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4" r:id="rId12"/>
    <sheet name="2010" sheetId="33" r:id="rId13"/>
    <sheet name="2009" sheetId="35" r:id="rId14"/>
    <sheet name="2008" sheetId="37" r:id="rId15"/>
    <sheet name="2007" sheetId="40" r:id="rId16"/>
  </sheets>
  <definedNames>
    <definedName name="_xlnm.Print_Area" localSheetId="15">'2007'!$A$1:$O$22</definedName>
    <definedName name="_xlnm.Print_Area" localSheetId="14">'2008'!$A$1:$O$23</definedName>
    <definedName name="_xlnm.Print_Area" localSheetId="13">'2009'!$A$1:$O$27</definedName>
    <definedName name="_xlnm.Print_Area" localSheetId="12">'2010'!$A$1:$O$27</definedName>
    <definedName name="_xlnm.Print_Area" localSheetId="11">'2011'!$A$1:$O$26</definedName>
    <definedName name="_xlnm.Print_Area" localSheetId="10">'2012'!$A$1:$O$27</definedName>
    <definedName name="_xlnm.Print_Area" localSheetId="9">'2013'!$A$1:$O$27</definedName>
    <definedName name="_xlnm.Print_Area" localSheetId="8">'2014'!$A$1:$O$21</definedName>
    <definedName name="_xlnm.Print_Area" localSheetId="7">'2015'!$A$1:$O$19</definedName>
    <definedName name="_xlnm.Print_Area" localSheetId="6">'2016'!$A$1:$O$27</definedName>
    <definedName name="_xlnm.Print_Area" localSheetId="5">'2017'!$A$1:$O$27</definedName>
    <definedName name="_xlnm.Print_Area" localSheetId="4">'2018'!$A$1:$O$25</definedName>
    <definedName name="_xlnm.Print_Area" localSheetId="3">'2019'!$A$1:$O$25</definedName>
    <definedName name="_xlnm.Print_Area" localSheetId="2">'2020'!$A$1:$O$21</definedName>
    <definedName name="_xlnm.Print_Area" localSheetId="1">'2021'!$A$1:$P$21</definedName>
    <definedName name="_xlnm.Print_Area" localSheetId="0">'2022'!$A$1:$P$21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7" i="48" l="1"/>
  <c r="F17" i="48"/>
  <c r="G17" i="48"/>
  <c r="H17" i="48"/>
  <c r="I17" i="48"/>
  <c r="J17" i="48"/>
  <c r="K17" i="48"/>
  <c r="L17" i="48"/>
  <c r="M17" i="48"/>
  <c r="N17" i="48"/>
  <c r="D17" i="48"/>
  <c r="O16" i="48" l="1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2" i="48" l="1"/>
  <c r="P12" i="48" s="1"/>
  <c r="O15" i="48"/>
  <c r="P15" i="48" s="1"/>
  <c r="O5" i="48"/>
  <c r="P5" i="48" s="1"/>
  <c r="D17" i="47"/>
  <c r="L21" i="45"/>
  <c r="M21" i="45"/>
  <c r="N16" i="46"/>
  <c r="O16" i="46"/>
  <c r="N14" i="46"/>
  <c r="O14" i="46"/>
  <c r="N13" i="46"/>
  <c r="O13" i="46" s="1"/>
  <c r="N7" i="46"/>
  <c r="O7" i="46"/>
  <c r="N8" i="46"/>
  <c r="O8" i="46" s="1"/>
  <c r="N9" i="46"/>
  <c r="O9" i="46" s="1"/>
  <c r="N10" i="46"/>
  <c r="O10" i="46" s="1"/>
  <c r="N11" i="46"/>
  <c r="O11" i="46" s="1"/>
  <c r="N6" i="46"/>
  <c r="O6" i="46"/>
  <c r="O16" i="47"/>
  <c r="P16" i="47"/>
  <c r="N15" i="47"/>
  <c r="M15" i="47"/>
  <c r="L15" i="47"/>
  <c r="K15" i="47"/>
  <c r="J15" i="47"/>
  <c r="I15" i="47"/>
  <c r="H15" i="47"/>
  <c r="G15" i="47"/>
  <c r="F15" i="47"/>
  <c r="E15" i="47"/>
  <c r="O15" i="47" s="1"/>
  <c r="P15" i="47" s="1"/>
  <c r="D15" i="47"/>
  <c r="O14" i="47"/>
  <c r="P14" i="47" s="1"/>
  <c r="O13" i="47"/>
  <c r="P13" i="47" s="1"/>
  <c r="N12" i="47"/>
  <c r="M12" i="47"/>
  <c r="M17" i="47" s="1"/>
  <c r="L12" i="47"/>
  <c r="K12" i="47"/>
  <c r="K17" i="47" s="1"/>
  <c r="J12" i="47"/>
  <c r="I12" i="47"/>
  <c r="H12" i="47"/>
  <c r="O12" i="47" s="1"/>
  <c r="P12" i="47" s="1"/>
  <c r="G12" i="47"/>
  <c r="F12" i="47"/>
  <c r="E12" i="47"/>
  <c r="D12" i="47"/>
  <c r="O11" i="47"/>
  <c r="P11" i="47" s="1"/>
  <c r="O10" i="47"/>
  <c r="P10" i="47" s="1"/>
  <c r="O9" i="47"/>
  <c r="P9" i="47" s="1"/>
  <c r="O8" i="47"/>
  <c r="P8" i="47"/>
  <c r="O7" i="47"/>
  <c r="P7" i="47"/>
  <c r="O6" i="47"/>
  <c r="P6" i="47" s="1"/>
  <c r="N5" i="47"/>
  <c r="N17" i="47" s="1"/>
  <c r="M5" i="47"/>
  <c r="L5" i="47"/>
  <c r="L17" i="47" s="1"/>
  <c r="K5" i="47"/>
  <c r="J5" i="47"/>
  <c r="J17" i="47" s="1"/>
  <c r="I5" i="47"/>
  <c r="I17" i="47" s="1"/>
  <c r="H5" i="47"/>
  <c r="H17" i="47" s="1"/>
  <c r="G5" i="47"/>
  <c r="G17" i="47" s="1"/>
  <c r="F5" i="47"/>
  <c r="F17" i="47" s="1"/>
  <c r="E5" i="47"/>
  <c r="E17" i="47" s="1"/>
  <c r="D5" i="47"/>
  <c r="M15" i="46"/>
  <c r="L15" i="46"/>
  <c r="K15" i="46"/>
  <c r="J15" i="46"/>
  <c r="I15" i="46"/>
  <c r="H15" i="46"/>
  <c r="G15" i="46"/>
  <c r="F15" i="46"/>
  <c r="E15" i="46"/>
  <c r="D15" i="46"/>
  <c r="M12" i="46"/>
  <c r="L12" i="46"/>
  <c r="K12" i="46"/>
  <c r="J12" i="46"/>
  <c r="I12" i="46"/>
  <c r="H12" i="46"/>
  <c r="G12" i="46"/>
  <c r="G17" i="46" s="1"/>
  <c r="F12" i="46"/>
  <c r="E12" i="46"/>
  <c r="D12" i="46"/>
  <c r="N12" i="46" s="1"/>
  <c r="O12" i="46" s="1"/>
  <c r="M5" i="46"/>
  <c r="M17" i="46" s="1"/>
  <c r="L5" i="46"/>
  <c r="L17" i="46" s="1"/>
  <c r="K5" i="46"/>
  <c r="K17" i="46" s="1"/>
  <c r="J5" i="46"/>
  <c r="J17" i="46" s="1"/>
  <c r="I5" i="46"/>
  <c r="I17" i="46" s="1"/>
  <c r="H5" i="46"/>
  <c r="H17" i="46" s="1"/>
  <c r="G5" i="46"/>
  <c r="F5" i="46"/>
  <c r="F17" i="46" s="1"/>
  <c r="E5" i="46"/>
  <c r="N5" i="46" s="1"/>
  <c r="O5" i="46" s="1"/>
  <c r="D5" i="46"/>
  <c r="N20" i="45"/>
  <c r="O20" i="45"/>
  <c r="M19" i="45"/>
  <c r="L19" i="45"/>
  <c r="K19" i="45"/>
  <c r="J19" i="45"/>
  <c r="I19" i="45"/>
  <c r="H19" i="45"/>
  <c r="G19" i="45"/>
  <c r="F19" i="45"/>
  <c r="E19" i="45"/>
  <c r="N19" i="45" s="1"/>
  <c r="O19" i="45" s="1"/>
  <c r="D19" i="45"/>
  <c r="N18" i="45"/>
  <c r="O18" i="45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/>
  <c r="M15" i="45"/>
  <c r="L15" i="45"/>
  <c r="K15" i="45"/>
  <c r="J15" i="45"/>
  <c r="I15" i="45"/>
  <c r="H15" i="45"/>
  <c r="G15" i="45"/>
  <c r="F15" i="45"/>
  <c r="E15" i="45"/>
  <c r="N15" i="45" s="1"/>
  <c r="O15" i="45" s="1"/>
  <c r="D15" i="45"/>
  <c r="N14" i="45"/>
  <c r="O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21" i="45" s="1"/>
  <c r="J5" i="45"/>
  <c r="J21" i="45" s="1"/>
  <c r="I5" i="45"/>
  <c r="I21" i="45" s="1"/>
  <c r="H5" i="45"/>
  <c r="H21" i="45" s="1"/>
  <c r="G5" i="45"/>
  <c r="G21" i="45" s="1"/>
  <c r="F5" i="45"/>
  <c r="F21" i="45" s="1"/>
  <c r="E5" i="45"/>
  <c r="E21" i="45" s="1"/>
  <c r="D5" i="45"/>
  <c r="F21" i="44"/>
  <c r="K21" i="44"/>
  <c r="M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N17" i="44" s="1"/>
  <c r="O17" i="44" s="1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N15" i="44" s="1"/>
  <c r="O15" i="44" s="1"/>
  <c r="D15" i="44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21" i="44" s="1"/>
  <c r="K5" i="44"/>
  <c r="J5" i="44"/>
  <c r="J21" i="44" s="1"/>
  <c r="I5" i="44"/>
  <c r="I21" i="44" s="1"/>
  <c r="H5" i="44"/>
  <c r="H21" i="44" s="1"/>
  <c r="G5" i="44"/>
  <c r="G21" i="44" s="1"/>
  <c r="F5" i="44"/>
  <c r="E5" i="44"/>
  <c r="E21" i="44" s="1"/>
  <c r="D5" i="44"/>
  <c r="D21" i="44" s="1"/>
  <c r="H23" i="43"/>
  <c r="N22" i="43"/>
  <c r="O22" i="43" s="1"/>
  <c r="M21" i="43"/>
  <c r="L21" i="43"/>
  <c r="K21" i="43"/>
  <c r="J21" i="43"/>
  <c r="N21" i="43" s="1"/>
  <c r="O21" i="43" s="1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N19" i="43" s="1"/>
  <c r="O19" i="43" s="1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N17" i="43" s="1"/>
  <c r="O17" i="43" s="1"/>
  <c r="I17" i="43"/>
  <c r="H17" i="43"/>
  <c r="G17" i="43"/>
  <c r="F17" i="43"/>
  <c r="E17" i="43"/>
  <c r="D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E23" i="43" s="1"/>
  <c r="D11" i="43"/>
  <c r="N10" i="43"/>
  <c r="O10" i="43"/>
  <c r="N9" i="43"/>
  <c r="O9" i="43" s="1"/>
  <c r="N8" i="43"/>
  <c r="O8" i="43" s="1"/>
  <c r="N7" i="43"/>
  <c r="O7" i="43" s="1"/>
  <c r="N6" i="43"/>
  <c r="O6" i="43" s="1"/>
  <c r="M5" i="43"/>
  <c r="M23" i="43" s="1"/>
  <c r="L5" i="43"/>
  <c r="L23" i="43" s="1"/>
  <c r="K5" i="43"/>
  <c r="K23" i="43" s="1"/>
  <c r="J5" i="43"/>
  <c r="J23" i="43" s="1"/>
  <c r="I5" i="43"/>
  <c r="I23" i="43" s="1"/>
  <c r="H5" i="43"/>
  <c r="G5" i="43"/>
  <c r="G23" i="43" s="1"/>
  <c r="F5" i="43"/>
  <c r="F23" i="43" s="1"/>
  <c r="E5" i="43"/>
  <c r="D5" i="43"/>
  <c r="D23" i="43" s="1"/>
  <c r="F23" i="42"/>
  <c r="G23" i="42"/>
  <c r="N22" i="42"/>
  <c r="O22" i="42" s="1"/>
  <c r="M21" i="42"/>
  <c r="L21" i="42"/>
  <c r="K21" i="42"/>
  <c r="J21" i="42"/>
  <c r="I21" i="42"/>
  <c r="H21" i="42"/>
  <c r="N21" i="42" s="1"/>
  <c r="O21" i="42" s="1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N19" i="42" s="1"/>
  <c r="O19" i="42" s="1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N17" i="42" s="1"/>
  <c r="O17" i="42" s="1"/>
  <c r="G17" i="42"/>
  <c r="F17" i="42"/>
  <c r="E17" i="42"/>
  <c r="D17" i="42"/>
  <c r="N16" i="42"/>
  <c r="O16" i="42" s="1"/>
  <c r="N15" i="42"/>
  <c r="O15" i="42" s="1"/>
  <c r="M14" i="42"/>
  <c r="L14" i="42"/>
  <c r="K14" i="42"/>
  <c r="J14" i="42"/>
  <c r="N14" i="42" s="1"/>
  <c r="O14" i="42" s="1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E23" i="42" s="1"/>
  <c r="D11" i="42"/>
  <c r="N10" i="42"/>
  <c r="O10" i="42" s="1"/>
  <c r="N9" i="42"/>
  <c r="O9" i="42"/>
  <c r="N8" i="42"/>
  <c r="O8" i="42" s="1"/>
  <c r="N7" i="42"/>
  <c r="O7" i="42" s="1"/>
  <c r="N6" i="42"/>
  <c r="O6" i="42" s="1"/>
  <c r="M5" i="42"/>
  <c r="M23" i="42" s="1"/>
  <c r="L5" i="42"/>
  <c r="L23" i="42" s="1"/>
  <c r="K5" i="42"/>
  <c r="K23" i="42" s="1"/>
  <c r="J5" i="42"/>
  <c r="I5" i="42"/>
  <c r="I23" i="42" s="1"/>
  <c r="H5" i="42"/>
  <c r="H23" i="42" s="1"/>
  <c r="G5" i="42"/>
  <c r="F5" i="42"/>
  <c r="E5" i="42"/>
  <c r="D5" i="42"/>
  <c r="D23" i="42" s="1"/>
  <c r="G15" i="41"/>
  <c r="L15" i="41"/>
  <c r="N14" i="41"/>
  <c r="O14" i="41" s="1"/>
  <c r="M13" i="41"/>
  <c r="L13" i="41"/>
  <c r="K13" i="41"/>
  <c r="J13" i="41"/>
  <c r="I13" i="41"/>
  <c r="H13" i="41"/>
  <c r="G13" i="41"/>
  <c r="F13" i="41"/>
  <c r="N13" i="41" s="1"/>
  <c r="O13" i="41" s="1"/>
  <c r="E13" i="41"/>
  <c r="D13" i="41"/>
  <c r="N12" i="41"/>
  <c r="O12" i="41" s="1"/>
  <c r="M11" i="41"/>
  <c r="L11" i="41"/>
  <c r="K11" i="41"/>
  <c r="J11" i="41"/>
  <c r="I11" i="41"/>
  <c r="I15" i="41" s="1"/>
  <c r="H11" i="41"/>
  <c r="G11" i="41"/>
  <c r="F11" i="41"/>
  <c r="N11" i="41" s="1"/>
  <c r="O11" i="41" s="1"/>
  <c r="E11" i="41"/>
  <c r="D11" i="41"/>
  <c r="N10" i="41"/>
  <c r="O10" i="41" s="1"/>
  <c r="N9" i="41"/>
  <c r="O9" i="41" s="1"/>
  <c r="M8" i="41"/>
  <c r="L8" i="41"/>
  <c r="K8" i="41"/>
  <c r="N8" i="41" s="1"/>
  <c r="O8" i="41" s="1"/>
  <c r="J8" i="41"/>
  <c r="I8" i="41"/>
  <c r="H8" i="41"/>
  <c r="H15" i="41" s="1"/>
  <c r="G8" i="41"/>
  <c r="F8" i="41"/>
  <c r="E8" i="41"/>
  <c r="D8" i="41"/>
  <c r="N7" i="41"/>
  <c r="O7" i="41"/>
  <c r="N6" i="41"/>
  <c r="O6" i="41" s="1"/>
  <c r="M5" i="41"/>
  <c r="M15" i="41" s="1"/>
  <c r="L5" i="41"/>
  <c r="K5" i="41"/>
  <c r="K15" i="41" s="1"/>
  <c r="J5" i="41"/>
  <c r="N5" i="41" s="1"/>
  <c r="O5" i="41" s="1"/>
  <c r="I5" i="41"/>
  <c r="H5" i="41"/>
  <c r="G5" i="41"/>
  <c r="F5" i="41"/>
  <c r="F15" i="41" s="1"/>
  <c r="E5" i="41"/>
  <c r="E15" i="41" s="1"/>
  <c r="D5" i="41"/>
  <c r="D15" i="41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M14" i="40"/>
  <c r="L14" i="40"/>
  <c r="K14" i="40"/>
  <c r="K18" i="40" s="1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 s="1"/>
  <c r="N9" i="40"/>
  <c r="O9" i="40"/>
  <c r="N8" i="40"/>
  <c r="O8" i="40"/>
  <c r="N7" i="40"/>
  <c r="O7" i="40"/>
  <c r="N6" i="40"/>
  <c r="O6" i="40" s="1"/>
  <c r="M5" i="40"/>
  <c r="M18" i="40" s="1"/>
  <c r="L5" i="40"/>
  <c r="L18" i="40" s="1"/>
  <c r="K5" i="40"/>
  <c r="J5" i="40"/>
  <c r="J18" i="40"/>
  <c r="I5" i="40"/>
  <c r="I18" i="40" s="1"/>
  <c r="H5" i="40"/>
  <c r="H18" i="40" s="1"/>
  <c r="G5" i="40"/>
  <c r="F5" i="40"/>
  <c r="F18" i="40" s="1"/>
  <c r="E5" i="40"/>
  <c r="E18" i="40" s="1"/>
  <c r="D5" i="40"/>
  <c r="N16" i="39"/>
  <c r="O16" i="39"/>
  <c r="M15" i="39"/>
  <c r="L15" i="39"/>
  <c r="K15" i="39"/>
  <c r="J15" i="39"/>
  <c r="I15" i="39"/>
  <c r="N15" i="39" s="1"/>
  <c r="O15" i="39" s="1"/>
  <c r="H15" i="39"/>
  <c r="G15" i="39"/>
  <c r="F15" i="39"/>
  <c r="E15" i="39"/>
  <c r="D15" i="39"/>
  <c r="N14" i="39"/>
  <c r="O14" i="39"/>
  <c r="M13" i="39"/>
  <c r="L13" i="39"/>
  <c r="K13" i="39"/>
  <c r="J13" i="39"/>
  <c r="I13" i="39"/>
  <c r="N13" i="39" s="1"/>
  <c r="O13" i="39" s="1"/>
  <c r="H13" i="39"/>
  <c r="G13" i="39"/>
  <c r="F13" i="39"/>
  <c r="E13" i="39"/>
  <c r="D13" i="39"/>
  <c r="N12" i="39"/>
  <c r="O12" i="39"/>
  <c r="M11" i="39"/>
  <c r="L11" i="39"/>
  <c r="L17" i="39" s="1"/>
  <c r="K11" i="39"/>
  <c r="J11" i="39"/>
  <c r="I11" i="39"/>
  <c r="H11" i="39"/>
  <c r="G11" i="39"/>
  <c r="F11" i="39"/>
  <c r="E11" i="39"/>
  <c r="D11" i="39"/>
  <c r="N11" i="39" s="1"/>
  <c r="O11" i="39" s="1"/>
  <c r="N10" i="39"/>
  <c r="O10" i="39"/>
  <c r="N9" i="39"/>
  <c r="O9" i="39" s="1"/>
  <c r="M8" i="39"/>
  <c r="M17" i="39" s="1"/>
  <c r="L8" i="39"/>
  <c r="K8" i="39"/>
  <c r="J8" i="39"/>
  <c r="I8" i="39"/>
  <c r="H8" i="39"/>
  <c r="G8" i="39"/>
  <c r="F8" i="39"/>
  <c r="E8" i="39"/>
  <c r="N8" i="39"/>
  <c r="O8" i="39" s="1"/>
  <c r="D8" i="39"/>
  <c r="N7" i="39"/>
  <c r="O7" i="39" s="1"/>
  <c r="N6" i="39"/>
  <c r="O6" i="39" s="1"/>
  <c r="M5" i="39"/>
  <c r="L5" i="39"/>
  <c r="K5" i="39"/>
  <c r="K17" i="39"/>
  <c r="J5" i="39"/>
  <c r="J17" i="39" s="1"/>
  <c r="I5" i="39"/>
  <c r="I17" i="39" s="1"/>
  <c r="H5" i="39"/>
  <c r="H17" i="39" s="1"/>
  <c r="G5" i="39"/>
  <c r="F5" i="39"/>
  <c r="F17" i="39" s="1"/>
  <c r="E5" i="39"/>
  <c r="E17" i="39" s="1"/>
  <c r="D5" i="39"/>
  <c r="N5" i="39" s="1"/>
  <c r="O5" i="39" s="1"/>
  <c r="D17" i="39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/>
  <c r="M17" i="38"/>
  <c r="L17" i="38"/>
  <c r="K17" i="38"/>
  <c r="K23" i="38" s="1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 s="1"/>
  <c r="M14" i="38"/>
  <c r="L14" i="38"/>
  <c r="L23" i="38" s="1"/>
  <c r="K14" i="38"/>
  <c r="J14" i="38"/>
  <c r="I14" i="38"/>
  <c r="H14" i="38"/>
  <c r="G14" i="38"/>
  <c r="F14" i="38"/>
  <c r="F23" i="38" s="1"/>
  <c r="E14" i="38"/>
  <c r="D14" i="38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/>
  <c r="N8" i="38"/>
  <c r="O8" i="38" s="1"/>
  <c r="N7" i="38"/>
  <c r="O7" i="38" s="1"/>
  <c r="N6" i="38"/>
  <c r="O6" i="38"/>
  <c r="M5" i="38"/>
  <c r="M23" i="38" s="1"/>
  <c r="L5" i="38"/>
  <c r="K5" i="38"/>
  <c r="J5" i="38"/>
  <c r="J23" i="38" s="1"/>
  <c r="I5" i="38"/>
  <c r="I23" i="38" s="1"/>
  <c r="H5" i="38"/>
  <c r="H23" i="38"/>
  <c r="G5" i="38"/>
  <c r="G23" i="38" s="1"/>
  <c r="F5" i="38"/>
  <c r="E5" i="38"/>
  <c r="D5" i="38"/>
  <c r="N5" i="38" s="1"/>
  <c r="O5" i="38" s="1"/>
  <c r="D23" i="38"/>
  <c r="N18" i="37"/>
  <c r="O18" i="37" s="1"/>
  <c r="M17" i="37"/>
  <c r="L17" i="37"/>
  <c r="K17" i="37"/>
  <c r="J17" i="37"/>
  <c r="I17" i="37"/>
  <c r="H17" i="37"/>
  <c r="G17" i="37"/>
  <c r="F17" i="37"/>
  <c r="E17" i="37"/>
  <c r="N17" i="37"/>
  <c r="O17" i="37" s="1"/>
  <c r="D17" i="37"/>
  <c r="N16" i="37"/>
  <c r="O16" i="37" s="1"/>
  <c r="M15" i="37"/>
  <c r="L15" i="37"/>
  <c r="K15" i="37"/>
  <c r="J15" i="37"/>
  <c r="I15" i="37"/>
  <c r="H15" i="37"/>
  <c r="G15" i="37"/>
  <c r="F15" i="37"/>
  <c r="N15" i="37" s="1"/>
  <c r="O15" i="37" s="1"/>
  <c r="E15" i="37"/>
  <c r="D15" i="37"/>
  <c r="N14" i="37"/>
  <c r="O14" i="37" s="1"/>
  <c r="N13" i="37"/>
  <c r="O13" i="37" s="1"/>
  <c r="N12" i="37"/>
  <c r="O12" i="37"/>
  <c r="M11" i="37"/>
  <c r="M19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L19" i="37" s="1"/>
  <c r="K5" i="37"/>
  <c r="K19" i="37"/>
  <c r="J5" i="37"/>
  <c r="J19" i="37" s="1"/>
  <c r="I5" i="37"/>
  <c r="I19" i="37" s="1"/>
  <c r="H5" i="37"/>
  <c r="H19" i="37" s="1"/>
  <c r="G5" i="37"/>
  <c r="G19" i="37"/>
  <c r="F5" i="37"/>
  <c r="F19" i="37"/>
  <c r="E5" i="37"/>
  <c r="E19" i="37" s="1"/>
  <c r="D5" i="37"/>
  <c r="D19" i="37" s="1"/>
  <c r="N19" i="37" s="1"/>
  <c r="O19" i="37" s="1"/>
  <c r="N22" i="36"/>
  <c r="O22" i="36" s="1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/>
  <c r="M19" i="36"/>
  <c r="L19" i="36"/>
  <c r="K19" i="36"/>
  <c r="J19" i="36"/>
  <c r="I19" i="36"/>
  <c r="H19" i="36"/>
  <c r="G19" i="36"/>
  <c r="F19" i="36"/>
  <c r="N19" i="36" s="1"/>
  <c r="O19" i="36" s="1"/>
  <c r="E19" i="36"/>
  <c r="D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H23" i="36"/>
  <c r="G13" i="36"/>
  <c r="F13" i="36"/>
  <c r="E13" i="36"/>
  <c r="N13" i="36" s="1"/>
  <c r="O13" i="36" s="1"/>
  <c r="D13" i="36"/>
  <c r="N12" i="36"/>
  <c r="O12" i="36"/>
  <c r="M11" i="36"/>
  <c r="M23" i="36" s="1"/>
  <c r="L11" i="36"/>
  <c r="K11" i="36"/>
  <c r="J11" i="36"/>
  <c r="J23" i="36"/>
  <c r="I11" i="36"/>
  <c r="H11" i="36"/>
  <c r="G11" i="36"/>
  <c r="N11" i="36" s="1"/>
  <c r="O11" i="36" s="1"/>
  <c r="F11" i="36"/>
  <c r="E11" i="36"/>
  <c r="D11" i="36"/>
  <c r="N10" i="36"/>
  <c r="O10" i="36"/>
  <c r="N9" i="36"/>
  <c r="O9" i="36" s="1"/>
  <c r="N8" i="36"/>
  <c r="O8" i="36" s="1"/>
  <c r="N7" i="36"/>
  <c r="O7" i="36"/>
  <c r="N6" i="36"/>
  <c r="O6" i="36"/>
  <c r="M5" i="36"/>
  <c r="L5" i="36"/>
  <c r="L23" i="36" s="1"/>
  <c r="K5" i="36"/>
  <c r="K23" i="36"/>
  <c r="J5" i="36"/>
  <c r="I5" i="36"/>
  <c r="I23" i="36" s="1"/>
  <c r="H5" i="36"/>
  <c r="G5" i="36"/>
  <c r="G23" i="36" s="1"/>
  <c r="F5" i="36"/>
  <c r="F23" i="36" s="1"/>
  <c r="E5" i="36"/>
  <c r="D5" i="36"/>
  <c r="D23" i="36" s="1"/>
  <c r="N22" i="35"/>
  <c r="O22" i="35"/>
  <c r="M21" i="35"/>
  <c r="L21" i="35"/>
  <c r="K21" i="35"/>
  <c r="J21" i="35"/>
  <c r="I21" i="35"/>
  <c r="N21" i="35" s="1"/>
  <c r="O21" i="35" s="1"/>
  <c r="H21" i="35"/>
  <c r="G21" i="35"/>
  <c r="F21" i="35"/>
  <c r="E21" i="35"/>
  <c r="D21" i="35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M15" i="35"/>
  <c r="L15" i="35"/>
  <c r="K15" i="35"/>
  <c r="K23" i="35" s="1"/>
  <c r="J15" i="35"/>
  <c r="I15" i="35"/>
  <c r="I23" i="35" s="1"/>
  <c r="H15" i="35"/>
  <c r="G15" i="35"/>
  <c r="F15" i="35"/>
  <c r="E15" i="35"/>
  <c r="N15" i="35" s="1"/>
  <c r="O15" i="35" s="1"/>
  <c r="D15" i="35"/>
  <c r="N14" i="35"/>
  <c r="O14" i="35"/>
  <c r="N13" i="35"/>
  <c r="O13" i="35"/>
  <c r="M12" i="35"/>
  <c r="L12" i="35"/>
  <c r="K12" i="35"/>
  <c r="J12" i="35"/>
  <c r="J23" i="35" s="1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/>
  <c r="M5" i="35"/>
  <c r="M23" i="35" s="1"/>
  <c r="L5" i="35"/>
  <c r="L23" i="35" s="1"/>
  <c r="K5" i="35"/>
  <c r="J5" i="35"/>
  <c r="I5" i="35"/>
  <c r="H5" i="35"/>
  <c r="H23" i="35" s="1"/>
  <c r="G5" i="35"/>
  <c r="G23" i="35"/>
  <c r="F5" i="35"/>
  <c r="F23" i="35" s="1"/>
  <c r="E5" i="35"/>
  <c r="E23" i="35" s="1"/>
  <c r="D5" i="35"/>
  <c r="N5" i="35" s="1"/>
  <c r="O5" i="35" s="1"/>
  <c r="N21" i="34"/>
  <c r="O21" i="34"/>
  <c r="M20" i="34"/>
  <c r="L20" i="34"/>
  <c r="K20" i="34"/>
  <c r="J20" i="34"/>
  <c r="I20" i="34"/>
  <c r="H20" i="34"/>
  <c r="N20" i="34" s="1"/>
  <c r="O20" i="34" s="1"/>
  <c r="G20" i="34"/>
  <c r="F20" i="34"/>
  <c r="E20" i="34"/>
  <c r="D20" i="34"/>
  <c r="N19" i="34"/>
  <c r="O19" i="34"/>
  <c r="M18" i="34"/>
  <c r="L18" i="34"/>
  <c r="K18" i="34"/>
  <c r="K22" i="34" s="1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J22" i="34" s="1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F22" i="34" s="1"/>
  <c r="E13" i="34"/>
  <c r="E22" i="34" s="1"/>
  <c r="D13" i="34"/>
  <c r="D22" i="34" s="1"/>
  <c r="N12" i="34"/>
  <c r="O12" i="34" s="1"/>
  <c r="M11" i="34"/>
  <c r="L11" i="34"/>
  <c r="K11" i="34"/>
  <c r="J11" i="34"/>
  <c r="I11" i="34"/>
  <c r="H11" i="34"/>
  <c r="G11" i="34"/>
  <c r="N11" i="34" s="1"/>
  <c r="O11" i="34" s="1"/>
  <c r="F11" i="34"/>
  <c r="E11" i="34"/>
  <c r="D11" i="34"/>
  <c r="N10" i="34"/>
  <c r="O10" i="34"/>
  <c r="N9" i="34"/>
  <c r="O9" i="34"/>
  <c r="N8" i="34"/>
  <c r="O8" i="34" s="1"/>
  <c r="N7" i="34"/>
  <c r="O7" i="34" s="1"/>
  <c r="N6" i="34"/>
  <c r="O6" i="34"/>
  <c r="M5" i="34"/>
  <c r="L5" i="34"/>
  <c r="L22" i="34" s="1"/>
  <c r="K5" i="34"/>
  <c r="J5" i="34"/>
  <c r="I5" i="34"/>
  <c r="I22" i="34" s="1"/>
  <c r="H5" i="34"/>
  <c r="N5" i="34" s="1"/>
  <c r="O5" i="34" s="1"/>
  <c r="G5" i="34"/>
  <c r="F5" i="34"/>
  <c r="E5" i="34"/>
  <c r="D5" i="34"/>
  <c r="E21" i="33"/>
  <c r="F21" i="33"/>
  <c r="N21" i="33" s="1"/>
  <c r="O21" i="33" s="1"/>
  <c r="G21" i="33"/>
  <c r="H21" i="33"/>
  <c r="H23" i="33" s="1"/>
  <c r="I21" i="33"/>
  <c r="J21" i="33"/>
  <c r="K21" i="33"/>
  <c r="L21" i="33"/>
  <c r="M21" i="33"/>
  <c r="D21" i="33"/>
  <c r="E18" i="33"/>
  <c r="F18" i="33"/>
  <c r="G18" i="33"/>
  <c r="H18" i="33"/>
  <c r="I18" i="33"/>
  <c r="I23" i="33" s="1"/>
  <c r="J18" i="33"/>
  <c r="K18" i="33"/>
  <c r="L18" i="33"/>
  <c r="L23" i="33" s="1"/>
  <c r="M18" i="33"/>
  <c r="E13" i="33"/>
  <c r="F13" i="33"/>
  <c r="G13" i="33"/>
  <c r="H13" i="33"/>
  <c r="I13" i="33"/>
  <c r="J13" i="33"/>
  <c r="J23" i="33"/>
  <c r="K13" i="33"/>
  <c r="L13" i="33"/>
  <c r="M13" i="33"/>
  <c r="N13" i="33" s="1"/>
  <c r="O13" i="33" s="1"/>
  <c r="E11" i="33"/>
  <c r="F11" i="33"/>
  <c r="G11" i="33"/>
  <c r="H11" i="33"/>
  <c r="I11" i="33"/>
  <c r="J11" i="33"/>
  <c r="N11" i="33" s="1"/>
  <c r="O11" i="33" s="1"/>
  <c r="K11" i="33"/>
  <c r="L11" i="33"/>
  <c r="M11" i="33"/>
  <c r="E5" i="33"/>
  <c r="E23" i="33" s="1"/>
  <c r="F5" i="33"/>
  <c r="F23" i="33" s="1"/>
  <c r="G5" i="33"/>
  <c r="H5" i="33"/>
  <c r="I5" i="33"/>
  <c r="J5" i="33"/>
  <c r="K5" i="33"/>
  <c r="L5" i="33"/>
  <c r="M5" i="33"/>
  <c r="M23" i="33" s="1"/>
  <c r="D18" i="33"/>
  <c r="N18" i="33" s="1"/>
  <c r="O18" i="33" s="1"/>
  <c r="D13" i="33"/>
  <c r="D11" i="33"/>
  <c r="D5" i="33"/>
  <c r="N22" i="33"/>
  <c r="O22" i="33" s="1"/>
  <c r="N20" i="33"/>
  <c r="O20" i="33" s="1"/>
  <c r="N19" i="33"/>
  <c r="O19" i="33"/>
  <c r="N7" i="33"/>
  <c r="O7" i="33"/>
  <c r="N8" i="33"/>
  <c r="O8" i="33" s="1"/>
  <c r="N9" i="33"/>
  <c r="O9" i="33" s="1"/>
  <c r="N10" i="33"/>
  <c r="O10" i="33" s="1"/>
  <c r="N6" i="33"/>
  <c r="O6" i="33" s="1"/>
  <c r="N15" i="33"/>
  <c r="O15" i="33"/>
  <c r="N16" i="33"/>
  <c r="O16" i="33"/>
  <c r="N17" i="33"/>
  <c r="O17" i="33" s="1"/>
  <c r="N14" i="33"/>
  <c r="O14" i="33" s="1"/>
  <c r="N12" i="33"/>
  <c r="O12" i="33" s="1"/>
  <c r="D23" i="35"/>
  <c r="N5" i="36"/>
  <c r="O5" i="36" s="1"/>
  <c r="G23" i="33"/>
  <c r="M22" i="34"/>
  <c r="K23" i="33"/>
  <c r="G17" i="39"/>
  <c r="E23" i="38"/>
  <c r="G18" i="40"/>
  <c r="N11" i="42"/>
  <c r="O11" i="42" s="1"/>
  <c r="N5" i="42"/>
  <c r="O5" i="42" s="1"/>
  <c r="N14" i="43"/>
  <c r="O14" i="43" s="1"/>
  <c r="N11" i="43"/>
  <c r="O11" i="43" s="1"/>
  <c r="N19" i="44"/>
  <c r="O19" i="44" s="1"/>
  <c r="N12" i="44"/>
  <c r="O12" i="44" s="1"/>
  <c r="N15" i="46"/>
  <c r="O15" i="46" s="1"/>
  <c r="N5" i="45"/>
  <c r="O5" i="45" s="1"/>
  <c r="O17" i="48" l="1"/>
  <c r="P17" i="48" s="1"/>
  <c r="N23" i="43"/>
  <c r="O23" i="43" s="1"/>
  <c r="N23" i="38"/>
  <c r="O23" i="38" s="1"/>
  <c r="O17" i="47"/>
  <c r="P17" i="47" s="1"/>
  <c r="N21" i="44"/>
  <c r="O21" i="44" s="1"/>
  <c r="N23" i="35"/>
  <c r="O23" i="35" s="1"/>
  <c r="N15" i="41"/>
  <c r="O15" i="41" s="1"/>
  <c r="N17" i="39"/>
  <c r="O17" i="39" s="1"/>
  <c r="G22" i="34"/>
  <c r="N22" i="34" s="1"/>
  <c r="O22" i="34" s="1"/>
  <c r="J23" i="42"/>
  <c r="N23" i="42" s="1"/>
  <c r="O23" i="42" s="1"/>
  <c r="N5" i="44"/>
  <c r="O5" i="44" s="1"/>
  <c r="N5" i="43"/>
  <c r="O5" i="43" s="1"/>
  <c r="D23" i="33"/>
  <c r="N23" i="33" s="1"/>
  <c r="O23" i="33" s="1"/>
  <c r="H22" i="34"/>
  <c r="N13" i="34"/>
  <c r="O13" i="34" s="1"/>
  <c r="J15" i="41"/>
  <c r="E17" i="46"/>
  <c r="D21" i="45"/>
  <c r="N21" i="45" s="1"/>
  <c r="O21" i="45" s="1"/>
  <c r="N5" i="40"/>
  <c r="O5" i="40" s="1"/>
  <c r="D17" i="46"/>
  <c r="N17" i="46" s="1"/>
  <c r="O17" i="46" s="1"/>
  <c r="N5" i="37"/>
  <c r="O5" i="37" s="1"/>
  <c r="N5" i="33"/>
  <c r="O5" i="33" s="1"/>
  <c r="D18" i="40"/>
  <c r="N18" i="40" s="1"/>
  <c r="O18" i="40" s="1"/>
  <c r="E23" i="36"/>
  <c r="N23" i="36" s="1"/>
  <c r="O23" i="36" s="1"/>
  <c r="O5" i="47"/>
  <c r="P5" i="47" s="1"/>
</calcChain>
</file>

<file path=xl/sharedStrings.xml><?xml version="1.0" encoding="utf-8"?>
<sst xmlns="http://schemas.openxmlformats.org/spreadsheetml/2006/main" count="580" uniqueCount="89">
  <si>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</si>
  <si>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</si>
  <si>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</si>
  <si>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</si>
  <si>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</si>
  <si>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</si>
  <si>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</si>
  <si>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</si>
  <si>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</si>
  <si>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</si>
  <si>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</si>
  <si>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</si>
  <si>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</si>
  <si>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</si>
  <si>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</si>
  <si>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</si>
  <si>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</si>
  <si>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</si>
  <si>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</si>
  <si>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</si>
  <si>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</si>
  <si>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</si>
  <si>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</si>
  <si>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</si>
  <si>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</si>
  <si>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Physical Environment</t>
  </si>
  <si>
    <t>Electric Utility Services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</si>
  <si>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</si>
  <si>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</si>
  <si>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</si>
  <si>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</si>
  <si>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</si>
  <si>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Mass Transit Systems</t>
  </si>
  <si>
    <t>Inter-Fund Group Transfers Out</t>
  </si>
  <si>
    <t>Other Uses and Non-Operating</t>
  </si>
  <si>
    <t>Local Fiscal Year Ended September 30, 2010</t>
  </si>
  <si>
    <t>2010 Municipal Census Population:</t>
  </si>
  <si>
    <t>El Portal Expenditures Reported by Account Code and Fund Type</t>
  </si>
  <si>
    <t>Local Fiscal Year Ended September 30, 2011</t>
  </si>
  <si>
    <t>Culture / Recreation</t>
  </si>
  <si>
    <t>Parks and Recreation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</si>
  <si>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</si>
  <si>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</si>
  <si>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2009</t>
  </si>
  <si>
    <t>Debt Service Payments</t>
  </si>
  <si>
    <t>Protective Inspections</t>
  </si>
  <si>
    <t>2009 Municipal Population:</t>
  </si>
  <si>
    <t>Local Fiscal Year Ended September 30, 2012</t>
  </si>
  <si>
    <t>Sewer / Wastewater Services</t>
  </si>
  <si>
    <t>2012 Municipal Population:</t>
  </si>
  <si>
    <t>Local Fiscal Year Ended September 30, 2008</t>
  </si>
  <si>
    <t>Fire Control</t>
  </si>
  <si>
    <t>2008 Municipal Population:</t>
  </si>
  <si>
    <t>Local Fiscal Year Ended September 30, 2013</t>
  </si>
  <si>
    <t>Pension Benefits</t>
  </si>
  <si>
    <t>Other Public Safety</t>
  </si>
  <si>
    <t>Other Physical Environment</t>
  </si>
  <si>
    <t>2013 Municipal Population:</t>
  </si>
  <si>
    <t>Local Fiscal Year Ended September 30, 2014</t>
  </si>
  <si>
    <t>Other General Government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</si>
  <si>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</si>
  <si>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</si>
  <si>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</si>
  <si>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</si>
  <si>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</si>
  <si>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</si>
  <si>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</si>
  <si>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</si>
  <si>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</si>
  <si>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Flood Control / Stormwater Control</t>
  </si>
  <si>
    <t>Other Transportation</t>
  </si>
  <si>
    <t>2016 Municipal Population:</t>
  </si>
  <si>
    <t>Local Fiscal Year Ended September 30, 2017</t>
  </si>
  <si>
    <t>Road / Street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</si>
  <si>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</si>
  <si>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</si>
  <si>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</si>
  <si>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</si>
  <si>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Non-Court Information Systems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</si>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</sst>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>SUM(D6:D11)</f>
        <v>1616941</v>
      </c>
      <c r="E5" s="24">
        <f>SUM(E6:E11)</f>
        <v>9450</v>
      </c>
      <c r="F5" s="24">
        <f>SUM(F6:F11)</f>
        <v>17968</v>
      </c>
      <c r="G5" s="24">
        <f>SUM(G6:G11)</f>
        <v>0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1644359</v>
      </c>
      <c r="P5" s="30">
        <f>(O5/P$19)</f>
        <v>825.06723532363276</v>
      </c>
      <c r="Q5" s="6"/>
    </row>
    <row r="6" spans="1:134">
      <c r="A6" s="12"/>
      <c r="B6" s="42">
        <v>511</v>
      </c>
      <c r="C6" s="19" t="s">
        <v>18</v>
      </c>
      <c r="D6" s="43">
        <v>26962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26962</v>
      </c>
      <c r="P6" s="44">
        <f>(O6/P$19)</f>
        <v>13.528349222277972</v>
      </c>
      <c r="Q6" s="9"/>
    </row>
    <row r="7" spans="1:134">
      <c r="A7" s="12"/>
      <c r="B7" s="42">
        <v>512</v>
      </c>
      <c r="C7" s="19" t="s">
        <v>19</v>
      </c>
      <c r="D7" s="43">
        <v>123230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123230</v>
      </c>
      <c r="P7" s="44">
        <f>(O7/P$19)</f>
        <v>61.831409934771699</v>
      </c>
      <c r="Q7" s="9"/>
    </row>
    <row r="8" spans="1:134">
      <c r="A8" s="12"/>
      <c r="B8" s="42">
        <v>513</v>
      </c>
      <c r="C8" s="19" t="s">
        <v>20</v>
      </c>
      <c r="D8" s="43">
        <v>724752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724752</v>
      </c>
      <c r="P8" s="44">
        <f>(O8/P$19)</f>
        <v>363.64877069744102</v>
      </c>
      <c r="Q8" s="9"/>
    </row>
    <row r="9" spans="1:134">
      <c r="A9" s="12"/>
      <c r="B9" s="42">
        <v>516</v>
      </c>
      <c r="C9" s="19" t="s">
        <v>78</v>
      </c>
      <c r="D9" s="43">
        <v>736660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736660</v>
      </c>
      <c r="P9" s="44">
        <f>(O9/P$19)</f>
        <v>369.62368289011539</v>
      </c>
      <c r="Q9" s="9"/>
    </row>
    <row r="10" spans="1:134">
      <c r="A10" s="12"/>
      <c r="B10" s="42">
        <v>517</v>
      </c>
      <c r="C10" s="19" t="s">
        <v>44</v>
      </c>
      <c r="D10" s="43">
        <v>0</v>
      </c>
      <c r="E10" s="43">
        <v>9450</v>
      </c>
      <c r="F10" s="43">
        <v>17968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27418</v>
      </c>
      <c r="P10" s="44">
        <f>(O10/P$19)</f>
        <v>13.757150025087807</v>
      </c>
      <c r="Q10" s="9"/>
    </row>
    <row r="11" spans="1:134">
      <c r="A11" s="12"/>
      <c r="B11" s="42">
        <v>519</v>
      </c>
      <c r="C11" s="19" t="s">
        <v>22</v>
      </c>
      <c r="D11" s="43">
        <v>5337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5337</v>
      </c>
      <c r="P11" s="44">
        <f>(O11/P$19)</f>
        <v>2.6778725539387858</v>
      </c>
      <c r="Q11" s="9"/>
    </row>
    <row r="12" spans="1:134" ht="15.75">
      <c r="A12" s="26" t="s">
        <v>23</v>
      </c>
      <c r="B12" s="27"/>
      <c r="C12" s="28"/>
      <c r="D12" s="29">
        <f>SUM(D13:D14)</f>
        <v>2262746</v>
      </c>
      <c r="E12" s="29">
        <f>SUM(E13:E14)</f>
        <v>471535</v>
      </c>
      <c r="F12" s="29">
        <f>SUM(F13:F14)</f>
        <v>0</v>
      </c>
      <c r="G12" s="29">
        <f>SUM(G13:G14)</f>
        <v>0</v>
      </c>
      <c r="H12" s="29">
        <f>SUM(H13:H14)</f>
        <v>0</v>
      </c>
      <c r="I12" s="29">
        <f>SUM(I13:I14)</f>
        <v>0</v>
      </c>
      <c r="J12" s="29">
        <f>SUM(J13:J14)</f>
        <v>0</v>
      </c>
      <c r="K12" s="29">
        <f>SUM(K13:K14)</f>
        <v>0</v>
      </c>
      <c r="L12" s="29">
        <f>SUM(L13:L14)</f>
        <v>0</v>
      </c>
      <c r="M12" s="29">
        <f>SUM(M13:M14)</f>
        <v>0</v>
      </c>
      <c r="N12" s="29">
        <f>SUM(N13:N14)</f>
        <v>0</v>
      </c>
      <c r="O12" s="40">
        <f>SUM(D12:N12)</f>
        <v>2734281</v>
      </c>
      <c r="P12" s="41">
        <f>(O12/P$19)</f>
        <v>1371.9422980431511</v>
      </c>
      <c r="Q12" s="10"/>
    </row>
    <row r="13" spans="1:134">
      <c r="A13" s="12"/>
      <c r="B13" s="42">
        <v>521</v>
      </c>
      <c r="C13" s="19" t="s">
        <v>24</v>
      </c>
      <c r="D13" s="43">
        <v>2199124</v>
      </c>
      <c r="E13" s="43">
        <v>471535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2670659</v>
      </c>
      <c r="P13" s="44">
        <f>(O13/P$19)</f>
        <v>1340.0195684897139</v>
      </c>
      <c r="Q13" s="9"/>
    </row>
    <row r="14" spans="1:134">
      <c r="A14" s="12"/>
      <c r="B14" s="42">
        <v>529</v>
      </c>
      <c r="C14" s="19" t="s">
        <v>55</v>
      </c>
      <c r="D14" s="43">
        <v>63622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1">SUM(D14:N14)</f>
        <v>63622</v>
      </c>
      <c r="P14" s="44">
        <f>(O14/P$19)</f>
        <v>31.92272955343703</v>
      </c>
      <c r="Q14" s="9"/>
    </row>
    <row r="15" spans="1:134" ht="15.75">
      <c r="A15" s="26" t="s">
        <v>25</v>
      </c>
      <c r="B15" s="27"/>
      <c r="C15" s="28"/>
      <c r="D15" s="29">
        <f>SUM(D16:D16)</f>
        <v>630479</v>
      </c>
      <c r="E15" s="29">
        <f>SUM(E16:E16)</f>
        <v>265671</v>
      </c>
      <c r="F15" s="29">
        <f>SUM(F16:F16)</f>
        <v>0</v>
      </c>
      <c r="G15" s="29">
        <f>SUM(G16:G16)</f>
        <v>0</v>
      </c>
      <c r="H15" s="29">
        <f>SUM(H16:H16)</f>
        <v>0</v>
      </c>
      <c r="I15" s="29">
        <f>SUM(I16:I16)</f>
        <v>0</v>
      </c>
      <c r="J15" s="29">
        <f>SUM(J16:J16)</f>
        <v>0</v>
      </c>
      <c r="K15" s="29">
        <f>SUM(K16:K16)</f>
        <v>0</v>
      </c>
      <c r="L15" s="29">
        <f>SUM(L16:L16)</f>
        <v>0</v>
      </c>
      <c r="M15" s="29">
        <f>SUM(M16:M16)</f>
        <v>0</v>
      </c>
      <c r="N15" s="29">
        <f>SUM(N16:N16)</f>
        <v>0</v>
      </c>
      <c r="O15" s="40">
        <f>SUM(D15:N15)</f>
        <v>896150</v>
      </c>
      <c r="P15" s="41">
        <f>(O15/P$19)</f>
        <v>449.64877069744102</v>
      </c>
      <c r="Q15" s="10"/>
    </row>
    <row r="16" spans="1:134" ht="15.75" thickBot="1">
      <c r="A16" s="12"/>
      <c r="B16" s="42">
        <v>539</v>
      </c>
      <c r="C16" s="19" t="s">
        <v>56</v>
      </c>
      <c r="D16" s="43">
        <v>630479</v>
      </c>
      <c r="E16" s="43">
        <v>265671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2">SUM(D16:N16)</f>
        <v>896150</v>
      </c>
      <c r="P16" s="44">
        <f>(O16/P$19)</f>
        <v>449.64877069744102</v>
      </c>
      <c r="Q16" s="9"/>
    </row>
    <row r="17" spans="1:120" ht="16.5" thickBot="1">
      <c r="A17" s="13" t="s">
        <v>10</v>
      </c>
      <c r="B17" s="21"/>
      <c r="C17" s="20"/>
      <c r="D17" s="14">
        <f>SUM(D5,D12,D15)</f>
        <v>4510166</v>
      </c>
      <c r="E17" s="14">
        <f t="shared" ref="E17:N17" si="3">SUM(E5,E12,E15)</f>
        <v>746656</v>
      </c>
      <c r="F17" s="14">
        <f t="shared" si="3"/>
        <v>17968</v>
      </c>
      <c r="G17" s="14">
        <f t="shared" si="3"/>
        <v>0</v>
      </c>
      <c r="H17" s="14">
        <f t="shared" si="3"/>
        <v>0</v>
      </c>
      <c r="I17" s="14">
        <f t="shared" si="3"/>
        <v>0</v>
      </c>
      <c r="J17" s="14">
        <f t="shared" si="3"/>
        <v>0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>SUM(D17:N17)</f>
        <v>5274790</v>
      </c>
      <c r="P17" s="35">
        <f>(O17/P$19)</f>
        <v>2646.6583040642249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88</v>
      </c>
      <c r="N19" s="90"/>
      <c r="O19" s="90"/>
      <c r="P19" s="39">
        <v>1993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42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480667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480667</v>
      </c>
      <c r="O5" s="30">
        <f t="shared" ref="O5:O23" si="2">(N5/O$25)</f>
        <v>205.15023474178403</v>
      </c>
      <c r="P5" s="6"/>
    </row>
    <row r="6" spans="1:133">
      <c r="A6" s="12"/>
      <c r="B6" s="42">
        <v>511</v>
      </c>
      <c r="C6" s="19" t="s">
        <v>18</v>
      </c>
      <c r="D6" s="43">
        <v>112747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112747</v>
      </c>
      <c r="O6" s="44">
        <f t="shared" si="2"/>
        <v>48.120785317968419</v>
      </c>
      <c r="P6" s="9"/>
    </row>
    <row r="7" spans="1:133">
      <c r="A7" s="12"/>
      <c r="B7" s="42">
        <v>513</v>
      </c>
      <c r="C7" s="19" t="s">
        <v>20</v>
      </c>
      <c r="D7" s="43">
        <v>292725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292725</v>
      </c>
      <c r="O7" s="44">
        <f t="shared" si="2"/>
        <v>124.93597951344431</v>
      </c>
      <c r="P7" s="9"/>
    </row>
    <row r="8" spans="1:133">
      <c r="A8" s="12"/>
      <c r="B8" s="42">
        <v>515</v>
      </c>
      <c r="C8" s="19" t="s">
        <v>21</v>
      </c>
      <c r="D8" s="43">
        <v>48598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48598</v>
      </c>
      <c r="O8" s="44">
        <f t="shared" si="2"/>
        <v>20.741784037558684</v>
      </c>
      <c r="P8" s="9"/>
    </row>
    <row r="9" spans="1:133">
      <c r="A9" s="12"/>
      <c r="B9" s="42">
        <v>518</v>
      </c>
      <c r="C9" s="19" t="s">
        <v>54</v>
      </c>
      <c r="D9" s="43">
        <v>9201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9201</v>
      </c>
      <c r="O9" s="44">
        <f t="shared" si="2"/>
        <v>3.9270166453265043</v>
      </c>
      <c r="P9" s="9"/>
    </row>
    <row r="10" spans="1:133">
      <c r="A10" s="12"/>
      <c r="B10" s="42">
        <v>519</v>
      </c>
      <c r="C10" s="19" t="s">
        <v>22</v>
      </c>
      <c r="D10" s="43">
        <v>17396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17396</v>
      </c>
      <c r="O10" s="44">
        <f t="shared" si="2"/>
        <v>7.4246692274861292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737991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737991</v>
      </c>
      <c r="O11" s="41">
        <f t="shared" si="2"/>
        <v>314.97695262483995</v>
      </c>
      <c r="P11" s="10"/>
    </row>
    <row r="12" spans="1:133">
      <c r="A12" s="12"/>
      <c r="B12" s="42">
        <v>521</v>
      </c>
      <c r="C12" s="19" t="s">
        <v>24</v>
      </c>
      <c r="D12" s="43">
        <v>733330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733330</v>
      </c>
      <c r="O12" s="44">
        <f t="shared" si="2"/>
        <v>312.98762270593255</v>
      </c>
      <c r="P12" s="9"/>
    </row>
    <row r="13" spans="1:133">
      <c r="A13" s="12"/>
      <c r="B13" s="42">
        <v>529</v>
      </c>
      <c r="C13" s="19" t="s">
        <v>55</v>
      </c>
      <c r="D13" s="43">
        <v>4661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4661</v>
      </c>
      <c r="O13" s="44">
        <f t="shared" si="2"/>
        <v>1.9893299189073836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SUM(D15:D16)</f>
        <v>700422</v>
      </c>
      <c r="E14" s="29">
        <f t="shared" si="4"/>
        <v>0</v>
      </c>
      <c r="F14" s="29">
        <f t="shared" si="4"/>
        <v>0</v>
      </c>
      <c r="G14" s="29">
        <f t="shared" si="4"/>
        <v>33161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733583</v>
      </c>
      <c r="O14" s="41">
        <f t="shared" si="2"/>
        <v>313.09560392658983</v>
      </c>
      <c r="P14" s="10"/>
    </row>
    <row r="15" spans="1:133">
      <c r="A15" s="12"/>
      <c r="B15" s="42">
        <v>534</v>
      </c>
      <c r="C15" s="19" t="s">
        <v>27</v>
      </c>
      <c r="D15" s="43">
        <v>274394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274394</v>
      </c>
      <c r="O15" s="44">
        <f t="shared" si="2"/>
        <v>117.11224925309432</v>
      </c>
      <c r="P15" s="9"/>
    </row>
    <row r="16" spans="1:133">
      <c r="A16" s="12"/>
      <c r="B16" s="42">
        <v>539</v>
      </c>
      <c r="C16" s="19" t="s">
        <v>56</v>
      </c>
      <c r="D16" s="43">
        <v>426028</v>
      </c>
      <c r="E16" s="43">
        <v>0</v>
      </c>
      <c r="F16" s="43">
        <v>0</v>
      </c>
      <c r="G16" s="43">
        <v>33161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459189</v>
      </c>
      <c r="O16" s="44">
        <f t="shared" si="2"/>
        <v>195.98335467349551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96286</v>
      </c>
      <c r="F17" s="29">
        <f t="shared" si="5"/>
        <v>0</v>
      </c>
      <c r="G17" s="29">
        <f t="shared" si="5"/>
        <v>139367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235653</v>
      </c>
      <c r="O17" s="41">
        <f t="shared" si="2"/>
        <v>100.5774647887324</v>
      </c>
      <c r="P17" s="10"/>
    </row>
    <row r="18" spans="1:119">
      <c r="A18" s="12"/>
      <c r="B18" s="42">
        <v>541</v>
      </c>
      <c r="C18" s="19" t="s">
        <v>31</v>
      </c>
      <c r="D18" s="43">
        <v>0</v>
      </c>
      <c r="E18" s="43">
        <v>96286</v>
      </c>
      <c r="F18" s="43">
        <v>0</v>
      </c>
      <c r="G18" s="43">
        <v>139367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235653</v>
      </c>
      <c r="O18" s="44">
        <f t="shared" si="2"/>
        <v>100.5774647887324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1805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1805</v>
      </c>
      <c r="O19" s="41">
        <f t="shared" si="2"/>
        <v>0.77037985488689709</v>
      </c>
      <c r="P19" s="9"/>
    </row>
    <row r="20" spans="1:119">
      <c r="A20" s="12"/>
      <c r="B20" s="42">
        <v>572</v>
      </c>
      <c r="C20" s="19" t="s">
        <v>40</v>
      </c>
      <c r="D20" s="43">
        <v>0</v>
      </c>
      <c r="E20" s="43">
        <v>0</v>
      </c>
      <c r="F20" s="43">
        <v>0</v>
      </c>
      <c r="G20" s="43">
        <v>1805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1805</v>
      </c>
      <c r="O20" s="44">
        <f t="shared" si="2"/>
        <v>0.77037985488689709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687</v>
      </c>
      <c r="E21" s="29">
        <f t="shared" si="7"/>
        <v>9404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10091</v>
      </c>
      <c r="O21" s="41">
        <f t="shared" si="2"/>
        <v>4.3068715322236448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687</v>
      </c>
      <c r="E22" s="43">
        <v>9404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10091</v>
      </c>
      <c r="O22" s="44">
        <f t="shared" si="2"/>
        <v>4.3068715322236448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1919767</v>
      </c>
      <c r="E23" s="14">
        <f t="shared" ref="E23:M23" si="8">SUM(E5,E11,E14,E17,E19,E21)</f>
        <v>105690</v>
      </c>
      <c r="F23" s="14">
        <f t="shared" si="8"/>
        <v>0</v>
      </c>
      <c r="G23" s="14">
        <f t="shared" si="8"/>
        <v>174333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2199790</v>
      </c>
      <c r="O23" s="35">
        <f t="shared" si="2"/>
        <v>938.87750746905681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57</v>
      </c>
      <c r="M25" s="90"/>
      <c r="N25" s="90"/>
      <c r="O25" s="39">
        <v>2343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568932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568932</v>
      </c>
      <c r="O5" s="30">
        <f t="shared" ref="O5:O23" si="2">(N5/O$25)</f>
        <v>240.97077509529859</v>
      </c>
      <c r="P5" s="6"/>
    </row>
    <row r="6" spans="1:133">
      <c r="A6" s="12"/>
      <c r="B6" s="42">
        <v>511</v>
      </c>
      <c r="C6" s="19" t="s">
        <v>18</v>
      </c>
      <c r="D6" s="43">
        <v>22762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22762</v>
      </c>
      <c r="O6" s="44">
        <f t="shared" si="2"/>
        <v>9.6408301567132568</v>
      </c>
      <c r="P6" s="9"/>
    </row>
    <row r="7" spans="1:133">
      <c r="A7" s="12"/>
      <c r="B7" s="42">
        <v>512</v>
      </c>
      <c r="C7" s="19" t="s">
        <v>19</v>
      </c>
      <c r="D7" s="43">
        <v>45585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45585</v>
      </c>
      <c r="O7" s="44">
        <f t="shared" si="2"/>
        <v>19.307496823379925</v>
      </c>
      <c r="P7" s="9"/>
    </row>
    <row r="8" spans="1:133">
      <c r="A8" s="12"/>
      <c r="B8" s="42">
        <v>513</v>
      </c>
      <c r="C8" s="19" t="s">
        <v>20</v>
      </c>
      <c r="D8" s="43">
        <v>329618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329618</v>
      </c>
      <c r="O8" s="44">
        <f t="shared" si="2"/>
        <v>139.60948750529437</v>
      </c>
      <c r="P8" s="9"/>
    </row>
    <row r="9" spans="1:133">
      <c r="A9" s="12"/>
      <c r="B9" s="42">
        <v>515</v>
      </c>
      <c r="C9" s="19" t="s">
        <v>21</v>
      </c>
      <c r="D9" s="43">
        <v>48208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48208</v>
      </c>
      <c r="O9" s="44">
        <f t="shared" si="2"/>
        <v>20.418466751376535</v>
      </c>
      <c r="P9" s="9"/>
    </row>
    <row r="10" spans="1:133">
      <c r="A10" s="12"/>
      <c r="B10" s="42">
        <v>519</v>
      </c>
      <c r="C10" s="19" t="s">
        <v>22</v>
      </c>
      <c r="D10" s="43">
        <v>122759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122759</v>
      </c>
      <c r="O10" s="44">
        <f t="shared" si="2"/>
        <v>51.994493858534518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847779</v>
      </c>
      <c r="E11" s="29">
        <f t="shared" si="3"/>
        <v>169634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1017413</v>
      </c>
      <c r="O11" s="41">
        <f t="shared" si="2"/>
        <v>430.92460821685728</v>
      </c>
      <c r="P11" s="10"/>
    </row>
    <row r="12" spans="1:133">
      <c r="A12" s="12"/>
      <c r="B12" s="42">
        <v>521</v>
      </c>
      <c r="C12" s="19" t="s">
        <v>24</v>
      </c>
      <c r="D12" s="43">
        <v>847779</v>
      </c>
      <c r="E12" s="43">
        <v>169634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1017413</v>
      </c>
      <c r="O12" s="44">
        <f t="shared" si="2"/>
        <v>430.92460821685728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267728</v>
      </c>
      <c r="E13" s="29">
        <f t="shared" si="4"/>
        <v>23021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290749</v>
      </c>
      <c r="O13" s="41">
        <f t="shared" si="2"/>
        <v>123.14654807285049</v>
      </c>
      <c r="P13" s="10"/>
    </row>
    <row r="14" spans="1:133">
      <c r="A14" s="12"/>
      <c r="B14" s="42">
        <v>531</v>
      </c>
      <c r="C14" s="19" t="s">
        <v>26</v>
      </c>
      <c r="D14" s="43">
        <v>1032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1032</v>
      </c>
      <c r="O14" s="44">
        <f t="shared" si="2"/>
        <v>0.43710292249047011</v>
      </c>
      <c r="P14" s="9"/>
    </row>
    <row r="15" spans="1:133">
      <c r="A15" s="12"/>
      <c r="B15" s="42">
        <v>534</v>
      </c>
      <c r="C15" s="19" t="s">
        <v>27</v>
      </c>
      <c r="D15" s="43">
        <v>266696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266696</v>
      </c>
      <c r="O15" s="44">
        <f t="shared" si="2"/>
        <v>112.95891571368064</v>
      </c>
      <c r="P15" s="9"/>
    </row>
    <row r="16" spans="1:133">
      <c r="A16" s="12"/>
      <c r="B16" s="42">
        <v>535</v>
      </c>
      <c r="C16" s="19" t="s">
        <v>48</v>
      </c>
      <c r="D16" s="43">
        <v>0</v>
      </c>
      <c r="E16" s="43">
        <v>23021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23021</v>
      </c>
      <c r="O16" s="44">
        <f t="shared" si="2"/>
        <v>9.7505294366793738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210430</v>
      </c>
      <c r="F17" s="29">
        <f t="shared" si="5"/>
        <v>0</v>
      </c>
      <c r="G17" s="29">
        <f t="shared" si="5"/>
        <v>389687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600117</v>
      </c>
      <c r="O17" s="41">
        <f t="shared" si="2"/>
        <v>254.17916137229986</v>
      </c>
      <c r="P17" s="10"/>
    </row>
    <row r="18" spans="1:119">
      <c r="A18" s="12"/>
      <c r="B18" s="42">
        <v>541</v>
      </c>
      <c r="C18" s="19" t="s">
        <v>31</v>
      </c>
      <c r="D18" s="43">
        <v>0</v>
      </c>
      <c r="E18" s="43">
        <v>210430</v>
      </c>
      <c r="F18" s="43">
        <v>0</v>
      </c>
      <c r="G18" s="43">
        <v>389687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600117</v>
      </c>
      <c r="O18" s="44">
        <f t="shared" si="2"/>
        <v>254.17916137229986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97386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97386</v>
      </c>
      <c r="O19" s="41">
        <f t="shared" si="2"/>
        <v>41.247776365946635</v>
      </c>
      <c r="P19" s="9"/>
    </row>
    <row r="20" spans="1:119">
      <c r="A20" s="12"/>
      <c r="B20" s="42">
        <v>572</v>
      </c>
      <c r="C20" s="19" t="s">
        <v>40</v>
      </c>
      <c r="D20" s="43">
        <v>0</v>
      </c>
      <c r="E20" s="43">
        <v>97386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97386</v>
      </c>
      <c r="O20" s="44">
        <f t="shared" si="2"/>
        <v>41.247776365946635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0</v>
      </c>
      <c r="E21" s="29">
        <f t="shared" si="7"/>
        <v>40387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40387</v>
      </c>
      <c r="O21" s="41">
        <f t="shared" si="2"/>
        <v>17.10588733587463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0</v>
      </c>
      <c r="E22" s="43">
        <v>40387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40387</v>
      </c>
      <c r="O22" s="44">
        <f t="shared" si="2"/>
        <v>17.10588733587463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1684439</v>
      </c>
      <c r="E23" s="14">
        <f t="shared" ref="E23:M23" si="8">SUM(E5,E11,E13,E17,E19,E21)</f>
        <v>540858</v>
      </c>
      <c r="F23" s="14">
        <f t="shared" si="8"/>
        <v>0</v>
      </c>
      <c r="G23" s="14">
        <f t="shared" si="8"/>
        <v>389687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2614984</v>
      </c>
      <c r="O23" s="35">
        <f t="shared" si="2"/>
        <v>1107.5747564591275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49</v>
      </c>
      <c r="M25" s="90"/>
      <c r="N25" s="90"/>
      <c r="O25" s="39">
        <v>2361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607242</v>
      </c>
      <c r="E5" s="24">
        <f t="shared" si="0"/>
        <v>13355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620597</v>
      </c>
      <c r="O5" s="30">
        <f t="shared" ref="O5:O22" si="2">(N5/O$24)</f>
        <v>265.09910294745833</v>
      </c>
      <c r="P5" s="6"/>
    </row>
    <row r="6" spans="1:133">
      <c r="A6" s="12"/>
      <c r="B6" s="42">
        <v>511</v>
      </c>
      <c r="C6" s="19" t="s">
        <v>18</v>
      </c>
      <c r="D6" s="43">
        <v>24331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24331</v>
      </c>
      <c r="O6" s="44">
        <f t="shared" si="2"/>
        <v>10.393421614694574</v>
      </c>
      <c r="P6" s="9"/>
    </row>
    <row r="7" spans="1:133">
      <c r="A7" s="12"/>
      <c r="B7" s="42">
        <v>512</v>
      </c>
      <c r="C7" s="19" t="s">
        <v>19</v>
      </c>
      <c r="D7" s="43">
        <v>93933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93933</v>
      </c>
      <c r="O7" s="44">
        <f t="shared" si="2"/>
        <v>40.125160187953867</v>
      </c>
      <c r="P7" s="9"/>
    </row>
    <row r="8" spans="1:133">
      <c r="A8" s="12"/>
      <c r="B8" s="42">
        <v>513</v>
      </c>
      <c r="C8" s="19" t="s">
        <v>20</v>
      </c>
      <c r="D8" s="43">
        <v>361379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361379</v>
      </c>
      <c r="O8" s="44">
        <f t="shared" si="2"/>
        <v>154.36950021358393</v>
      </c>
      <c r="P8" s="9"/>
    </row>
    <row r="9" spans="1:133">
      <c r="A9" s="12"/>
      <c r="B9" s="42">
        <v>515</v>
      </c>
      <c r="C9" s="19" t="s">
        <v>21</v>
      </c>
      <c r="D9" s="43">
        <v>39353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39353</v>
      </c>
      <c r="O9" s="44">
        <f t="shared" si="2"/>
        <v>16.810337462622812</v>
      </c>
      <c r="P9" s="9"/>
    </row>
    <row r="10" spans="1:133">
      <c r="A10" s="12"/>
      <c r="B10" s="42">
        <v>519</v>
      </c>
      <c r="C10" s="19" t="s">
        <v>22</v>
      </c>
      <c r="D10" s="43">
        <v>88246</v>
      </c>
      <c r="E10" s="43">
        <v>13355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101601</v>
      </c>
      <c r="O10" s="44">
        <f t="shared" si="2"/>
        <v>43.400683468603162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853291</v>
      </c>
      <c r="E11" s="29">
        <f t="shared" si="3"/>
        <v>1360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854651</v>
      </c>
      <c r="O11" s="41">
        <f t="shared" si="2"/>
        <v>365.07945322511745</v>
      </c>
      <c r="P11" s="10"/>
    </row>
    <row r="12" spans="1:133">
      <c r="A12" s="12"/>
      <c r="B12" s="42">
        <v>521</v>
      </c>
      <c r="C12" s="19" t="s">
        <v>24</v>
      </c>
      <c r="D12" s="43">
        <v>853291</v>
      </c>
      <c r="E12" s="43">
        <v>1360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854651</v>
      </c>
      <c r="O12" s="44">
        <f t="shared" si="2"/>
        <v>365.07945322511745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357651</v>
      </c>
      <c r="E13" s="29">
        <f t="shared" si="4"/>
        <v>11177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368828</v>
      </c>
      <c r="O13" s="41">
        <f t="shared" si="2"/>
        <v>157.55147372917557</v>
      </c>
      <c r="P13" s="10"/>
    </row>
    <row r="14" spans="1:133">
      <c r="A14" s="12"/>
      <c r="B14" s="42">
        <v>534</v>
      </c>
      <c r="C14" s="19" t="s">
        <v>27</v>
      </c>
      <c r="D14" s="43">
        <v>357651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357651</v>
      </c>
      <c r="O14" s="44">
        <f t="shared" si="2"/>
        <v>152.77701836821871</v>
      </c>
      <c r="P14" s="9"/>
    </row>
    <row r="15" spans="1:133">
      <c r="A15" s="12"/>
      <c r="B15" s="42">
        <v>538</v>
      </c>
      <c r="C15" s="19" t="s">
        <v>29</v>
      </c>
      <c r="D15" s="43">
        <v>0</v>
      </c>
      <c r="E15" s="43">
        <v>11177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11177</v>
      </c>
      <c r="O15" s="44">
        <f t="shared" si="2"/>
        <v>4.7744553609568561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0</v>
      </c>
      <c r="E16" s="29">
        <f t="shared" si="5"/>
        <v>194332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194332</v>
      </c>
      <c r="O16" s="41">
        <f t="shared" si="2"/>
        <v>83.012387868432299</v>
      </c>
      <c r="P16" s="10"/>
    </row>
    <row r="17" spans="1:119">
      <c r="A17" s="12"/>
      <c r="B17" s="42">
        <v>541</v>
      </c>
      <c r="C17" s="19" t="s">
        <v>31</v>
      </c>
      <c r="D17" s="43">
        <v>0</v>
      </c>
      <c r="E17" s="43">
        <v>194332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194332</v>
      </c>
      <c r="O17" s="44">
        <f t="shared" si="2"/>
        <v>83.012387868432299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19960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19960</v>
      </c>
      <c r="O18" s="41">
        <f t="shared" si="2"/>
        <v>8.5262708244340022</v>
      </c>
      <c r="P18" s="9"/>
    </row>
    <row r="19" spans="1:119">
      <c r="A19" s="12"/>
      <c r="B19" s="42">
        <v>572</v>
      </c>
      <c r="C19" s="19" t="s">
        <v>40</v>
      </c>
      <c r="D19" s="43">
        <v>0</v>
      </c>
      <c r="E19" s="43">
        <v>19960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19960</v>
      </c>
      <c r="O19" s="44">
        <f t="shared" si="2"/>
        <v>8.5262708244340022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7000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7000</v>
      </c>
      <c r="O20" s="41">
        <f t="shared" si="2"/>
        <v>2.9901751388295601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7000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7000</v>
      </c>
      <c r="O21" s="44">
        <f t="shared" si="2"/>
        <v>2.9901751388295601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1818184</v>
      </c>
      <c r="E22" s="14">
        <f t="shared" ref="E22:M22" si="8">SUM(E5,E11,E13,E16,E18,E20)</f>
        <v>247184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2065368</v>
      </c>
      <c r="O22" s="35">
        <f t="shared" si="2"/>
        <v>882.25886373344724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41</v>
      </c>
      <c r="M24" s="90"/>
      <c r="N24" s="90"/>
      <c r="O24" s="39">
        <v>2341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42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606593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606593</v>
      </c>
      <c r="O5" s="30">
        <f t="shared" ref="O5:O23" si="2">(N5/O$25)</f>
        <v>260.90021505376342</v>
      </c>
      <c r="P5" s="6"/>
    </row>
    <row r="6" spans="1:133">
      <c r="A6" s="12"/>
      <c r="B6" s="42">
        <v>511</v>
      </c>
      <c r="C6" s="19" t="s">
        <v>18</v>
      </c>
      <c r="D6" s="43">
        <v>38923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38923</v>
      </c>
      <c r="O6" s="44">
        <f t="shared" si="2"/>
        <v>16.741075268817205</v>
      </c>
      <c r="P6" s="9"/>
    </row>
    <row r="7" spans="1:133">
      <c r="A7" s="12"/>
      <c r="B7" s="42">
        <v>512</v>
      </c>
      <c r="C7" s="19" t="s">
        <v>19</v>
      </c>
      <c r="D7" s="43">
        <v>91044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91044</v>
      </c>
      <c r="O7" s="44">
        <f t="shared" si="2"/>
        <v>39.158709677419353</v>
      </c>
      <c r="P7" s="9"/>
    </row>
    <row r="8" spans="1:133">
      <c r="A8" s="12"/>
      <c r="B8" s="42">
        <v>513</v>
      </c>
      <c r="C8" s="19" t="s">
        <v>20</v>
      </c>
      <c r="D8" s="43">
        <v>361316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361316</v>
      </c>
      <c r="O8" s="44">
        <f t="shared" si="2"/>
        <v>155.4047311827957</v>
      </c>
      <c r="P8" s="9"/>
    </row>
    <row r="9" spans="1:133">
      <c r="A9" s="12"/>
      <c r="B9" s="42">
        <v>515</v>
      </c>
      <c r="C9" s="19" t="s">
        <v>21</v>
      </c>
      <c r="D9" s="43">
        <v>59705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59705</v>
      </c>
      <c r="O9" s="44">
        <f t="shared" si="2"/>
        <v>25.679569892473118</v>
      </c>
      <c r="P9" s="9"/>
    </row>
    <row r="10" spans="1:133">
      <c r="A10" s="12"/>
      <c r="B10" s="42">
        <v>519</v>
      </c>
      <c r="C10" s="19" t="s">
        <v>22</v>
      </c>
      <c r="D10" s="43">
        <v>55605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55605</v>
      </c>
      <c r="O10" s="44">
        <f t="shared" si="2"/>
        <v>23.916129032258066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788871</v>
      </c>
      <c r="E11" s="29">
        <f t="shared" si="3"/>
        <v>500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789371</v>
      </c>
      <c r="O11" s="41">
        <f t="shared" si="2"/>
        <v>339.51440860215052</v>
      </c>
      <c r="P11" s="10"/>
    </row>
    <row r="12" spans="1:133">
      <c r="A12" s="12"/>
      <c r="B12" s="42">
        <v>521</v>
      </c>
      <c r="C12" s="19" t="s">
        <v>24</v>
      </c>
      <c r="D12" s="43">
        <v>788871</v>
      </c>
      <c r="E12" s="43">
        <v>500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789371</v>
      </c>
      <c r="O12" s="44">
        <f t="shared" si="2"/>
        <v>339.51440860215052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SUM(D14:D17)</f>
        <v>373603</v>
      </c>
      <c r="E13" s="29">
        <f t="shared" si="4"/>
        <v>0</v>
      </c>
      <c r="F13" s="29">
        <f t="shared" si="4"/>
        <v>0</v>
      </c>
      <c r="G13" s="29">
        <f t="shared" si="4"/>
        <v>193054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566657</v>
      </c>
      <c r="O13" s="41">
        <f t="shared" si="2"/>
        <v>243.72344086021505</v>
      </c>
      <c r="P13" s="10"/>
    </row>
    <row r="14" spans="1:133">
      <c r="A14" s="12"/>
      <c r="B14" s="42">
        <v>531</v>
      </c>
      <c r="C14" s="19" t="s">
        <v>26</v>
      </c>
      <c r="D14" s="43">
        <v>2797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2797</v>
      </c>
      <c r="O14" s="44">
        <f t="shared" si="2"/>
        <v>1.2030107526881721</v>
      </c>
      <c r="P14" s="9"/>
    </row>
    <row r="15" spans="1:133">
      <c r="A15" s="12"/>
      <c r="B15" s="42">
        <v>534</v>
      </c>
      <c r="C15" s="19" t="s">
        <v>27</v>
      </c>
      <c r="D15" s="43">
        <v>370737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370737</v>
      </c>
      <c r="O15" s="44">
        <f t="shared" si="2"/>
        <v>159.4567741935484</v>
      </c>
      <c r="P15" s="9"/>
    </row>
    <row r="16" spans="1:133">
      <c r="A16" s="12"/>
      <c r="B16" s="42">
        <v>536</v>
      </c>
      <c r="C16" s="19" t="s">
        <v>28</v>
      </c>
      <c r="D16" s="43">
        <v>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</v>
      </c>
      <c r="O16" s="44">
        <f t="shared" si="2"/>
        <v>2.9677419354838711E-2</v>
      </c>
      <c r="P16" s="9"/>
    </row>
    <row r="17" spans="1:119">
      <c r="A17" s="12"/>
      <c r="B17" s="42">
        <v>538</v>
      </c>
      <c r="C17" s="19" t="s">
        <v>29</v>
      </c>
      <c r="D17" s="43">
        <v>0</v>
      </c>
      <c r="E17" s="43">
        <v>0</v>
      </c>
      <c r="F17" s="43">
        <v>0</v>
      </c>
      <c r="G17" s="43">
        <v>193054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193054</v>
      </c>
      <c r="O17" s="44">
        <f t="shared" si="2"/>
        <v>83.033978494623653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18585</v>
      </c>
      <c r="F18" s="29">
        <f t="shared" si="5"/>
        <v>0</v>
      </c>
      <c r="G18" s="29">
        <f t="shared" si="5"/>
        <v>51045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69630</v>
      </c>
      <c r="O18" s="41">
        <f t="shared" si="2"/>
        <v>29.948387096774194</v>
      </c>
      <c r="P18" s="10"/>
    </row>
    <row r="19" spans="1:119">
      <c r="A19" s="12"/>
      <c r="B19" s="42">
        <v>541</v>
      </c>
      <c r="C19" s="19" t="s">
        <v>31</v>
      </c>
      <c r="D19" s="43">
        <v>0</v>
      </c>
      <c r="E19" s="43">
        <v>18585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18585</v>
      </c>
      <c r="O19" s="44">
        <f t="shared" si="2"/>
        <v>7.9935483870967738</v>
      </c>
      <c r="P19" s="9"/>
    </row>
    <row r="20" spans="1:119">
      <c r="A20" s="12"/>
      <c r="B20" s="42">
        <v>544</v>
      </c>
      <c r="C20" s="19" t="s">
        <v>32</v>
      </c>
      <c r="D20" s="43">
        <v>0</v>
      </c>
      <c r="E20" s="43">
        <v>0</v>
      </c>
      <c r="F20" s="43">
        <v>0</v>
      </c>
      <c r="G20" s="43">
        <v>51045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51045</v>
      </c>
      <c r="O20" s="44">
        <f t="shared" si="2"/>
        <v>21.954838709677418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83829</v>
      </c>
      <c r="E21" s="29">
        <f t="shared" si="6"/>
        <v>7000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90829</v>
      </c>
      <c r="O21" s="41">
        <f t="shared" si="2"/>
        <v>39.066236559139782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83829</v>
      </c>
      <c r="E22" s="43">
        <v>7000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90829</v>
      </c>
      <c r="O22" s="44">
        <f t="shared" si="2"/>
        <v>39.066236559139782</v>
      </c>
      <c r="P22" s="9"/>
    </row>
    <row r="23" spans="1:119" ht="16.5" thickBot="1">
      <c r="A23" s="13" t="s">
        <v>10</v>
      </c>
      <c r="B23" s="21"/>
      <c r="C23" s="20"/>
      <c r="D23" s="14">
        <f>SUM(D5,D11,D13,D18,D21)</f>
        <v>1852896</v>
      </c>
      <c r="E23" s="14">
        <f t="shared" ref="E23:M23" si="7">SUM(E5,E11,E13,E18,E21)</f>
        <v>26085</v>
      </c>
      <c r="F23" s="14">
        <f t="shared" si="7"/>
        <v>0</v>
      </c>
      <c r="G23" s="14">
        <f t="shared" si="7"/>
        <v>244099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2123080</v>
      </c>
      <c r="O23" s="35">
        <f t="shared" si="2"/>
        <v>913.15268817204299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36</v>
      </c>
      <c r="M25" s="90"/>
      <c r="N25" s="90"/>
      <c r="O25" s="39">
        <v>2325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602933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602933</v>
      </c>
      <c r="O5" s="30">
        <f t="shared" ref="O5:O23" si="2">(N5/O$25)</f>
        <v>243.21621621621622</v>
      </c>
      <c r="P5" s="6"/>
    </row>
    <row r="6" spans="1:133">
      <c r="A6" s="12"/>
      <c r="B6" s="42">
        <v>511</v>
      </c>
      <c r="C6" s="19" t="s">
        <v>18</v>
      </c>
      <c r="D6" s="43">
        <v>24692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24692</v>
      </c>
      <c r="O6" s="44">
        <f t="shared" si="2"/>
        <v>9.9604679306171846</v>
      </c>
      <c r="P6" s="9"/>
    </row>
    <row r="7" spans="1:133">
      <c r="A7" s="12"/>
      <c r="B7" s="42">
        <v>512</v>
      </c>
      <c r="C7" s="19" t="s">
        <v>19</v>
      </c>
      <c r="D7" s="43">
        <v>94768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94768</v>
      </c>
      <c r="O7" s="44">
        <f t="shared" si="2"/>
        <v>38.228317870108917</v>
      </c>
      <c r="P7" s="9"/>
    </row>
    <row r="8" spans="1:133">
      <c r="A8" s="12"/>
      <c r="B8" s="42">
        <v>513</v>
      </c>
      <c r="C8" s="19" t="s">
        <v>20</v>
      </c>
      <c r="D8" s="43">
        <v>341542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341542</v>
      </c>
      <c r="O8" s="44">
        <f t="shared" si="2"/>
        <v>137.77410246066964</v>
      </c>
      <c r="P8" s="9"/>
    </row>
    <row r="9" spans="1:133">
      <c r="A9" s="12"/>
      <c r="B9" s="42">
        <v>515</v>
      </c>
      <c r="C9" s="19" t="s">
        <v>21</v>
      </c>
      <c r="D9" s="43">
        <v>49484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49484</v>
      </c>
      <c r="O9" s="44">
        <f t="shared" si="2"/>
        <v>19.961274707543364</v>
      </c>
      <c r="P9" s="9"/>
    </row>
    <row r="10" spans="1:133">
      <c r="A10" s="12"/>
      <c r="B10" s="42">
        <v>517</v>
      </c>
      <c r="C10" s="19" t="s">
        <v>44</v>
      </c>
      <c r="D10" s="43">
        <v>16778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16778</v>
      </c>
      <c r="O10" s="44">
        <f t="shared" si="2"/>
        <v>6.7680516337232755</v>
      </c>
      <c r="P10" s="9"/>
    </row>
    <row r="11" spans="1:133">
      <c r="A11" s="12"/>
      <c r="B11" s="42">
        <v>519</v>
      </c>
      <c r="C11" s="19" t="s">
        <v>22</v>
      </c>
      <c r="D11" s="43">
        <v>75669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75669</v>
      </c>
      <c r="O11" s="44">
        <f t="shared" si="2"/>
        <v>30.524001613553853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710507</v>
      </c>
      <c r="E12" s="29">
        <f t="shared" si="3"/>
        <v>7757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718264</v>
      </c>
      <c r="O12" s="41">
        <f t="shared" si="2"/>
        <v>289.73941105284388</v>
      </c>
      <c r="P12" s="10"/>
    </row>
    <row r="13" spans="1:133">
      <c r="A13" s="12"/>
      <c r="B13" s="42">
        <v>521</v>
      </c>
      <c r="C13" s="19" t="s">
        <v>24</v>
      </c>
      <c r="D13" s="43">
        <v>677414</v>
      </c>
      <c r="E13" s="43">
        <v>7757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685171</v>
      </c>
      <c r="O13" s="44">
        <f t="shared" si="2"/>
        <v>276.39007664380802</v>
      </c>
      <c r="P13" s="9"/>
    </row>
    <row r="14" spans="1:133">
      <c r="A14" s="12"/>
      <c r="B14" s="42">
        <v>524</v>
      </c>
      <c r="C14" s="19" t="s">
        <v>45</v>
      </c>
      <c r="D14" s="43">
        <v>33093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33093</v>
      </c>
      <c r="O14" s="44">
        <f t="shared" si="2"/>
        <v>13.349334409035901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SUM(D16:D17)</f>
        <v>420607</v>
      </c>
      <c r="E15" s="29">
        <f t="shared" si="4"/>
        <v>20734</v>
      </c>
      <c r="F15" s="29">
        <f t="shared" si="4"/>
        <v>0</v>
      </c>
      <c r="G15" s="29">
        <f t="shared" si="4"/>
        <v>552399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993740</v>
      </c>
      <c r="O15" s="41">
        <f t="shared" si="2"/>
        <v>400.8632513110125</v>
      </c>
      <c r="P15" s="10"/>
    </row>
    <row r="16" spans="1:133">
      <c r="A16" s="12"/>
      <c r="B16" s="42">
        <v>534</v>
      </c>
      <c r="C16" s="19" t="s">
        <v>27</v>
      </c>
      <c r="D16" s="43">
        <v>420607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420607</v>
      </c>
      <c r="O16" s="44">
        <f t="shared" si="2"/>
        <v>169.66801129487698</v>
      </c>
      <c r="P16" s="9"/>
    </row>
    <row r="17" spans="1:119">
      <c r="A17" s="12"/>
      <c r="B17" s="42">
        <v>538</v>
      </c>
      <c r="C17" s="19" t="s">
        <v>29</v>
      </c>
      <c r="D17" s="43">
        <v>0</v>
      </c>
      <c r="E17" s="43">
        <v>20734</v>
      </c>
      <c r="F17" s="43">
        <v>0</v>
      </c>
      <c r="G17" s="43">
        <v>552399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573133</v>
      </c>
      <c r="O17" s="44">
        <f t="shared" si="2"/>
        <v>231.19524001613553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0</v>
      </c>
      <c r="E18" s="29">
        <f t="shared" si="5"/>
        <v>3100</v>
      </c>
      <c r="F18" s="29">
        <f t="shared" si="5"/>
        <v>0</v>
      </c>
      <c r="G18" s="29">
        <f t="shared" si="5"/>
        <v>29991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33091</v>
      </c>
      <c r="O18" s="41">
        <f t="shared" si="2"/>
        <v>13.348527632109722</v>
      </c>
      <c r="P18" s="10"/>
    </row>
    <row r="19" spans="1:119">
      <c r="A19" s="12"/>
      <c r="B19" s="42">
        <v>541</v>
      </c>
      <c r="C19" s="19" t="s">
        <v>31</v>
      </c>
      <c r="D19" s="43">
        <v>0</v>
      </c>
      <c r="E19" s="43">
        <v>3100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3100</v>
      </c>
      <c r="O19" s="44">
        <f t="shared" si="2"/>
        <v>1.2505042355788625</v>
      </c>
      <c r="P19" s="9"/>
    </row>
    <row r="20" spans="1:119">
      <c r="A20" s="12"/>
      <c r="B20" s="42">
        <v>544</v>
      </c>
      <c r="C20" s="19" t="s">
        <v>32</v>
      </c>
      <c r="D20" s="43">
        <v>0</v>
      </c>
      <c r="E20" s="43">
        <v>0</v>
      </c>
      <c r="F20" s="43">
        <v>0</v>
      </c>
      <c r="G20" s="43">
        <v>29991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29991</v>
      </c>
      <c r="O20" s="44">
        <f t="shared" si="2"/>
        <v>12.098023396530859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0</v>
      </c>
      <c r="E21" s="29">
        <f t="shared" si="6"/>
        <v>232265</v>
      </c>
      <c r="F21" s="29">
        <f t="shared" si="6"/>
        <v>0</v>
      </c>
      <c r="G21" s="29">
        <f t="shared" si="6"/>
        <v>9434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241699</v>
      </c>
      <c r="O21" s="41">
        <f t="shared" si="2"/>
        <v>97.498588140379184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0</v>
      </c>
      <c r="E22" s="43">
        <v>232265</v>
      </c>
      <c r="F22" s="43">
        <v>0</v>
      </c>
      <c r="G22" s="43">
        <v>9434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241699</v>
      </c>
      <c r="O22" s="44">
        <f t="shared" si="2"/>
        <v>97.498588140379184</v>
      </c>
      <c r="P22" s="9"/>
    </row>
    <row r="23" spans="1:119" ht="16.5" thickBot="1">
      <c r="A23" s="13" t="s">
        <v>10</v>
      </c>
      <c r="B23" s="21"/>
      <c r="C23" s="20"/>
      <c r="D23" s="14">
        <f>SUM(D5,D12,D15,D18,D21)</f>
        <v>1734047</v>
      </c>
      <c r="E23" s="14">
        <f t="shared" ref="E23:M23" si="7">SUM(E5,E12,E15,E18,E21)</f>
        <v>263856</v>
      </c>
      <c r="F23" s="14">
        <f t="shared" si="7"/>
        <v>0</v>
      </c>
      <c r="G23" s="14">
        <f t="shared" si="7"/>
        <v>591824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2589727</v>
      </c>
      <c r="O23" s="35">
        <f t="shared" si="2"/>
        <v>1044.6659943525615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46</v>
      </c>
      <c r="M25" s="90"/>
      <c r="N25" s="90"/>
      <c r="O25" s="39">
        <v>2479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515214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515214</v>
      </c>
      <c r="O5" s="30">
        <f t="shared" ref="O5:O19" si="2">(N5/O$21)</f>
        <v>205.92086330935251</v>
      </c>
      <c r="P5" s="6"/>
    </row>
    <row r="6" spans="1:133">
      <c r="A6" s="12"/>
      <c r="B6" s="42">
        <v>511</v>
      </c>
      <c r="C6" s="19" t="s">
        <v>18</v>
      </c>
      <c r="D6" s="43">
        <v>37362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37362</v>
      </c>
      <c r="O6" s="44">
        <f t="shared" si="2"/>
        <v>14.932853717026379</v>
      </c>
      <c r="P6" s="9"/>
    </row>
    <row r="7" spans="1:133">
      <c r="A7" s="12"/>
      <c r="B7" s="42">
        <v>512</v>
      </c>
      <c r="C7" s="19" t="s">
        <v>19</v>
      </c>
      <c r="D7" s="43">
        <v>167562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167562</v>
      </c>
      <c r="O7" s="44">
        <f t="shared" si="2"/>
        <v>66.97122302158273</v>
      </c>
      <c r="P7" s="9"/>
    </row>
    <row r="8" spans="1:133">
      <c r="A8" s="12"/>
      <c r="B8" s="42">
        <v>513</v>
      </c>
      <c r="C8" s="19" t="s">
        <v>20</v>
      </c>
      <c r="D8" s="43">
        <v>228346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228346</v>
      </c>
      <c r="O8" s="44">
        <f t="shared" si="2"/>
        <v>91.265387689848126</v>
      </c>
      <c r="P8" s="9"/>
    </row>
    <row r="9" spans="1:133">
      <c r="A9" s="12"/>
      <c r="B9" s="42">
        <v>515</v>
      </c>
      <c r="C9" s="19" t="s">
        <v>21</v>
      </c>
      <c r="D9" s="43">
        <v>37953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37953</v>
      </c>
      <c r="O9" s="44">
        <f t="shared" si="2"/>
        <v>15.169064748201439</v>
      </c>
      <c r="P9" s="9"/>
    </row>
    <row r="10" spans="1:133">
      <c r="A10" s="12"/>
      <c r="B10" s="42">
        <v>519</v>
      </c>
      <c r="C10" s="19" t="s">
        <v>22</v>
      </c>
      <c r="D10" s="43">
        <v>43991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43991</v>
      </c>
      <c r="O10" s="44">
        <f t="shared" si="2"/>
        <v>17.582334132693845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1049217</v>
      </c>
      <c r="E11" s="29">
        <f t="shared" si="3"/>
        <v>19404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1068621</v>
      </c>
      <c r="O11" s="41">
        <f t="shared" si="2"/>
        <v>427.10671462829737</v>
      </c>
      <c r="P11" s="10"/>
    </row>
    <row r="12" spans="1:133">
      <c r="A12" s="12"/>
      <c r="B12" s="42">
        <v>521</v>
      </c>
      <c r="C12" s="19" t="s">
        <v>24</v>
      </c>
      <c r="D12" s="43">
        <v>985096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985096</v>
      </c>
      <c r="O12" s="44">
        <f t="shared" si="2"/>
        <v>393.72342126298963</v>
      </c>
      <c r="P12" s="9"/>
    </row>
    <row r="13" spans="1:133">
      <c r="A13" s="12"/>
      <c r="B13" s="42">
        <v>522</v>
      </c>
      <c r="C13" s="19" t="s">
        <v>51</v>
      </c>
      <c r="D13" s="43">
        <v>0</v>
      </c>
      <c r="E13" s="43">
        <v>14404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14404</v>
      </c>
      <c r="O13" s="44">
        <f t="shared" si="2"/>
        <v>5.7569944044764192</v>
      </c>
      <c r="P13" s="9"/>
    </row>
    <row r="14" spans="1:133">
      <c r="A14" s="12"/>
      <c r="B14" s="42">
        <v>524</v>
      </c>
      <c r="C14" s="19" t="s">
        <v>45</v>
      </c>
      <c r="D14" s="43">
        <v>64121</v>
      </c>
      <c r="E14" s="43">
        <v>5000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69121</v>
      </c>
      <c r="O14" s="44">
        <f t="shared" si="2"/>
        <v>27.626298960831335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SUM(D16:D16)</f>
        <v>515812</v>
      </c>
      <c r="E15" s="29">
        <f t="shared" si="4"/>
        <v>281806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797618</v>
      </c>
      <c r="O15" s="41">
        <f t="shared" si="2"/>
        <v>318.79216626698638</v>
      </c>
      <c r="P15" s="10"/>
    </row>
    <row r="16" spans="1:133">
      <c r="A16" s="12"/>
      <c r="B16" s="42">
        <v>534</v>
      </c>
      <c r="C16" s="19" t="s">
        <v>27</v>
      </c>
      <c r="D16" s="43">
        <v>515812</v>
      </c>
      <c r="E16" s="43">
        <v>281806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797618</v>
      </c>
      <c r="O16" s="44">
        <f t="shared" si="2"/>
        <v>318.79216626698638</v>
      </c>
      <c r="P16" s="9"/>
    </row>
    <row r="17" spans="1:119" ht="15.75">
      <c r="A17" s="26" t="s">
        <v>34</v>
      </c>
      <c r="B17" s="27"/>
      <c r="C17" s="28"/>
      <c r="D17" s="29">
        <f t="shared" ref="D17:M17" si="5">SUM(D18:D18)</f>
        <v>9433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9433</v>
      </c>
      <c r="O17" s="41">
        <f t="shared" si="2"/>
        <v>3.7701838529176657</v>
      </c>
      <c r="P17" s="9"/>
    </row>
    <row r="18" spans="1:119" ht="15.75" thickBot="1">
      <c r="A18" s="12"/>
      <c r="B18" s="42">
        <v>581</v>
      </c>
      <c r="C18" s="19" t="s">
        <v>33</v>
      </c>
      <c r="D18" s="43">
        <v>9433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9433</v>
      </c>
      <c r="O18" s="44">
        <f t="shared" si="2"/>
        <v>3.7701838529176657</v>
      </c>
      <c r="P18" s="9"/>
    </row>
    <row r="19" spans="1:119" ht="16.5" thickBot="1">
      <c r="A19" s="13" t="s">
        <v>10</v>
      </c>
      <c r="B19" s="21"/>
      <c r="C19" s="20"/>
      <c r="D19" s="14">
        <f>SUM(D5,D11,D15,D17)</f>
        <v>2089676</v>
      </c>
      <c r="E19" s="14">
        <f t="shared" ref="E19:M19" si="6">SUM(E5,E11,E15,E17)</f>
        <v>301210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2390886</v>
      </c>
      <c r="O19" s="35">
        <f t="shared" si="2"/>
        <v>955.58992805755395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52</v>
      </c>
      <c r="M21" s="90"/>
      <c r="N21" s="90"/>
      <c r="O21" s="39">
        <v>2502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42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544020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544020</v>
      </c>
      <c r="O5" s="30">
        <f t="shared" ref="O5:O18" si="2">(N5/O$20)</f>
        <v>215.6242568370987</v>
      </c>
      <c r="P5" s="6"/>
    </row>
    <row r="6" spans="1:133">
      <c r="A6" s="12"/>
      <c r="B6" s="42">
        <v>511</v>
      </c>
      <c r="C6" s="19" t="s">
        <v>18</v>
      </c>
      <c r="D6" s="43">
        <v>31814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31814</v>
      </c>
      <c r="O6" s="44">
        <f t="shared" si="2"/>
        <v>12.609591755846214</v>
      </c>
      <c r="P6" s="9"/>
    </row>
    <row r="7" spans="1:133">
      <c r="A7" s="12"/>
      <c r="B7" s="42">
        <v>512</v>
      </c>
      <c r="C7" s="19" t="s">
        <v>19</v>
      </c>
      <c r="D7" s="43">
        <v>222330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222330</v>
      </c>
      <c r="O7" s="44">
        <f t="shared" si="2"/>
        <v>88.121284185493465</v>
      </c>
      <c r="P7" s="9"/>
    </row>
    <row r="8" spans="1:133">
      <c r="A8" s="12"/>
      <c r="B8" s="42">
        <v>513</v>
      </c>
      <c r="C8" s="19" t="s">
        <v>20</v>
      </c>
      <c r="D8" s="43">
        <v>198457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198457</v>
      </c>
      <c r="O8" s="44">
        <f t="shared" si="2"/>
        <v>78.659135949266741</v>
      </c>
      <c r="P8" s="9"/>
    </row>
    <row r="9" spans="1:133">
      <c r="A9" s="12"/>
      <c r="B9" s="42">
        <v>515</v>
      </c>
      <c r="C9" s="19" t="s">
        <v>21</v>
      </c>
      <c r="D9" s="43">
        <v>47426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47426</v>
      </c>
      <c r="O9" s="44">
        <f t="shared" si="2"/>
        <v>18.797463337296868</v>
      </c>
      <c r="P9" s="9"/>
    </row>
    <row r="10" spans="1:133">
      <c r="A10" s="12"/>
      <c r="B10" s="42">
        <v>519</v>
      </c>
      <c r="C10" s="19" t="s">
        <v>22</v>
      </c>
      <c r="D10" s="43">
        <v>43993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43993</v>
      </c>
      <c r="O10" s="44">
        <f t="shared" si="2"/>
        <v>17.436781609195403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1028535</v>
      </c>
      <c r="E11" s="29">
        <f t="shared" si="3"/>
        <v>17616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1046151</v>
      </c>
      <c r="O11" s="41">
        <f t="shared" si="2"/>
        <v>414.64565992865636</v>
      </c>
      <c r="P11" s="10"/>
    </row>
    <row r="12" spans="1:133">
      <c r="A12" s="12"/>
      <c r="B12" s="42">
        <v>521</v>
      </c>
      <c r="C12" s="19" t="s">
        <v>24</v>
      </c>
      <c r="D12" s="43">
        <v>966711</v>
      </c>
      <c r="E12" s="43">
        <v>17616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984327</v>
      </c>
      <c r="O12" s="44">
        <f t="shared" si="2"/>
        <v>390.14149821640905</v>
      </c>
      <c r="P12" s="9"/>
    </row>
    <row r="13" spans="1:133">
      <c r="A13" s="12"/>
      <c r="B13" s="42">
        <v>524</v>
      </c>
      <c r="C13" s="19" t="s">
        <v>45</v>
      </c>
      <c r="D13" s="43">
        <v>61824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61824</v>
      </c>
      <c r="O13" s="44">
        <f t="shared" si="2"/>
        <v>24.504161712247324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SUM(D15:D15)</f>
        <v>526199</v>
      </c>
      <c r="E14" s="29">
        <f t="shared" si="4"/>
        <v>585881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1112080</v>
      </c>
      <c r="O14" s="41">
        <f t="shared" si="2"/>
        <v>440.77685295283391</v>
      </c>
      <c r="P14" s="10"/>
    </row>
    <row r="15" spans="1:133">
      <c r="A15" s="12"/>
      <c r="B15" s="42">
        <v>534</v>
      </c>
      <c r="C15" s="19" t="s">
        <v>27</v>
      </c>
      <c r="D15" s="43">
        <v>526199</v>
      </c>
      <c r="E15" s="43">
        <v>585881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1112080</v>
      </c>
      <c r="O15" s="44">
        <f t="shared" si="2"/>
        <v>440.77685295283391</v>
      </c>
      <c r="P15" s="9"/>
    </row>
    <row r="16" spans="1:133" ht="15.75">
      <c r="A16" s="26" t="s">
        <v>34</v>
      </c>
      <c r="B16" s="27"/>
      <c r="C16" s="28"/>
      <c r="D16" s="29">
        <f t="shared" ref="D16:M16" si="5">SUM(D17:D17)</f>
        <v>114739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114739</v>
      </c>
      <c r="O16" s="41">
        <f t="shared" si="2"/>
        <v>45.477209671026557</v>
      </c>
      <c r="P16" s="9"/>
    </row>
    <row r="17" spans="1:119" ht="15.75" thickBot="1">
      <c r="A17" s="12"/>
      <c r="B17" s="42">
        <v>581</v>
      </c>
      <c r="C17" s="19" t="s">
        <v>33</v>
      </c>
      <c r="D17" s="43">
        <v>114739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114739</v>
      </c>
      <c r="O17" s="44">
        <f t="shared" si="2"/>
        <v>45.477209671026557</v>
      </c>
      <c r="P17" s="9"/>
    </row>
    <row r="18" spans="1:119" ht="16.5" thickBot="1">
      <c r="A18" s="13" t="s">
        <v>10</v>
      </c>
      <c r="B18" s="21"/>
      <c r="C18" s="20"/>
      <c r="D18" s="14">
        <f>SUM(D5,D11,D14,D16)</f>
        <v>2213493</v>
      </c>
      <c r="E18" s="14">
        <f t="shared" ref="E18:M18" si="6">SUM(E5,E11,E14,E16)</f>
        <v>603497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2816990</v>
      </c>
      <c r="O18" s="35">
        <f t="shared" si="2"/>
        <v>1116.5239793896155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65</v>
      </c>
      <c r="M20" s="90"/>
      <c r="N20" s="90"/>
      <c r="O20" s="39">
        <v>2523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17</v>
      </c>
      <c r="B5" s="23"/>
      <c r="C5" s="23"/>
      <c r="D5" s="24">
        <f t="shared" ref="D5:N5" si="0">SUM(D6:D11)</f>
        <v>955711</v>
      </c>
      <c r="E5" s="24">
        <f t="shared" si="0"/>
        <v>0</v>
      </c>
      <c r="F5" s="24">
        <f t="shared" si="0"/>
        <v>594226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1549937</v>
      </c>
      <c r="P5" s="30">
        <f t="shared" ref="P5:P17" si="2">(O5/P$19)</f>
        <v>778.47162230035156</v>
      </c>
      <c r="Q5" s="6"/>
    </row>
    <row r="6" spans="1:134">
      <c r="A6" s="12"/>
      <c r="B6" s="42">
        <v>511</v>
      </c>
      <c r="C6" s="19" t="s">
        <v>18</v>
      </c>
      <c r="D6" s="43">
        <v>28494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28494</v>
      </c>
      <c r="P6" s="44">
        <f t="shared" si="2"/>
        <v>14.311401305876444</v>
      </c>
      <c r="Q6" s="9"/>
    </row>
    <row r="7" spans="1:134">
      <c r="A7" s="12"/>
      <c r="B7" s="42">
        <v>512</v>
      </c>
      <c r="C7" s="19" t="s">
        <v>19</v>
      </c>
      <c r="D7" s="43">
        <v>142706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142706</v>
      </c>
      <c r="P7" s="44">
        <f t="shared" si="2"/>
        <v>71.67553992968358</v>
      </c>
      <c r="Q7" s="9"/>
    </row>
    <row r="8" spans="1:134">
      <c r="A8" s="12"/>
      <c r="B8" s="42">
        <v>513</v>
      </c>
      <c r="C8" s="19" t="s">
        <v>20</v>
      </c>
      <c r="D8" s="43">
        <v>496556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496556</v>
      </c>
      <c r="P8" s="44">
        <f t="shared" si="2"/>
        <v>249.40030135610246</v>
      </c>
      <c r="Q8" s="9"/>
    </row>
    <row r="9" spans="1:134">
      <c r="A9" s="12"/>
      <c r="B9" s="42">
        <v>516</v>
      </c>
      <c r="C9" s="19" t="s">
        <v>78</v>
      </c>
      <c r="D9" s="43">
        <v>257329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257329</v>
      </c>
      <c r="P9" s="44">
        <f t="shared" si="2"/>
        <v>129.24610748367655</v>
      </c>
      <c r="Q9" s="9"/>
    </row>
    <row r="10" spans="1:134">
      <c r="A10" s="12"/>
      <c r="B10" s="42">
        <v>517</v>
      </c>
      <c r="C10" s="19" t="s">
        <v>44</v>
      </c>
      <c r="D10" s="43">
        <v>25582</v>
      </c>
      <c r="E10" s="43">
        <v>0</v>
      </c>
      <c r="F10" s="43">
        <v>594226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619808</v>
      </c>
      <c r="P10" s="44">
        <f t="shared" si="2"/>
        <v>311.30487192365644</v>
      </c>
      <c r="Q10" s="9"/>
    </row>
    <row r="11" spans="1:134">
      <c r="A11" s="12"/>
      <c r="B11" s="42">
        <v>519</v>
      </c>
      <c r="C11" s="19" t="s">
        <v>22</v>
      </c>
      <c r="D11" s="43">
        <v>5044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5044</v>
      </c>
      <c r="P11" s="44">
        <f t="shared" si="2"/>
        <v>2.5334003013561026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1001865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1001865</v>
      </c>
      <c r="P12" s="41">
        <f t="shared" si="2"/>
        <v>503.19688598694125</v>
      </c>
      <c r="Q12" s="10"/>
    </row>
    <row r="13" spans="1:134">
      <c r="A13" s="12"/>
      <c r="B13" s="42">
        <v>521</v>
      </c>
      <c r="C13" s="19" t="s">
        <v>24</v>
      </c>
      <c r="D13" s="43">
        <v>957789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957789</v>
      </c>
      <c r="P13" s="44">
        <f t="shared" si="2"/>
        <v>481.05926670015066</v>
      </c>
      <c r="Q13" s="9"/>
    </row>
    <row r="14" spans="1:134">
      <c r="A14" s="12"/>
      <c r="B14" s="42">
        <v>529</v>
      </c>
      <c r="C14" s="19" t="s">
        <v>55</v>
      </c>
      <c r="D14" s="43">
        <v>44076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44076</v>
      </c>
      <c r="P14" s="44">
        <f t="shared" si="2"/>
        <v>22.137619286790557</v>
      </c>
      <c r="Q14" s="9"/>
    </row>
    <row r="15" spans="1:134" ht="15.75">
      <c r="A15" s="26" t="s">
        <v>25</v>
      </c>
      <c r="B15" s="27"/>
      <c r="C15" s="28"/>
      <c r="D15" s="29">
        <f t="shared" ref="D15:N15" si="4">SUM(D16:D16)</f>
        <v>512911</v>
      </c>
      <c r="E15" s="29">
        <f t="shared" si="4"/>
        <v>120411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633322</v>
      </c>
      <c r="P15" s="41">
        <f t="shared" si="2"/>
        <v>318.09241587142139</v>
      </c>
      <c r="Q15" s="10"/>
    </row>
    <row r="16" spans="1:134" ht="15.75" thickBot="1">
      <c r="A16" s="12"/>
      <c r="B16" s="42">
        <v>539</v>
      </c>
      <c r="C16" s="19" t="s">
        <v>56</v>
      </c>
      <c r="D16" s="43">
        <v>512911</v>
      </c>
      <c r="E16" s="43">
        <v>120411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633322</v>
      </c>
      <c r="P16" s="44">
        <f t="shared" si="2"/>
        <v>318.09241587142139</v>
      </c>
      <c r="Q16" s="9"/>
    </row>
    <row r="17" spans="1:120" ht="16.5" thickBot="1">
      <c r="A17" s="13" t="s">
        <v>10</v>
      </c>
      <c r="B17" s="21"/>
      <c r="C17" s="20"/>
      <c r="D17" s="14">
        <f>SUM(D5,D12,D15)</f>
        <v>2470487</v>
      </c>
      <c r="E17" s="14">
        <f t="shared" ref="E17:N17" si="5">SUM(E5,E12,E15)</f>
        <v>120411</v>
      </c>
      <c r="F17" s="14">
        <f t="shared" si="5"/>
        <v>594226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 t="shared" si="5"/>
        <v>0</v>
      </c>
      <c r="O17" s="14">
        <f t="shared" si="1"/>
        <v>3185124</v>
      </c>
      <c r="P17" s="35">
        <f t="shared" si="2"/>
        <v>1599.7609241587143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86</v>
      </c>
      <c r="N19" s="90"/>
      <c r="O19" s="90"/>
      <c r="P19" s="39">
        <v>1991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42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914666</v>
      </c>
      <c r="E5" s="24">
        <f t="shared" si="0"/>
        <v>365906</v>
      </c>
      <c r="F5" s="24">
        <f t="shared" si="0"/>
        <v>53677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1334249</v>
      </c>
      <c r="O5" s="30">
        <f t="shared" ref="O5:O17" si="2">(N5/O$19)</f>
        <v>621.73765144454796</v>
      </c>
      <c r="P5" s="6"/>
    </row>
    <row r="6" spans="1:133">
      <c r="A6" s="12"/>
      <c r="B6" s="42">
        <v>511</v>
      </c>
      <c r="C6" s="19" t="s">
        <v>18</v>
      </c>
      <c r="D6" s="43">
        <v>22324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22324</v>
      </c>
      <c r="O6" s="44">
        <f t="shared" si="2"/>
        <v>10.402609506057782</v>
      </c>
      <c r="P6" s="9"/>
    </row>
    <row r="7" spans="1:133">
      <c r="A7" s="12"/>
      <c r="B7" s="42">
        <v>512</v>
      </c>
      <c r="C7" s="19" t="s">
        <v>19</v>
      </c>
      <c r="D7" s="43">
        <v>140603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140603</v>
      </c>
      <c r="O7" s="44">
        <f t="shared" si="2"/>
        <v>65.51863932898415</v>
      </c>
      <c r="P7" s="9"/>
    </row>
    <row r="8" spans="1:133">
      <c r="A8" s="12"/>
      <c r="B8" s="42">
        <v>513</v>
      </c>
      <c r="C8" s="19" t="s">
        <v>20</v>
      </c>
      <c r="D8" s="43">
        <v>564950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564950</v>
      </c>
      <c r="O8" s="44">
        <f t="shared" si="2"/>
        <v>263.25722273998139</v>
      </c>
      <c r="P8" s="9"/>
    </row>
    <row r="9" spans="1:133">
      <c r="A9" s="12"/>
      <c r="B9" s="42">
        <v>516</v>
      </c>
      <c r="C9" s="19" t="s">
        <v>78</v>
      </c>
      <c r="D9" s="43">
        <v>168828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168828</v>
      </c>
      <c r="O9" s="44">
        <f t="shared" si="2"/>
        <v>78.671015843429643</v>
      </c>
      <c r="P9" s="9"/>
    </row>
    <row r="10" spans="1:133">
      <c r="A10" s="12"/>
      <c r="B10" s="42">
        <v>517</v>
      </c>
      <c r="C10" s="19" t="s">
        <v>44</v>
      </c>
      <c r="D10" s="43">
        <v>0</v>
      </c>
      <c r="E10" s="43">
        <v>365906</v>
      </c>
      <c r="F10" s="43">
        <v>53677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419583</v>
      </c>
      <c r="O10" s="44">
        <f t="shared" si="2"/>
        <v>195.51863932898416</v>
      </c>
      <c r="P10" s="9"/>
    </row>
    <row r="11" spans="1:133">
      <c r="A11" s="12"/>
      <c r="B11" s="42">
        <v>519</v>
      </c>
      <c r="C11" s="19" t="s">
        <v>59</v>
      </c>
      <c r="D11" s="43">
        <v>17961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17961</v>
      </c>
      <c r="O11" s="44">
        <f t="shared" si="2"/>
        <v>8.3695246971109043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969954</v>
      </c>
      <c r="E12" s="29">
        <f t="shared" si="3"/>
        <v>8050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978004</v>
      </c>
      <c r="O12" s="41">
        <f t="shared" si="2"/>
        <v>455.73345759552654</v>
      </c>
      <c r="P12" s="10"/>
    </row>
    <row r="13" spans="1:133">
      <c r="A13" s="12"/>
      <c r="B13" s="42">
        <v>521</v>
      </c>
      <c r="C13" s="19" t="s">
        <v>24</v>
      </c>
      <c r="D13" s="43">
        <v>864763</v>
      </c>
      <c r="E13" s="43">
        <v>7350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872113</v>
      </c>
      <c r="O13" s="44">
        <f t="shared" si="2"/>
        <v>406.39002795899347</v>
      </c>
      <c r="P13" s="9"/>
    </row>
    <row r="14" spans="1:133">
      <c r="A14" s="12"/>
      <c r="B14" s="42">
        <v>529</v>
      </c>
      <c r="C14" s="19" t="s">
        <v>55</v>
      </c>
      <c r="D14" s="43">
        <v>105191</v>
      </c>
      <c r="E14" s="43">
        <v>700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105891</v>
      </c>
      <c r="O14" s="44">
        <f t="shared" si="2"/>
        <v>49.343429636533088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SUM(D16:D16)</f>
        <v>482545</v>
      </c>
      <c r="E15" s="29">
        <f t="shared" si="4"/>
        <v>23189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505734</v>
      </c>
      <c r="O15" s="41">
        <f t="shared" si="2"/>
        <v>235.66356011183598</v>
      </c>
      <c r="P15" s="10"/>
    </row>
    <row r="16" spans="1:133" ht="15.75" thickBot="1">
      <c r="A16" s="12"/>
      <c r="B16" s="42">
        <v>539</v>
      </c>
      <c r="C16" s="19" t="s">
        <v>56</v>
      </c>
      <c r="D16" s="43">
        <v>482545</v>
      </c>
      <c r="E16" s="43">
        <v>23189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505734</v>
      </c>
      <c r="O16" s="44">
        <f t="shared" si="2"/>
        <v>235.66356011183598</v>
      </c>
      <c r="P16" s="9"/>
    </row>
    <row r="17" spans="1:119" ht="16.5" thickBot="1">
      <c r="A17" s="13" t="s">
        <v>10</v>
      </c>
      <c r="B17" s="21"/>
      <c r="C17" s="20"/>
      <c r="D17" s="14">
        <f>SUM(D5,D12,D15)</f>
        <v>2367165</v>
      </c>
      <c r="E17" s="14">
        <f t="shared" ref="E17:M17" si="5">SUM(E5,E12,E15)</f>
        <v>397145</v>
      </c>
      <c r="F17" s="14">
        <f t="shared" si="5"/>
        <v>53677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 t="shared" si="1"/>
        <v>2817987</v>
      </c>
      <c r="O17" s="35">
        <f t="shared" si="2"/>
        <v>1313.1346691519104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81</v>
      </c>
      <c r="M19" s="90"/>
      <c r="N19" s="90"/>
      <c r="O19" s="39">
        <v>2146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42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805983</v>
      </c>
      <c r="E5" s="24">
        <f t="shared" si="0"/>
        <v>11036</v>
      </c>
      <c r="F5" s="24">
        <f t="shared" si="0"/>
        <v>55120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872139</v>
      </c>
      <c r="O5" s="30">
        <f t="shared" ref="O5:O21" si="2">(N5/O$23)</f>
        <v>405.6460465116279</v>
      </c>
      <c r="P5" s="6"/>
    </row>
    <row r="6" spans="1:133">
      <c r="A6" s="12"/>
      <c r="B6" s="42">
        <v>511</v>
      </c>
      <c r="C6" s="19" t="s">
        <v>18</v>
      </c>
      <c r="D6" s="43">
        <v>35095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35095</v>
      </c>
      <c r="O6" s="44">
        <f t="shared" si="2"/>
        <v>16.323255813953487</v>
      </c>
      <c r="P6" s="9"/>
    </row>
    <row r="7" spans="1:133">
      <c r="A7" s="12"/>
      <c r="B7" s="42">
        <v>512</v>
      </c>
      <c r="C7" s="19" t="s">
        <v>19</v>
      </c>
      <c r="D7" s="43">
        <v>120032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120032</v>
      </c>
      <c r="O7" s="44">
        <f t="shared" si="2"/>
        <v>55.828837209302328</v>
      </c>
      <c r="P7" s="9"/>
    </row>
    <row r="8" spans="1:133">
      <c r="A8" s="12"/>
      <c r="B8" s="42">
        <v>513</v>
      </c>
      <c r="C8" s="19" t="s">
        <v>20</v>
      </c>
      <c r="D8" s="43">
        <v>552234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552234</v>
      </c>
      <c r="O8" s="44">
        <f t="shared" si="2"/>
        <v>256.85302325581398</v>
      </c>
      <c r="P8" s="9"/>
    </row>
    <row r="9" spans="1:133">
      <c r="A9" s="12"/>
      <c r="B9" s="42">
        <v>515</v>
      </c>
      <c r="C9" s="19" t="s">
        <v>21</v>
      </c>
      <c r="D9" s="43">
        <v>81441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81441</v>
      </c>
      <c r="O9" s="44">
        <f t="shared" si="2"/>
        <v>37.879534883720929</v>
      </c>
      <c r="P9" s="9"/>
    </row>
    <row r="10" spans="1:133">
      <c r="A10" s="12"/>
      <c r="B10" s="42">
        <v>517</v>
      </c>
      <c r="C10" s="19" t="s">
        <v>44</v>
      </c>
      <c r="D10" s="43">
        <v>0</v>
      </c>
      <c r="E10" s="43">
        <v>11036</v>
      </c>
      <c r="F10" s="43">
        <v>55120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66156</v>
      </c>
      <c r="O10" s="44">
        <f t="shared" si="2"/>
        <v>30.770232558139536</v>
      </c>
      <c r="P10" s="9"/>
    </row>
    <row r="11" spans="1:133">
      <c r="A11" s="12"/>
      <c r="B11" s="42">
        <v>519</v>
      </c>
      <c r="C11" s="19" t="s">
        <v>59</v>
      </c>
      <c r="D11" s="43">
        <v>17181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17181</v>
      </c>
      <c r="O11" s="44">
        <f t="shared" si="2"/>
        <v>7.9911627906976745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943310</v>
      </c>
      <c r="E12" s="29">
        <f t="shared" si="3"/>
        <v>7420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950730</v>
      </c>
      <c r="O12" s="41">
        <f t="shared" si="2"/>
        <v>442.2</v>
      </c>
      <c r="P12" s="10"/>
    </row>
    <row r="13" spans="1:133">
      <c r="A13" s="12"/>
      <c r="B13" s="42">
        <v>521</v>
      </c>
      <c r="C13" s="19" t="s">
        <v>24</v>
      </c>
      <c r="D13" s="43">
        <v>772575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772575</v>
      </c>
      <c r="O13" s="44">
        <f t="shared" si="2"/>
        <v>359.33720930232556</v>
      </c>
      <c r="P13" s="9"/>
    </row>
    <row r="14" spans="1:133">
      <c r="A14" s="12"/>
      <c r="B14" s="42">
        <v>529</v>
      </c>
      <c r="C14" s="19" t="s">
        <v>55</v>
      </c>
      <c r="D14" s="43">
        <v>170735</v>
      </c>
      <c r="E14" s="43">
        <v>7420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178155</v>
      </c>
      <c r="O14" s="44">
        <f t="shared" si="2"/>
        <v>82.862790697674413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SUM(D16:D16)</f>
        <v>492037</v>
      </c>
      <c r="E15" s="29">
        <f t="shared" si="4"/>
        <v>63877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555914</v>
      </c>
      <c r="O15" s="41">
        <f t="shared" si="2"/>
        <v>258.56465116279071</v>
      </c>
      <c r="P15" s="10"/>
    </row>
    <row r="16" spans="1:133">
      <c r="A16" s="12"/>
      <c r="B16" s="42">
        <v>539</v>
      </c>
      <c r="C16" s="19" t="s">
        <v>56</v>
      </c>
      <c r="D16" s="43">
        <v>492037</v>
      </c>
      <c r="E16" s="43">
        <v>63877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555914</v>
      </c>
      <c r="O16" s="44">
        <f t="shared" si="2"/>
        <v>258.56465116279071</v>
      </c>
      <c r="P16" s="9"/>
    </row>
    <row r="17" spans="1:119" ht="15.75">
      <c r="A17" s="26" t="s">
        <v>39</v>
      </c>
      <c r="B17" s="27"/>
      <c r="C17" s="28"/>
      <c r="D17" s="29">
        <f t="shared" ref="D17:M17" si="5">SUM(D18:D18)</f>
        <v>0</v>
      </c>
      <c r="E17" s="29">
        <f t="shared" si="5"/>
        <v>1725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1725</v>
      </c>
      <c r="O17" s="41">
        <f t="shared" si="2"/>
        <v>0.80232558139534882</v>
      </c>
      <c r="P17" s="9"/>
    </row>
    <row r="18" spans="1:119">
      <c r="A18" s="12"/>
      <c r="B18" s="42">
        <v>572</v>
      </c>
      <c r="C18" s="19" t="s">
        <v>60</v>
      </c>
      <c r="D18" s="43">
        <v>0</v>
      </c>
      <c r="E18" s="43">
        <v>1725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1725</v>
      </c>
      <c r="O18" s="44">
        <f t="shared" si="2"/>
        <v>0.80232558139534882</v>
      </c>
      <c r="P18" s="9"/>
    </row>
    <row r="19" spans="1:119" ht="15.75">
      <c r="A19" s="26" t="s">
        <v>61</v>
      </c>
      <c r="B19" s="27"/>
      <c r="C19" s="28"/>
      <c r="D19" s="29">
        <f t="shared" ref="D19:M19" si="6">SUM(D20:D20)</f>
        <v>1253720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1253720</v>
      </c>
      <c r="O19" s="41">
        <f t="shared" si="2"/>
        <v>583.12558139534883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1253720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1253720</v>
      </c>
      <c r="O20" s="44">
        <f t="shared" si="2"/>
        <v>583.12558139534883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3495050</v>
      </c>
      <c r="E21" s="14">
        <f t="shared" ref="E21:M21" si="7">SUM(E5,E12,E15,E17,E19)</f>
        <v>84058</v>
      </c>
      <c r="F21" s="14">
        <f t="shared" si="7"/>
        <v>55120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3634228</v>
      </c>
      <c r="O21" s="35">
        <f t="shared" si="2"/>
        <v>1690.3386046511628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79</v>
      </c>
      <c r="M23" s="90"/>
      <c r="N23" s="90"/>
      <c r="O23" s="39">
        <v>2150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SUM(D6:D11)</f>
        <v>756189</v>
      </c>
      <c r="E5" s="24">
        <f t="shared" si="0"/>
        <v>13700</v>
      </c>
      <c r="F5" s="24">
        <f t="shared" si="0"/>
        <v>4262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774151</v>
      </c>
      <c r="O5" s="30">
        <f t="shared" ref="O5:O21" si="2">(N5/O$23)</f>
        <v>361.75280373831777</v>
      </c>
      <c r="P5" s="6"/>
    </row>
    <row r="6" spans="1:133">
      <c r="A6" s="12"/>
      <c r="B6" s="42">
        <v>511</v>
      </c>
      <c r="C6" s="19" t="s">
        <v>18</v>
      </c>
      <c r="D6" s="43">
        <v>49679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49679</v>
      </c>
      <c r="O6" s="44">
        <f t="shared" si="2"/>
        <v>23.21448598130841</v>
      </c>
      <c r="P6" s="9"/>
    </row>
    <row r="7" spans="1:133">
      <c r="A7" s="12"/>
      <c r="B7" s="42">
        <v>512</v>
      </c>
      <c r="C7" s="19" t="s">
        <v>19</v>
      </c>
      <c r="D7" s="43">
        <v>102133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102133</v>
      </c>
      <c r="O7" s="44">
        <f t="shared" si="2"/>
        <v>47.725700934579436</v>
      </c>
      <c r="P7" s="9"/>
    </row>
    <row r="8" spans="1:133">
      <c r="A8" s="12"/>
      <c r="B8" s="42">
        <v>513</v>
      </c>
      <c r="C8" s="19" t="s">
        <v>20</v>
      </c>
      <c r="D8" s="43">
        <v>500018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500018</v>
      </c>
      <c r="O8" s="44">
        <f t="shared" si="2"/>
        <v>233.65327102803738</v>
      </c>
      <c r="P8" s="9"/>
    </row>
    <row r="9" spans="1:133">
      <c r="A9" s="12"/>
      <c r="B9" s="42">
        <v>515</v>
      </c>
      <c r="C9" s="19" t="s">
        <v>21</v>
      </c>
      <c r="D9" s="43">
        <v>50495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50495</v>
      </c>
      <c r="O9" s="44">
        <f t="shared" si="2"/>
        <v>23.595794392523363</v>
      </c>
      <c r="P9" s="9"/>
    </row>
    <row r="10" spans="1:133">
      <c r="A10" s="12"/>
      <c r="B10" s="42">
        <v>517</v>
      </c>
      <c r="C10" s="19" t="s">
        <v>44</v>
      </c>
      <c r="D10" s="43">
        <v>0</v>
      </c>
      <c r="E10" s="43">
        <v>13700</v>
      </c>
      <c r="F10" s="43">
        <v>4262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17962</v>
      </c>
      <c r="O10" s="44">
        <f t="shared" si="2"/>
        <v>8.3934579439252328</v>
      </c>
      <c r="P10" s="9"/>
    </row>
    <row r="11" spans="1:133">
      <c r="A11" s="12"/>
      <c r="B11" s="42">
        <v>519</v>
      </c>
      <c r="C11" s="19" t="s">
        <v>59</v>
      </c>
      <c r="D11" s="43">
        <v>53864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53864</v>
      </c>
      <c r="O11" s="44">
        <f t="shared" si="2"/>
        <v>25.170093457943924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945655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945655</v>
      </c>
      <c r="O12" s="41">
        <f t="shared" si="2"/>
        <v>441.89485981308411</v>
      </c>
      <c r="P12" s="10"/>
    </row>
    <row r="13" spans="1:133">
      <c r="A13" s="12"/>
      <c r="B13" s="42">
        <v>521</v>
      </c>
      <c r="C13" s="19" t="s">
        <v>24</v>
      </c>
      <c r="D13" s="43">
        <v>772650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772650</v>
      </c>
      <c r="O13" s="44">
        <f t="shared" si="2"/>
        <v>361.05140186915889</v>
      </c>
      <c r="P13" s="9"/>
    </row>
    <row r="14" spans="1:133">
      <c r="A14" s="12"/>
      <c r="B14" s="42">
        <v>529</v>
      </c>
      <c r="C14" s="19" t="s">
        <v>55</v>
      </c>
      <c r="D14" s="43">
        <v>173005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173005</v>
      </c>
      <c r="O14" s="44">
        <f t="shared" si="2"/>
        <v>80.84345794392523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SUM(D16:D16)</f>
        <v>2558780</v>
      </c>
      <c r="E15" s="29">
        <f t="shared" si="4"/>
        <v>783768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3342548</v>
      </c>
      <c r="O15" s="41">
        <f t="shared" si="2"/>
        <v>1561.9383177570094</v>
      </c>
      <c r="P15" s="10"/>
    </row>
    <row r="16" spans="1:133">
      <c r="A16" s="12"/>
      <c r="B16" s="42">
        <v>539</v>
      </c>
      <c r="C16" s="19" t="s">
        <v>56</v>
      </c>
      <c r="D16" s="43">
        <v>2558780</v>
      </c>
      <c r="E16" s="43">
        <v>783768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3342548</v>
      </c>
      <c r="O16" s="44">
        <f t="shared" si="2"/>
        <v>1561.9383177570094</v>
      </c>
      <c r="P16" s="9"/>
    </row>
    <row r="17" spans="1:119" ht="15.75">
      <c r="A17" s="26" t="s">
        <v>39</v>
      </c>
      <c r="B17" s="27"/>
      <c r="C17" s="28"/>
      <c r="D17" s="29">
        <f t="shared" ref="D17:M17" si="5">SUM(D18:D18)</f>
        <v>0</v>
      </c>
      <c r="E17" s="29">
        <f t="shared" si="5"/>
        <v>5990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5990</v>
      </c>
      <c r="O17" s="41">
        <f t="shared" si="2"/>
        <v>2.7990654205607477</v>
      </c>
      <c r="P17" s="9"/>
    </row>
    <row r="18" spans="1:119">
      <c r="A18" s="12"/>
      <c r="B18" s="42">
        <v>572</v>
      </c>
      <c r="C18" s="19" t="s">
        <v>60</v>
      </c>
      <c r="D18" s="43">
        <v>0</v>
      </c>
      <c r="E18" s="43">
        <v>5990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5990</v>
      </c>
      <c r="O18" s="44">
        <f t="shared" si="2"/>
        <v>2.7990654205607477</v>
      </c>
      <c r="P18" s="9"/>
    </row>
    <row r="19" spans="1:119" ht="15.75">
      <c r="A19" s="26" t="s">
        <v>61</v>
      </c>
      <c r="B19" s="27"/>
      <c r="C19" s="28"/>
      <c r="D19" s="29">
        <f t="shared" ref="D19:M19" si="6">SUM(D20:D20)</f>
        <v>340500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340500</v>
      </c>
      <c r="O19" s="41">
        <f t="shared" si="2"/>
        <v>159.11214953271028</v>
      </c>
      <c r="P19" s="9"/>
    </row>
    <row r="20" spans="1:119" ht="15.75" thickBot="1">
      <c r="A20" s="12"/>
      <c r="B20" s="42">
        <v>581</v>
      </c>
      <c r="C20" s="19" t="s">
        <v>62</v>
      </c>
      <c r="D20" s="43">
        <v>340500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340500</v>
      </c>
      <c r="O20" s="44">
        <f t="shared" si="2"/>
        <v>159.11214953271028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4601124</v>
      </c>
      <c r="E21" s="14">
        <f t="shared" ref="E21:M21" si="7">SUM(E5,E12,E15,E17,E19)</f>
        <v>803458</v>
      </c>
      <c r="F21" s="14">
        <f t="shared" si="7"/>
        <v>4262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5408844</v>
      </c>
      <c r="O21" s="35">
        <f t="shared" si="2"/>
        <v>2527.4971962616823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76</v>
      </c>
      <c r="M23" s="90"/>
      <c r="N23" s="90"/>
      <c r="O23" s="39">
        <v>2140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906342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906342</v>
      </c>
      <c r="O5" s="30">
        <f t="shared" ref="O5:O23" si="2">(N5/O$25)</f>
        <v>420.96702275894103</v>
      </c>
      <c r="P5" s="6"/>
    </row>
    <row r="6" spans="1:133">
      <c r="A6" s="12"/>
      <c r="B6" s="42">
        <v>511</v>
      </c>
      <c r="C6" s="19" t="s">
        <v>18</v>
      </c>
      <c r="D6" s="43">
        <v>35213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35213</v>
      </c>
      <c r="O6" s="44">
        <f t="shared" si="2"/>
        <v>16.355318160705991</v>
      </c>
      <c r="P6" s="9"/>
    </row>
    <row r="7" spans="1:133">
      <c r="A7" s="12"/>
      <c r="B7" s="42">
        <v>512</v>
      </c>
      <c r="C7" s="19" t="s">
        <v>19</v>
      </c>
      <c r="D7" s="43">
        <v>88589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88589</v>
      </c>
      <c r="O7" s="44">
        <f t="shared" si="2"/>
        <v>41.146771946121689</v>
      </c>
      <c r="P7" s="9"/>
    </row>
    <row r="8" spans="1:133">
      <c r="A8" s="12"/>
      <c r="B8" s="42">
        <v>513</v>
      </c>
      <c r="C8" s="19" t="s">
        <v>20</v>
      </c>
      <c r="D8" s="43">
        <v>524684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524684</v>
      </c>
      <c r="O8" s="44">
        <f t="shared" si="2"/>
        <v>243.69902461681374</v>
      </c>
      <c r="P8" s="9"/>
    </row>
    <row r="9" spans="1:133">
      <c r="A9" s="12"/>
      <c r="B9" s="42">
        <v>515</v>
      </c>
      <c r="C9" s="19" t="s">
        <v>21</v>
      </c>
      <c r="D9" s="43">
        <v>214011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214011</v>
      </c>
      <c r="O9" s="44">
        <f t="shared" si="2"/>
        <v>99.401300510915007</v>
      </c>
      <c r="P9" s="9"/>
    </row>
    <row r="10" spans="1:133">
      <c r="A10" s="12"/>
      <c r="B10" s="42">
        <v>519</v>
      </c>
      <c r="C10" s="19" t="s">
        <v>59</v>
      </c>
      <c r="D10" s="43">
        <v>43845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43845</v>
      </c>
      <c r="O10" s="44">
        <f t="shared" si="2"/>
        <v>20.364607524384578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990369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990369</v>
      </c>
      <c r="O11" s="41">
        <f t="shared" si="2"/>
        <v>459.9948908499768</v>
      </c>
      <c r="P11" s="10"/>
    </row>
    <row r="12" spans="1:133">
      <c r="A12" s="12"/>
      <c r="B12" s="42">
        <v>521</v>
      </c>
      <c r="C12" s="19" t="s">
        <v>24</v>
      </c>
      <c r="D12" s="43">
        <v>958766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958766</v>
      </c>
      <c r="O12" s="44">
        <f t="shared" si="2"/>
        <v>445.31630283325592</v>
      </c>
      <c r="P12" s="9"/>
    </row>
    <row r="13" spans="1:133">
      <c r="A13" s="12"/>
      <c r="B13" s="42">
        <v>529</v>
      </c>
      <c r="C13" s="19" t="s">
        <v>55</v>
      </c>
      <c r="D13" s="43">
        <v>31603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31603</v>
      </c>
      <c r="O13" s="44">
        <f t="shared" si="2"/>
        <v>14.678588016720855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SUM(D15:D16)</f>
        <v>542174</v>
      </c>
      <c r="E14" s="29">
        <f t="shared" si="4"/>
        <v>38798</v>
      </c>
      <c r="F14" s="29">
        <f t="shared" si="4"/>
        <v>0</v>
      </c>
      <c r="G14" s="29">
        <f t="shared" si="4"/>
        <v>81387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662359</v>
      </c>
      <c r="O14" s="41">
        <f t="shared" si="2"/>
        <v>307.64468183929398</v>
      </c>
      <c r="P14" s="10"/>
    </row>
    <row r="15" spans="1:133">
      <c r="A15" s="12"/>
      <c r="B15" s="42">
        <v>538</v>
      </c>
      <c r="C15" s="19" t="s">
        <v>69</v>
      </c>
      <c r="D15" s="43">
        <v>0</v>
      </c>
      <c r="E15" s="43">
        <v>0</v>
      </c>
      <c r="F15" s="43">
        <v>0</v>
      </c>
      <c r="G15" s="43">
        <v>81387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81387</v>
      </c>
      <c r="O15" s="44">
        <f t="shared" si="2"/>
        <v>37.801672085462144</v>
      </c>
      <c r="P15" s="9"/>
    </row>
    <row r="16" spans="1:133">
      <c r="A16" s="12"/>
      <c r="B16" s="42">
        <v>539</v>
      </c>
      <c r="C16" s="19" t="s">
        <v>56</v>
      </c>
      <c r="D16" s="43">
        <v>542174</v>
      </c>
      <c r="E16" s="43">
        <v>38798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580972</v>
      </c>
      <c r="O16" s="44">
        <f t="shared" si="2"/>
        <v>269.84300975383184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17265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17265</v>
      </c>
      <c r="O17" s="41">
        <f t="shared" si="2"/>
        <v>8.019043195541105</v>
      </c>
      <c r="P17" s="10"/>
    </row>
    <row r="18" spans="1:119">
      <c r="A18" s="12"/>
      <c r="B18" s="42">
        <v>541</v>
      </c>
      <c r="C18" s="19" t="s">
        <v>73</v>
      </c>
      <c r="D18" s="43">
        <v>0</v>
      </c>
      <c r="E18" s="43">
        <v>0</v>
      </c>
      <c r="F18" s="43">
        <v>0</v>
      </c>
      <c r="G18" s="43">
        <v>17265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17265</v>
      </c>
      <c r="O18" s="44">
        <f t="shared" si="2"/>
        <v>8.019043195541105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49256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49256</v>
      </c>
      <c r="O19" s="41">
        <f t="shared" si="2"/>
        <v>22.877844867626568</v>
      </c>
      <c r="P19" s="9"/>
    </row>
    <row r="20" spans="1:119">
      <c r="A20" s="12"/>
      <c r="B20" s="42">
        <v>572</v>
      </c>
      <c r="C20" s="19" t="s">
        <v>60</v>
      </c>
      <c r="D20" s="43">
        <v>0</v>
      </c>
      <c r="E20" s="43">
        <v>49256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49256</v>
      </c>
      <c r="O20" s="44">
        <f t="shared" si="2"/>
        <v>22.877844867626568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14498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14498</v>
      </c>
      <c r="O21" s="41">
        <f t="shared" si="2"/>
        <v>6.7338597306084536</v>
      </c>
      <c r="P21" s="9"/>
    </row>
    <row r="22" spans="1:119" ht="15.75" thickBot="1">
      <c r="A22" s="12"/>
      <c r="B22" s="42">
        <v>581</v>
      </c>
      <c r="C22" s="19" t="s">
        <v>62</v>
      </c>
      <c r="D22" s="43">
        <v>14498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14498</v>
      </c>
      <c r="O22" s="44">
        <f t="shared" si="2"/>
        <v>6.7338597306084536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2453383</v>
      </c>
      <c r="E23" s="14">
        <f t="shared" ref="E23:M23" si="8">SUM(E5,E11,E14,E17,E19,E21)</f>
        <v>88054</v>
      </c>
      <c r="F23" s="14">
        <f t="shared" si="8"/>
        <v>0</v>
      </c>
      <c r="G23" s="14">
        <f t="shared" si="8"/>
        <v>98652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2640089</v>
      </c>
      <c r="O23" s="35">
        <f t="shared" si="2"/>
        <v>1226.2373432419879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74</v>
      </c>
      <c r="M25" s="90"/>
      <c r="N25" s="90"/>
      <c r="O25" s="39">
        <v>2153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SUM(D6:D10)</f>
        <v>728217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728217</v>
      </c>
      <c r="O5" s="30">
        <f t="shared" ref="O5:O23" si="2">(N5/O$25)</f>
        <v>331.00772727272727</v>
      </c>
      <c r="P5" s="6"/>
    </row>
    <row r="6" spans="1:133">
      <c r="A6" s="12"/>
      <c r="B6" s="42">
        <v>511</v>
      </c>
      <c r="C6" s="19" t="s">
        <v>18</v>
      </c>
      <c r="D6" s="43">
        <v>33416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33416</v>
      </c>
      <c r="O6" s="44">
        <f t="shared" si="2"/>
        <v>15.189090909090909</v>
      </c>
      <c r="P6" s="9"/>
    </row>
    <row r="7" spans="1:133">
      <c r="A7" s="12"/>
      <c r="B7" s="42">
        <v>512</v>
      </c>
      <c r="C7" s="19" t="s">
        <v>19</v>
      </c>
      <c r="D7" s="43">
        <v>65065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65065</v>
      </c>
      <c r="O7" s="44">
        <f t="shared" si="2"/>
        <v>29.574999999999999</v>
      </c>
      <c r="P7" s="9"/>
    </row>
    <row r="8" spans="1:133">
      <c r="A8" s="12"/>
      <c r="B8" s="42">
        <v>513</v>
      </c>
      <c r="C8" s="19" t="s">
        <v>20</v>
      </c>
      <c r="D8" s="43">
        <v>429666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429666</v>
      </c>
      <c r="O8" s="44">
        <f t="shared" si="2"/>
        <v>195.30272727272728</v>
      </c>
      <c r="P8" s="9"/>
    </row>
    <row r="9" spans="1:133">
      <c r="A9" s="12"/>
      <c r="B9" s="42">
        <v>515</v>
      </c>
      <c r="C9" s="19" t="s">
        <v>21</v>
      </c>
      <c r="D9" s="43">
        <v>163675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163675</v>
      </c>
      <c r="O9" s="44">
        <f t="shared" si="2"/>
        <v>74.397727272727266</v>
      </c>
      <c r="P9" s="9"/>
    </row>
    <row r="10" spans="1:133">
      <c r="A10" s="12"/>
      <c r="B10" s="42">
        <v>519</v>
      </c>
      <c r="C10" s="19" t="s">
        <v>59</v>
      </c>
      <c r="D10" s="43">
        <v>36395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36395</v>
      </c>
      <c r="O10" s="44">
        <f t="shared" si="2"/>
        <v>16.543181818181818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874393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874393</v>
      </c>
      <c r="O11" s="41">
        <f t="shared" si="2"/>
        <v>397.45136363636362</v>
      </c>
      <c r="P11" s="10"/>
    </row>
    <row r="12" spans="1:133">
      <c r="A12" s="12"/>
      <c r="B12" s="42">
        <v>521</v>
      </c>
      <c r="C12" s="19" t="s">
        <v>24</v>
      </c>
      <c r="D12" s="43">
        <v>851378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851378</v>
      </c>
      <c r="O12" s="44">
        <f t="shared" si="2"/>
        <v>386.99</v>
      </c>
      <c r="P12" s="9"/>
    </row>
    <row r="13" spans="1:133">
      <c r="A13" s="12"/>
      <c r="B13" s="42">
        <v>524</v>
      </c>
      <c r="C13" s="19" t="s">
        <v>45</v>
      </c>
      <c r="D13" s="43">
        <v>23015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23015</v>
      </c>
      <c r="O13" s="44">
        <f t="shared" si="2"/>
        <v>10.461363636363636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SUM(D15:D16)</f>
        <v>383419</v>
      </c>
      <c r="E14" s="29">
        <f t="shared" si="4"/>
        <v>145222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528641</v>
      </c>
      <c r="O14" s="41">
        <f t="shared" si="2"/>
        <v>240.29136363636363</v>
      </c>
      <c r="P14" s="10"/>
    </row>
    <row r="15" spans="1:133">
      <c r="A15" s="12"/>
      <c r="B15" s="42">
        <v>538</v>
      </c>
      <c r="C15" s="19" t="s">
        <v>69</v>
      </c>
      <c r="D15" s="43">
        <v>0</v>
      </c>
      <c r="E15" s="43">
        <v>145222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145222</v>
      </c>
      <c r="O15" s="44">
        <f t="shared" si="2"/>
        <v>66.010000000000005</v>
      </c>
      <c r="P15" s="9"/>
    </row>
    <row r="16" spans="1:133">
      <c r="A16" s="12"/>
      <c r="B16" s="42">
        <v>539</v>
      </c>
      <c r="C16" s="19" t="s">
        <v>56</v>
      </c>
      <c r="D16" s="43">
        <v>383419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383419</v>
      </c>
      <c r="O16" s="44">
        <f t="shared" si="2"/>
        <v>174.28136363636364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0</v>
      </c>
      <c r="E17" s="29">
        <f t="shared" si="5"/>
        <v>35088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35088</v>
      </c>
      <c r="O17" s="41">
        <f t="shared" si="2"/>
        <v>15.949090909090909</v>
      </c>
      <c r="P17" s="10"/>
    </row>
    <row r="18" spans="1:119">
      <c r="A18" s="12"/>
      <c r="B18" s="42">
        <v>549</v>
      </c>
      <c r="C18" s="19" t="s">
        <v>70</v>
      </c>
      <c r="D18" s="43">
        <v>0</v>
      </c>
      <c r="E18" s="43">
        <v>35088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35088</v>
      </c>
      <c r="O18" s="44">
        <f t="shared" si="2"/>
        <v>15.949090909090909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10139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10139</v>
      </c>
      <c r="O19" s="41">
        <f t="shared" si="2"/>
        <v>4.6086363636363634</v>
      </c>
      <c r="P19" s="9"/>
    </row>
    <row r="20" spans="1:119">
      <c r="A20" s="12"/>
      <c r="B20" s="42">
        <v>572</v>
      </c>
      <c r="C20" s="19" t="s">
        <v>60</v>
      </c>
      <c r="D20" s="43">
        <v>0</v>
      </c>
      <c r="E20" s="43">
        <v>10139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10139</v>
      </c>
      <c r="O20" s="44">
        <f t="shared" si="2"/>
        <v>4.6086363636363634</v>
      </c>
      <c r="P20" s="9"/>
    </row>
    <row r="21" spans="1:119" ht="15.75">
      <c r="A21" s="26" t="s">
        <v>61</v>
      </c>
      <c r="B21" s="27"/>
      <c r="C21" s="28"/>
      <c r="D21" s="29">
        <f t="shared" ref="D21:M21" si="7">SUM(D22:D22)</f>
        <v>7000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7000</v>
      </c>
      <c r="O21" s="41">
        <f t="shared" si="2"/>
        <v>3.1818181818181817</v>
      </c>
      <c r="P21" s="9"/>
    </row>
    <row r="22" spans="1:119" ht="15.75" thickBot="1">
      <c r="A22" s="12"/>
      <c r="B22" s="42">
        <v>581</v>
      </c>
      <c r="C22" s="19" t="s">
        <v>62</v>
      </c>
      <c r="D22" s="43">
        <v>7000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7000</v>
      </c>
      <c r="O22" s="44">
        <f t="shared" si="2"/>
        <v>3.1818181818181817</v>
      </c>
      <c r="P22" s="9"/>
    </row>
    <row r="23" spans="1:119" ht="16.5" thickBot="1">
      <c r="A23" s="13" t="s">
        <v>10</v>
      </c>
      <c r="B23" s="21"/>
      <c r="C23" s="20"/>
      <c r="D23" s="14">
        <f>SUM(D5,D11,D14,D17,D19,D21)</f>
        <v>1993029</v>
      </c>
      <c r="E23" s="14">
        <f t="shared" ref="E23:M23" si="8">SUM(E5,E11,E14,E17,E19,E21)</f>
        <v>190449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2183478</v>
      </c>
      <c r="O23" s="35">
        <f t="shared" si="2"/>
        <v>992.49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71</v>
      </c>
      <c r="M25" s="90"/>
      <c r="N25" s="90"/>
      <c r="O25" s="39">
        <v>2200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11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16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12</v>
      </c>
      <c r="F4" s="31" t="s">
        <v>13</v>
      </c>
      <c r="G4" s="31" t="s">
        <v>14</v>
      </c>
      <c r="H4" s="31" t="s">
        <v>1</v>
      </c>
      <c r="I4" s="31" t="s">
        <v>2</v>
      </c>
      <c r="J4" s="32" t="s">
        <v>15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17</v>
      </c>
      <c r="B5" s="23"/>
      <c r="C5" s="23"/>
      <c r="D5" s="24">
        <f t="shared" ref="D5:M5" si="0">SUM(D6:D7)</f>
        <v>599291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599291</v>
      </c>
      <c r="O5" s="30">
        <f t="shared" ref="O5:O15" si="2">(N5/O$17)</f>
        <v>256.76563838903172</v>
      </c>
      <c r="P5" s="6"/>
    </row>
    <row r="6" spans="1:133">
      <c r="A6" s="12"/>
      <c r="B6" s="42">
        <v>515</v>
      </c>
      <c r="C6" s="19" t="s">
        <v>21</v>
      </c>
      <c r="D6" s="43">
        <v>109153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109153</v>
      </c>
      <c r="O6" s="44">
        <f t="shared" si="2"/>
        <v>46.766495287060842</v>
      </c>
      <c r="P6" s="9"/>
    </row>
    <row r="7" spans="1:133">
      <c r="A7" s="12"/>
      <c r="B7" s="42">
        <v>519</v>
      </c>
      <c r="C7" s="19" t="s">
        <v>59</v>
      </c>
      <c r="D7" s="43">
        <v>490138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490138</v>
      </c>
      <c r="O7" s="44">
        <f t="shared" si="2"/>
        <v>209.99914310197087</v>
      </c>
      <c r="P7" s="9"/>
    </row>
    <row r="8" spans="1:133" ht="15.75">
      <c r="A8" s="26" t="s">
        <v>23</v>
      </c>
      <c r="B8" s="27"/>
      <c r="C8" s="28"/>
      <c r="D8" s="29">
        <f t="shared" ref="D8:M8" si="3">SUM(D9:D10)</f>
        <v>902512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902512</v>
      </c>
      <c r="O8" s="41">
        <f t="shared" si="2"/>
        <v>386.68037703513284</v>
      </c>
      <c r="P8" s="10"/>
    </row>
    <row r="9" spans="1:133">
      <c r="A9" s="12"/>
      <c r="B9" s="42">
        <v>521</v>
      </c>
      <c r="C9" s="19" t="s">
        <v>24</v>
      </c>
      <c r="D9" s="43">
        <v>888256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888256</v>
      </c>
      <c r="O9" s="44">
        <f t="shared" si="2"/>
        <v>380.57240788346189</v>
      </c>
      <c r="P9" s="9"/>
    </row>
    <row r="10" spans="1:133">
      <c r="A10" s="12"/>
      <c r="B10" s="42">
        <v>529</v>
      </c>
      <c r="C10" s="19" t="s">
        <v>55</v>
      </c>
      <c r="D10" s="43">
        <v>14256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14256</v>
      </c>
      <c r="O10" s="44">
        <f t="shared" si="2"/>
        <v>6.1079691516709511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434106</v>
      </c>
      <c r="E11" s="29">
        <f t="shared" si="4"/>
        <v>55546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489652</v>
      </c>
      <c r="O11" s="41">
        <f t="shared" si="2"/>
        <v>209.79091688089116</v>
      </c>
      <c r="P11" s="10"/>
    </row>
    <row r="12" spans="1:133">
      <c r="A12" s="12"/>
      <c r="B12" s="42">
        <v>539</v>
      </c>
      <c r="C12" s="19" t="s">
        <v>56</v>
      </c>
      <c r="D12" s="43">
        <v>434106</v>
      </c>
      <c r="E12" s="43">
        <v>55546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489652</v>
      </c>
      <c r="O12" s="44">
        <f t="shared" si="2"/>
        <v>209.79091688089116</v>
      </c>
      <c r="P12" s="9"/>
    </row>
    <row r="13" spans="1:133" ht="15.75">
      <c r="A13" s="26" t="s">
        <v>61</v>
      </c>
      <c r="B13" s="27"/>
      <c r="C13" s="28"/>
      <c r="D13" s="29">
        <f t="shared" ref="D13:M13" si="5">SUM(D14:D14)</f>
        <v>11031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11031</v>
      </c>
      <c r="O13" s="41">
        <f t="shared" si="2"/>
        <v>4.7262210796915163</v>
      </c>
      <c r="P13" s="9"/>
    </row>
    <row r="14" spans="1:133" ht="15.75" thickBot="1">
      <c r="A14" s="12"/>
      <c r="B14" s="42">
        <v>581</v>
      </c>
      <c r="C14" s="19" t="s">
        <v>62</v>
      </c>
      <c r="D14" s="43">
        <v>11031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11031</v>
      </c>
      <c r="O14" s="44">
        <f t="shared" si="2"/>
        <v>4.7262210796915163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1946940</v>
      </c>
      <c r="E15" s="14">
        <f t="shared" ref="E15:M15" si="6">SUM(E5,E8,E11,E13)</f>
        <v>55546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2002486</v>
      </c>
      <c r="O15" s="35">
        <f t="shared" si="2"/>
        <v>857.96315338474722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67</v>
      </c>
      <c r="M17" s="90"/>
      <c r="N17" s="90"/>
      <c r="O17" s="39">
        <v>2334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42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11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16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12</v>
      </c>
      <c r="F4" s="50" t="s">
        <v>13</v>
      </c>
      <c r="G4" s="50" t="s">
        <v>14</v>
      </c>
      <c r="H4" s="50" t="s">
        <v>1</v>
      </c>
      <c r="I4" s="50" t="s">
        <v>2</v>
      </c>
      <c r="J4" s="51" t="s">
        <v>15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17</v>
      </c>
      <c r="B5" s="55"/>
      <c r="C5" s="55"/>
      <c r="D5" s="56">
        <f t="shared" ref="D5:M5" si="0">SUM(D6:D7)</f>
        <v>501951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501951</v>
      </c>
      <c r="O5" s="58">
        <f t="shared" ref="O5:O17" si="2">(N5/O$19)</f>
        <v>215.61469072164948</v>
      </c>
      <c r="P5" s="59"/>
    </row>
    <row r="6" spans="1:133">
      <c r="A6" s="61"/>
      <c r="B6" s="62">
        <v>515</v>
      </c>
      <c r="C6" s="63" t="s">
        <v>21</v>
      </c>
      <c r="D6" s="64">
        <v>45618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45618</v>
      </c>
      <c r="O6" s="65">
        <f t="shared" si="2"/>
        <v>19.595360824742269</v>
      </c>
      <c r="P6" s="66"/>
    </row>
    <row r="7" spans="1:133">
      <c r="A7" s="61"/>
      <c r="B7" s="62">
        <v>519</v>
      </c>
      <c r="C7" s="63" t="s">
        <v>59</v>
      </c>
      <c r="D7" s="64">
        <v>456333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456333</v>
      </c>
      <c r="O7" s="65">
        <f t="shared" si="2"/>
        <v>196.01932989690721</v>
      </c>
      <c r="P7" s="66"/>
    </row>
    <row r="8" spans="1:133" ht="15.75">
      <c r="A8" s="67" t="s">
        <v>23</v>
      </c>
      <c r="B8" s="68"/>
      <c r="C8" s="69"/>
      <c r="D8" s="70">
        <f t="shared" ref="D8:M8" si="3">SUM(D9:D10)</f>
        <v>751575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751575</v>
      </c>
      <c r="O8" s="72">
        <f t="shared" si="2"/>
        <v>322.84149484536084</v>
      </c>
      <c r="P8" s="73"/>
    </row>
    <row r="9" spans="1:133">
      <c r="A9" s="61"/>
      <c r="B9" s="62">
        <v>521</v>
      </c>
      <c r="C9" s="63" t="s">
        <v>24</v>
      </c>
      <c r="D9" s="64">
        <v>746049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746049</v>
      </c>
      <c r="O9" s="65">
        <f t="shared" si="2"/>
        <v>320.46778350515461</v>
      </c>
      <c r="P9" s="66"/>
    </row>
    <row r="10" spans="1:133">
      <c r="A10" s="61"/>
      <c r="B10" s="62">
        <v>529</v>
      </c>
      <c r="C10" s="63" t="s">
        <v>55</v>
      </c>
      <c r="D10" s="64">
        <v>5526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5526</v>
      </c>
      <c r="O10" s="65">
        <f t="shared" si="2"/>
        <v>2.3737113402061856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SUM(D12:D12)</f>
        <v>376693</v>
      </c>
      <c r="E11" s="70">
        <f t="shared" si="4"/>
        <v>0</v>
      </c>
      <c r="F11" s="70">
        <f t="shared" si="4"/>
        <v>0</v>
      </c>
      <c r="G11" s="70">
        <f t="shared" si="4"/>
        <v>196925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573618</v>
      </c>
      <c r="O11" s="72">
        <f t="shared" si="2"/>
        <v>246.39948453608247</v>
      </c>
      <c r="P11" s="73"/>
    </row>
    <row r="12" spans="1:133">
      <c r="A12" s="61"/>
      <c r="B12" s="62">
        <v>539</v>
      </c>
      <c r="C12" s="63" t="s">
        <v>56</v>
      </c>
      <c r="D12" s="64">
        <v>376693</v>
      </c>
      <c r="E12" s="64">
        <v>0</v>
      </c>
      <c r="F12" s="64">
        <v>0</v>
      </c>
      <c r="G12" s="64">
        <v>196925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573618</v>
      </c>
      <c r="O12" s="65">
        <f t="shared" si="2"/>
        <v>246.39948453608247</v>
      </c>
      <c r="P12" s="66"/>
    </row>
    <row r="13" spans="1:133" ht="15.75">
      <c r="A13" s="67" t="s">
        <v>39</v>
      </c>
      <c r="B13" s="68"/>
      <c r="C13" s="69"/>
      <c r="D13" s="70">
        <f t="shared" ref="D13:M13" si="5">SUM(D14:D14)</f>
        <v>0</v>
      </c>
      <c r="E13" s="70">
        <f t="shared" si="5"/>
        <v>0</v>
      </c>
      <c r="F13" s="70">
        <f t="shared" si="5"/>
        <v>0</v>
      </c>
      <c r="G13" s="70">
        <f t="shared" si="5"/>
        <v>1423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1423</v>
      </c>
      <c r="O13" s="72">
        <f t="shared" si="2"/>
        <v>0.6112542955326461</v>
      </c>
      <c r="P13" s="66"/>
    </row>
    <row r="14" spans="1:133">
      <c r="A14" s="61"/>
      <c r="B14" s="62">
        <v>572</v>
      </c>
      <c r="C14" s="63" t="s">
        <v>60</v>
      </c>
      <c r="D14" s="64">
        <v>0</v>
      </c>
      <c r="E14" s="64">
        <v>0</v>
      </c>
      <c r="F14" s="64">
        <v>0</v>
      </c>
      <c r="G14" s="64">
        <v>1423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1423</v>
      </c>
      <c r="O14" s="65">
        <f t="shared" si="2"/>
        <v>0.6112542955326461</v>
      </c>
      <c r="P14" s="66"/>
    </row>
    <row r="15" spans="1:133" ht="15.75">
      <c r="A15" s="67" t="s">
        <v>61</v>
      </c>
      <c r="B15" s="68"/>
      <c r="C15" s="69"/>
      <c r="D15" s="70">
        <f t="shared" ref="D15:M15" si="6">SUM(D16:D16)</f>
        <v>7530</v>
      </c>
      <c r="E15" s="70">
        <f t="shared" si="6"/>
        <v>0</v>
      </c>
      <c r="F15" s="70">
        <f t="shared" si="6"/>
        <v>0</v>
      </c>
      <c r="G15" s="70">
        <f t="shared" si="6"/>
        <v>7000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14530</v>
      </c>
      <c r="O15" s="72">
        <f t="shared" si="2"/>
        <v>6.2414089347079038</v>
      </c>
      <c r="P15" s="66"/>
    </row>
    <row r="16" spans="1:133" ht="15.75" thickBot="1">
      <c r="A16" s="61"/>
      <c r="B16" s="62">
        <v>581</v>
      </c>
      <c r="C16" s="63" t="s">
        <v>62</v>
      </c>
      <c r="D16" s="64">
        <v>7530</v>
      </c>
      <c r="E16" s="64">
        <v>0</v>
      </c>
      <c r="F16" s="64">
        <v>0</v>
      </c>
      <c r="G16" s="64">
        <v>7000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14530</v>
      </c>
      <c r="O16" s="65">
        <f t="shared" si="2"/>
        <v>6.2414089347079038</v>
      </c>
      <c r="P16" s="66"/>
    </row>
    <row r="17" spans="1:119" ht="16.5" thickBot="1">
      <c r="A17" s="74" t="s">
        <v>10</v>
      </c>
      <c r="B17" s="75"/>
      <c r="C17" s="76"/>
      <c r="D17" s="77">
        <f>SUM(D5,D8,D11,D13,D15)</f>
        <v>1637749</v>
      </c>
      <c r="E17" s="77">
        <f t="shared" ref="E17:M17" si="7">SUM(E5,E8,E11,E13,E15)</f>
        <v>0</v>
      </c>
      <c r="F17" s="77">
        <f t="shared" si="7"/>
        <v>0</v>
      </c>
      <c r="G17" s="77">
        <f t="shared" si="7"/>
        <v>205348</v>
      </c>
      <c r="H17" s="77">
        <f t="shared" si="7"/>
        <v>0</v>
      </c>
      <c r="I17" s="77">
        <f t="shared" si="7"/>
        <v>0</v>
      </c>
      <c r="J17" s="77">
        <f t="shared" si="7"/>
        <v>0</v>
      </c>
      <c r="K17" s="77">
        <f t="shared" si="7"/>
        <v>0</v>
      </c>
      <c r="L17" s="77">
        <f t="shared" si="7"/>
        <v>0</v>
      </c>
      <c r="M17" s="77">
        <f t="shared" si="7"/>
        <v>0</v>
      </c>
      <c r="N17" s="77">
        <f t="shared" si="1"/>
        <v>1843097</v>
      </c>
      <c r="O17" s="78">
        <f t="shared" si="2"/>
        <v>791.70833333333337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14" t="s">
        <v>63</v>
      </c>
      <c r="M19" s="114"/>
      <c r="N19" s="114"/>
      <c r="O19" s="88">
        <v>2328</v>
      </c>
    </row>
    <row r="20" spans="1:119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</row>
    <row r="21" spans="1:119" ht="15.75" customHeight="1" thickBot="1">
      <c r="A21" s="118" t="s">
        <v>42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2024-01-03T17:48:56Z</cp:lastPrinted>
  <dcterms:created xsi:type="dcterms:W3CDTF">2000-08-31T21:26:31Z</dcterms:created>
  <dcterms:modified xsi:type="dcterms:W3CDTF">2024-01-03T17:49:30Z</dcterms:modified>
</cp:coreProperties>
</file>