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'2008'!$A$1:$O$42</definedName>
    <definedName name="_xlnm.Print_Area" localSheetId="14">'2009'!$A$1:$O$41</definedName>
    <definedName name="_xlnm.Print_Area" localSheetId="13">'2010'!$A$1:$O$41</definedName>
    <definedName name="_xlnm.Print_Area" localSheetId="12">'2011'!$A$1:$O$41</definedName>
    <definedName name="_xlnm.Print_Area" localSheetId="11">'2012'!$A$1:$O$43</definedName>
    <definedName name="_xlnm.Print_Area" localSheetId="10">'2013'!$A$1:$O$39</definedName>
    <definedName name="_xlnm.Print_Area" localSheetId="9">'2014'!$A$1:$O$43</definedName>
    <definedName name="_xlnm.Print_Area" localSheetId="8">'2015'!$A$1:$O$39</definedName>
    <definedName name="_xlnm.Print_Area" localSheetId="7">'2016'!$A$1:$O$42</definedName>
    <definedName name="_xlnm.Print_Area" localSheetId="6">'2017'!$A$1:$O$39</definedName>
    <definedName name="_xlnm.Print_Area" localSheetId="5">'2018'!$A$1:$O$42</definedName>
    <definedName name="_xlnm.Print_Area" localSheetId="4">'2019'!$A$1:$O$41</definedName>
    <definedName name="_xlnm.Print_Area" localSheetId="3">'2020'!$A$1:$O$41</definedName>
    <definedName name="_xlnm.Print_Area" localSheetId="2">'2021'!$A$1:$P$41</definedName>
    <definedName name="_xlnm.Print_Area" localSheetId="1">'2022'!$A$1:$P$42</definedName>
    <definedName name="_xlnm.Print_Area" localSheetId="0">'2023'!$A$1:$P$40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35" i="49" l="1"/>
  <c r="P35" i="49" s="1"/>
  <c r="N34" i="49"/>
  <c r="M34" i="49"/>
  <c r="L34" i="49"/>
  <c r="K34" i="49"/>
  <c r="J34" i="49"/>
  <c r="I34" i="49"/>
  <c r="H34" i="49"/>
  <c r="G34" i="49"/>
  <c r="F34" i="49"/>
  <c r="E34" i="49"/>
  <c r="D34" i="49"/>
  <c r="O33" i="49"/>
  <c r="P33" i="49" s="1"/>
  <c r="O32" i="49"/>
  <c r="P32" i="49" s="1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 s="1"/>
  <c r="O27" i="49"/>
  <c r="P27" i="49" s="1"/>
  <c r="N26" i="49"/>
  <c r="M26" i="49"/>
  <c r="L26" i="49"/>
  <c r="K26" i="49"/>
  <c r="J26" i="49"/>
  <c r="I26" i="49"/>
  <c r="H26" i="49"/>
  <c r="G26" i="49"/>
  <c r="F26" i="49"/>
  <c r="E26" i="49"/>
  <c r="D26" i="49"/>
  <c r="O25" i="49"/>
  <c r="P25" i="49" s="1"/>
  <c r="O24" i="49"/>
  <c r="P24" i="49" s="1"/>
  <c r="O23" i="49"/>
  <c r="P23" i="49" s="1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4" i="49" l="1"/>
  <c r="P34" i="49" s="1"/>
  <c r="O31" i="49"/>
  <c r="P31" i="49" s="1"/>
  <c r="O29" i="49"/>
  <c r="P29" i="49" s="1"/>
  <c r="O26" i="49"/>
  <c r="P26" i="49" s="1"/>
  <c r="O19" i="49"/>
  <c r="P19" i="49" s="1"/>
  <c r="D36" i="49"/>
  <c r="E36" i="49"/>
  <c r="F36" i="49"/>
  <c r="J36" i="49"/>
  <c r="I36" i="49"/>
  <c r="K36" i="49"/>
  <c r="O13" i="49"/>
  <c r="P13" i="49" s="1"/>
  <c r="L36" i="49"/>
  <c r="N36" i="49"/>
  <c r="M36" i="49"/>
  <c r="H36" i="49"/>
  <c r="G36" i="49"/>
  <c r="O5" i="49"/>
  <c r="P5" i="49" s="1"/>
  <c r="O37" i="48"/>
  <c r="P37" i="48" s="1"/>
  <c r="O36" i="48"/>
  <c r="P36" i="48" s="1"/>
  <c r="N35" i="48"/>
  <c r="M35" i="48"/>
  <c r="L35" i="48"/>
  <c r="K35" i="48"/>
  <c r="J35" i="48"/>
  <c r="I35" i="48"/>
  <c r="H35" i="48"/>
  <c r="G35" i="48"/>
  <c r="F35" i="48"/>
  <c r="E35" i="48"/>
  <c r="D35" i="48"/>
  <c r="O34" i="48"/>
  <c r="P34" i="48" s="1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N26" i="48"/>
  <c r="M26" i="48"/>
  <c r="L26" i="48"/>
  <c r="K26" i="48"/>
  <c r="J26" i="48"/>
  <c r="I26" i="48"/>
  <c r="H26" i="48"/>
  <c r="G26" i="48"/>
  <c r="F26" i="48"/>
  <c r="E26" i="48"/>
  <c r="D26" i="48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O16" i="48"/>
  <c r="P16" i="48" s="1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6" i="49" l="1"/>
  <c r="P36" i="49" s="1"/>
  <c r="O35" i="48"/>
  <c r="P35" i="48" s="1"/>
  <c r="O32" i="48"/>
  <c r="P32" i="48" s="1"/>
  <c r="O29" i="48"/>
  <c r="P29" i="48" s="1"/>
  <c r="O26" i="48"/>
  <c r="P26" i="48" s="1"/>
  <c r="O19" i="48"/>
  <c r="P19" i="48" s="1"/>
  <c r="M38" i="48"/>
  <c r="L38" i="48"/>
  <c r="J38" i="48"/>
  <c r="N38" i="48"/>
  <c r="D38" i="48"/>
  <c r="O13" i="48"/>
  <c r="P13" i="48" s="1"/>
  <c r="F38" i="48"/>
  <c r="I38" i="48"/>
  <c r="H38" i="48"/>
  <c r="K38" i="48"/>
  <c r="E38" i="48"/>
  <c r="G38" i="48"/>
  <c r="O5" i="48"/>
  <c r="P5" i="48" s="1"/>
  <c r="O36" i="47"/>
  <c r="P36" i="47" s="1"/>
  <c r="O35" i="47"/>
  <c r="P35" i="47" s="1"/>
  <c r="N34" i="47"/>
  <c r="M34" i="47"/>
  <c r="L34" i="47"/>
  <c r="K34" i="47"/>
  <c r="J34" i="47"/>
  <c r="I34" i="47"/>
  <c r="I37" i="47" s="1"/>
  <c r="H34" i="47"/>
  <c r="G34" i="47"/>
  <c r="F34" i="47"/>
  <c r="E34" i="47"/>
  <c r="D34" i="47"/>
  <c r="O33" i="47"/>
  <c r="P33" i="47" s="1"/>
  <c r="O32" i="47"/>
  <c r="P32" i="47"/>
  <c r="N31" i="47"/>
  <c r="M31" i="47"/>
  <c r="L31" i="47"/>
  <c r="K31" i="47"/>
  <c r="J31" i="47"/>
  <c r="I31" i="47"/>
  <c r="H31" i="47"/>
  <c r="G31" i="47"/>
  <c r="F31" i="47"/>
  <c r="E31" i="47"/>
  <c r="D31" i="47"/>
  <c r="O30" i="47"/>
  <c r="P30" i="47"/>
  <c r="O29" i="47"/>
  <c r="P29" i="47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/>
  <c r="N25" i="47"/>
  <c r="M25" i="47"/>
  <c r="L25" i="47"/>
  <c r="K25" i="47"/>
  <c r="J25" i="47"/>
  <c r="I25" i="47"/>
  <c r="H25" i="47"/>
  <c r="G25" i="47"/>
  <c r="F25" i="47"/>
  <c r="O25" i="47" s="1"/>
  <c r="P25" i="47" s="1"/>
  <c r="E25" i="47"/>
  <c r="D25" i="47"/>
  <c r="O24" i="47"/>
  <c r="P24" i="47" s="1"/>
  <c r="O23" i="47"/>
  <c r="P23" i="47" s="1"/>
  <c r="O22" i="47"/>
  <c r="P22" i="47" s="1"/>
  <c r="O21" i="47"/>
  <c r="P21" i="47"/>
  <c r="O20" i="47"/>
  <c r="P20" i="47"/>
  <c r="N19" i="47"/>
  <c r="M19" i="47"/>
  <c r="L19" i="47"/>
  <c r="K19" i="47"/>
  <c r="J19" i="47"/>
  <c r="I19" i="47"/>
  <c r="H19" i="47"/>
  <c r="G19" i="47"/>
  <c r="F19" i="47"/>
  <c r="E19" i="47"/>
  <c r="D19" i="47"/>
  <c r="O18" i="47"/>
  <c r="P18" i="47" s="1"/>
  <c r="O17" i="47"/>
  <c r="P17" i="47"/>
  <c r="O16" i="47"/>
  <c r="P16" i="47"/>
  <c r="O15" i="47"/>
  <c r="P15" i="47" s="1"/>
  <c r="O14" i="47"/>
  <c r="P14" i="47"/>
  <c r="N13" i="47"/>
  <c r="M13" i="47"/>
  <c r="L13" i="47"/>
  <c r="O13" i="47" s="1"/>
  <c r="P13" i="47" s="1"/>
  <c r="K13" i="47"/>
  <c r="J13" i="47"/>
  <c r="I13" i="47"/>
  <c r="H13" i="47"/>
  <c r="G13" i="47"/>
  <c r="F13" i="47"/>
  <c r="E13" i="47"/>
  <c r="D13" i="47"/>
  <c r="O12" i="47"/>
  <c r="P12" i="47"/>
  <c r="O11" i="47"/>
  <c r="P11" i="47"/>
  <c r="O10" i="47"/>
  <c r="P10" i="47" s="1"/>
  <c r="O9" i="47"/>
  <c r="P9" i="47" s="1"/>
  <c r="O8" i="47"/>
  <c r="P8" i="47" s="1"/>
  <c r="O7" i="47"/>
  <c r="P7" i="47" s="1"/>
  <c r="O6" i="47"/>
  <c r="P6" i="47"/>
  <c r="N5" i="47"/>
  <c r="M5" i="47"/>
  <c r="O5" i="47" s="1"/>
  <c r="P5" i="47" s="1"/>
  <c r="L5" i="47"/>
  <c r="K5" i="47"/>
  <c r="J5" i="47"/>
  <c r="I5" i="47"/>
  <c r="H5" i="47"/>
  <c r="G5" i="47"/>
  <c r="F5" i="47"/>
  <c r="E5" i="47"/>
  <c r="D5" i="47"/>
  <c r="N36" i="45"/>
  <c r="O36" i="45" s="1"/>
  <c r="N35" i="45"/>
  <c r="O35" i="45" s="1"/>
  <c r="M34" i="45"/>
  <c r="L34" i="45"/>
  <c r="K34" i="45"/>
  <c r="J34" i="45"/>
  <c r="I34" i="45"/>
  <c r="H34" i="45"/>
  <c r="G34" i="45"/>
  <c r="F34" i="45"/>
  <c r="E34" i="45"/>
  <c r="D34" i="45"/>
  <c r="N33" i="45"/>
  <c r="O33" i="45" s="1"/>
  <c r="N32" i="45"/>
  <c r="O32" i="45"/>
  <c r="M31" i="45"/>
  <c r="L31" i="45"/>
  <c r="K31" i="45"/>
  <c r="J31" i="45"/>
  <c r="I31" i="45"/>
  <c r="H31" i="45"/>
  <c r="G31" i="45"/>
  <c r="F31" i="45"/>
  <c r="E31" i="45"/>
  <c r="E37" i="45" s="1"/>
  <c r="D31" i="45"/>
  <c r="N30" i="45"/>
  <c r="O30" i="45"/>
  <c r="N29" i="45"/>
  <c r="O29" i="45"/>
  <c r="M28" i="45"/>
  <c r="L28" i="45"/>
  <c r="K28" i="45"/>
  <c r="J28" i="45"/>
  <c r="I28" i="45"/>
  <c r="H28" i="45"/>
  <c r="G28" i="45"/>
  <c r="N28" i="45" s="1"/>
  <c r="O28" i="45" s="1"/>
  <c r="F28" i="45"/>
  <c r="E28" i="45"/>
  <c r="D28" i="45"/>
  <c r="N27" i="45"/>
  <c r="O27" i="45"/>
  <c r="N26" i="45"/>
  <c r="O26" i="45" s="1"/>
  <c r="M25" i="45"/>
  <c r="L25" i="45"/>
  <c r="K25" i="45"/>
  <c r="J25" i="45"/>
  <c r="I25" i="45"/>
  <c r="I37" i="45" s="1"/>
  <c r="H25" i="45"/>
  <c r="G25" i="45"/>
  <c r="F25" i="45"/>
  <c r="E25" i="45"/>
  <c r="D25" i="45"/>
  <c r="N24" i="45"/>
  <c r="O24" i="45" s="1"/>
  <c r="N23" i="45"/>
  <c r="O23" i="45" s="1"/>
  <c r="N22" i="45"/>
  <c r="O22" i="45" s="1"/>
  <c r="N21" i="45"/>
  <c r="O21" i="45" s="1"/>
  <c r="N20" i="45"/>
  <c r="O20" i="45"/>
  <c r="N19" i="45"/>
  <c r="O19" i="45"/>
  <c r="M18" i="45"/>
  <c r="L18" i="45"/>
  <c r="K18" i="45"/>
  <c r="J18" i="45"/>
  <c r="I18" i="45"/>
  <c r="H18" i="45"/>
  <c r="G18" i="45"/>
  <c r="G37" i="45" s="1"/>
  <c r="F18" i="45"/>
  <c r="E18" i="45"/>
  <c r="D18" i="45"/>
  <c r="N17" i="45"/>
  <c r="O17" i="45"/>
  <c r="N16" i="45"/>
  <c r="O16" i="45" s="1"/>
  <c r="N15" i="45"/>
  <c r="O15" i="45" s="1"/>
  <c r="N14" i="45"/>
  <c r="O14" i="45" s="1"/>
  <c r="M13" i="45"/>
  <c r="N13" i="45" s="1"/>
  <c r="O13" i="45" s="1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/>
  <c r="N9" i="45"/>
  <c r="O9" i="45"/>
  <c r="N8" i="45"/>
  <c r="O8" i="45" s="1"/>
  <c r="N7" i="45"/>
  <c r="O7" i="45" s="1"/>
  <c r="N6" i="45"/>
  <c r="O6" i="45" s="1"/>
  <c r="M5" i="45"/>
  <c r="N5" i="45" s="1"/>
  <c r="O5" i="45" s="1"/>
  <c r="L5" i="45"/>
  <c r="K5" i="45"/>
  <c r="J5" i="45"/>
  <c r="I5" i="45"/>
  <c r="H5" i="45"/>
  <c r="G5" i="45"/>
  <c r="F5" i="45"/>
  <c r="E5" i="45"/>
  <c r="D5" i="45"/>
  <c r="N36" i="44"/>
  <c r="O36" i="44" s="1"/>
  <c r="N35" i="44"/>
  <c r="O35" i="44" s="1"/>
  <c r="M34" i="44"/>
  <c r="L34" i="44"/>
  <c r="K34" i="44"/>
  <c r="J34" i="44"/>
  <c r="I34" i="44"/>
  <c r="H34" i="44"/>
  <c r="G34" i="44"/>
  <c r="F34" i="44"/>
  <c r="E34" i="44"/>
  <c r="D34" i="44"/>
  <c r="N33" i="44"/>
  <c r="O33" i="44" s="1"/>
  <c r="N32" i="44"/>
  <c r="O32" i="44"/>
  <c r="M31" i="44"/>
  <c r="L31" i="44"/>
  <c r="K31" i="44"/>
  <c r="J31" i="44"/>
  <c r="I31" i="44"/>
  <c r="H31" i="44"/>
  <c r="G31" i="44"/>
  <c r="F31" i="44"/>
  <c r="E31" i="44"/>
  <c r="D31" i="44"/>
  <c r="N30" i="44"/>
  <c r="O30" i="44"/>
  <c r="N29" i="44"/>
  <c r="O29" i="44"/>
  <c r="N28" i="44"/>
  <c r="O28" i="44" s="1"/>
  <c r="M27" i="44"/>
  <c r="L27" i="44"/>
  <c r="K27" i="44"/>
  <c r="J27" i="44"/>
  <c r="I27" i="44"/>
  <c r="N27" i="44" s="1"/>
  <c r="O27" i="44" s="1"/>
  <c r="H27" i="44"/>
  <c r="G27" i="44"/>
  <c r="F27" i="44"/>
  <c r="E27" i="44"/>
  <c r="D27" i="44"/>
  <c r="N26" i="44"/>
  <c r="O26" i="44" s="1"/>
  <c r="N25" i="44"/>
  <c r="O25" i="44" s="1"/>
  <c r="N24" i="44"/>
  <c r="O24" i="44" s="1"/>
  <c r="M23" i="44"/>
  <c r="N23" i="44" s="1"/>
  <c r="O23" i="44" s="1"/>
  <c r="L23" i="44"/>
  <c r="K23" i="44"/>
  <c r="J23" i="44"/>
  <c r="I23" i="44"/>
  <c r="H23" i="44"/>
  <c r="G23" i="44"/>
  <c r="F23" i="44"/>
  <c r="E23" i="44"/>
  <c r="D23" i="44"/>
  <c r="N22" i="44"/>
  <c r="O22" i="44" s="1"/>
  <c r="N21" i="44"/>
  <c r="O21" i="44" s="1"/>
  <c r="N20" i="44"/>
  <c r="O20" i="44" s="1"/>
  <c r="N19" i="44"/>
  <c r="O19" i="44" s="1"/>
  <c r="N18" i="44"/>
  <c r="O18" i="44" s="1"/>
  <c r="M17" i="44"/>
  <c r="L17" i="44"/>
  <c r="K17" i="44"/>
  <c r="J17" i="44"/>
  <c r="I17" i="44"/>
  <c r="I37" i="44" s="1"/>
  <c r="H17" i="44"/>
  <c r="G17" i="44"/>
  <c r="F17" i="44"/>
  <c r="E17" i="44"/>
  <c r="D17" i="44"/>
  <c r="N16" i="44"/>
  <c r="O16" i="44" s="1"/>
  <c r="N15" i="44"/>
  <c r="O15" i="44" s="1"/>
  <c r="N14" i="44"/>
  <c r="O14" i="44" s="1"/>
  <c r="M13" i="44"/>
  <c r="N13" i="44" s="1"/>
  <c r="O13" i="44" s="1"/>
  <c r="L13" i="44"/>
  <c r="K13" i="44"/>
  <c r="J13" i="44"/>
  <c r="I13" i="44"/>
  <c r="H13" i="44"/>
  <c r="G13" i="44"/>
  <c r="F13" i="44"/>
  <c r="E13" i="44"/>
  <c r="D13" i="44"/>
  <c r="N12" i="44"/>
  <c r="O12" i="44" s="1"/>
  <c r="N11" i="44"/>
  <c r="O11" i="44" s="1"/>
  <c r="N10" i="44"/>
  <c r="O10" i="44" s="1"/>
  <c r="N9" i="44"/>
  <c r="O9" i="44" s="1"/>
  <c r="N8" i="44"/>
  <c r="O8" i="44" s="1"/>
  <c r="N7" i="44"/>
  <c r="O7" i="44" s="1"/>
  <c r="N6" i="44"/>
  <c r="O6" i="44" s="1"/>
  <c r="M5" i="44"/>
  <c r="N5" i="44" s="1"/>
  <c r="O5" i="44" s="1"/>
  <c r="L5" i="44"/>
  <c r="K5" i="44"/>
  <c r="J5" i="44"/>
  <c r="I5" i="44"/>
  <c r="H5" i="44"/>
  <c r="G5" i="44"/>
  <c r="F5" i="44"/>
  <c r="E5" i="44"/>
  <c r="D5" i="44"/>
  <c r="N37" i="43"/>
  <c r="O37" i="43" s="1"/>
  <c r="M36" i="43"/>
  <c r="M38" i="43" s="1"/>
  <c r="L36" i="43"/>
  <c r="K36" i="43"/>
  <c r="J36" i="43"/>
  <c r="I36" i="43"/>
  <c r="H36" i="43"/>
  <c r="G36" i="43"/>
  <c r="F36" i="43"/>
  <c r="E36" i="43"/>
  <c r="D36" i="43"/>
  <c r="N35" i="43"/>
  <c r="O35" i="43" s="1"/>
  <c r="N34" i="43"/>
  <c r="O34" i="43" s="1"/>
  <c r="M33" i="43"/>
  <c r="L33" i="43"/>
  <c r="K33" i="43"/>
  <c r="J33" i="43"/>
  <c r="I33" i="43"/>
  <c r="H33" i="43"/>
  <c r="G33" i="43"/>
  <c r="F33" i="43"/>
  <c r="E33" i="43"/>
  <c r="D33" i="43"/>
  <c r="N32" i="43"/>
  <c r="O32" i="43" s="1"/>
  <c r="N31" i="43"/>
  <c r="O31" i="43" s="1"/>
  <c r="N30" i="43"/>
  <c r="O30" i="43" s="1"/>
  <c r="M29" i="43"/>
  <c r="L29" i="43"/>
  <c r="K29" i="43"/>
  <c r="J29" i="43"/>
  <c r="I29" i="43"/>
  <c r="H29" i="43"/>
  <c r="G29" i="43"/>
  <c r="N29" i="43" s="1"/>
  <c r="O29" i="43" s="1"/>
  <c r="F29" i="43"/>
  <c r="E29" i="43"/>
  <c r="D29" i="43"/>
  <c r="N28" i="43"/>
  <c r="O28" i="43" s="1"/>
  <c r="N27" i="43"/>
  <c r="O27" i="43" s="1"/>
  <c r="N26" i="43"/>
  <c r="O26" i="43" s="1"/>
  <c r="M25" i="43"/>
  <c r="L25" i="43"/>
  <c r="K25" i="43"/>
  <c r="N25" i="43" s="1"/>
  <c r="O25" i="43" s="1"/>
  <c r="J25" i="43"/>
  <c r="I25" i="43"/>
  <c r="H25" i="43"/>
  <c r="G25" i="43"/>
  <c r="F25" i="43"/>
  <c r="E25" i="43"/>
  <c r="D25" i="43"/>
  <c r="N24" i="43"/>
  <c r="O24" i="43" s="1"/>
  <c r="N23" i="43"/>
  <c r="O23" i="43" s="1"/>
  <c r="N22" i="43"/>
  <c r="O22" i="43" s="1"/>
  <c r="N21" i="43"/>
  <c r="O21" i="43" s="1"/>
  <c r="N20" i="43"/>
  <c r="O20" i="43" s="1"/>
  <c r="M19" i="43"/>
  <c r="L19" i="43"/>
  <c r="K19" i="43"/>
  <c r="J19" i="43"/>
  <c r="I19" i="43"/>
  <c r="H19" i="43"/>
  <c r="G19" i="43"/>
  <c r="G38" i="43" s="1"/>
  <c r="F19" i="43"/>
  <c r="E19" i="43"/>
  <c r="D19" i="43"/>
  <c r="N18" i="43"/>
  <c r="O18" i="43" s="1"/>
  <c r="N17" i="43"/>
  <c r="O17" i="43" s="1"/>
  <c r="N16" i="43"/>
  <c r="O16" i="43" s="1"/>
  <c r="N15" i="43"/>
  <c r="O15" i="43" s="1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34" i="42"/>
  <c r="O34" i="42" s="1"/>
  <c r="M33" i="42"/>
  <c r="L33" i="42"/>
  <c r="K33" i="42"/>
  <c r="J33" i="42"/>
  <c r="I33" i="42"/>
  <c r="H33" i="42"/>
  <c r="G33" i="42"/>
  <c r="F33" i="42"/>
  <c r="E33" i="42"/>
  <c r="D33" i="42"/>
  <c r="N32" i="42"/>
  <c r="O32" i="42" s="1"/>
  <c r="N31" i="42"/>
  <c r="O31" i="42" s="1"/>
  <c r="M30" i="42"/>
  <c r="L30" i="42"/>
  <c r="K30" i="42"/>
  <c r="J30" i="42"/>
  <c r="I30" i="42"/>
  <c r="H30" i="42"/>
  <c r="G30" i="42"/>
  <c r="F30" i="42"/>
  <c r="E30" i="42"/>
  <c r="E35" i="42" s="1"/>
  <c r="D30" i="42"/>
  <c r="N29" i="42"/>
  <c r="O29" i="42" s="1"/>
  <c r="N28" i="42"/>
  <c r="O28" i="42" s="1"/>
  <c r="N27" i="42"/>
  <c r="O27" i="42" s="1"/>
  <c r="M26" i="42"/>
  <c r="L26" i="42"/>
  <c r="K26" i="42"/>
  <c r="J26" i="42"/>
  <c r="I26" i="42"/>
  <c r="I35" i="42" s="1"/>
  <c r="H26" i="42"/>
  <c r="G26" i="42"/>
  <c r="F26" i="42"/>
  <c r="E26" i="42"/>
  <c r="D26" i="42"/>
  <c r="N25" i="42"/>
  <c r="O25" i="42" s="1"/>
  <c r="N24" i="42"/>
  <c r="O24" i="42" s="1"/>
  <c r="N23" i="42"/>
  <c r="O23" i="42" s="1"/>
  <c r="M22" i="42"/>
  <c r="N22" i="42" s="1"/>
  <c r="O22" i="42" s="1"/>
  <c r="L22" i="42"/>
  <c r="K22" i="42"/>
  <c r="J22" i="42"/>
  <c r="I22" i="42"/>
  <c r="H22" i="42"/>
  <c r="G22" i="42"/>
  <c r="F22" i="42"/>
  <c r="E22" i="42"/>
  <c r="D22" i="42"/>
  <c r="N21" i="42"/>
  <c r="O21" i="42" s="1"/>
  <c r="N20" i="42"/>
  <c r="O20" i="42" s="1"/>
  <c r="N19" i="42"/>
  <c r="O19" i="42" s="1"/>
  <c r="N18" i="42"/>
  <c r="O18" i="42" s="1"/>
  <c r="M17" i="42"/>
  <c r="L17" i="42"/>
  <c r="K17" i="42"/>
  <c r="J17" i="42"/>
  <c r="I17" i="42"/>
  <c r="H17" i="42"/>
  <c r="G17" i="42"/>
  <c r="N17" i="42" s="1"/>
  <c r="O17" i="42" s="1"/>
  <c r="F17" i="42"/>
  <c r="E17" i="42"/>
  <c r="D17" i="42"/>
  <c r="N16" i="42"/>
  <c r="O16" i="42" s="1"/>
  <c r="N15" i="42"/>
  <c r="O15" i="42" s="1"/>
  <c r="N14" i="42"/>
  <c r="O14" i="42" s="1"/>
  <c r="M13" i="42"/>
  <c r="L13" i="42"/>
  <c r="K13" i="42"/>
  <c r="N13" i="42" s="1"/>
  <c r="O13" i="42" s="1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 s="1"/>
  <c r="N8" i="42"/>
  <c r="O8" i="42" s="1"/>
  <c r="N7" i="42"/>
  <c r="O7" i="42" s="1"/>
  <c r="N6" i="42"/>
  <c r="O6" i="42" s="1"/>
  <c r="M5" i="42"/>
  <c r="L5" i="42"/>
  <c r="K5" i="42"/>
  <c r="K35" i="42" s="1"/>
  <c r="J5" i="42"/>
  <c r="I5" i="42"/>
  <c r="H5" i="42"/>
  <c r="G5" i="42"/>
  <c r="F5" i="42"/>
  <c r="E5" i="42"/>
  <c r="D5" i="42"/>
  <c r="N37" i="41"/>
  <c r="O37" i="41" s="1"/>
  <c r="M36" i="41"/>
  <c r="L36" i="41"/>
  <c r="K36" i="41"/>
  <c r="J36" i="41"/>
  <c r="I36" i="41"/>
  <c r="H36" i="41"/>
  <c r="G36" i="41"/>
  <c r="F36" i="41"/>
  <c r="E36" i="41"/>
  <c r="D36" i="41"/>
  <c r="N35" i="41"/>
  <c r="O35" i="41" s="1"/>
  <c r="N34" i="41"/>
  <c r="O34" i="41" s="1"/>
  <c r="N33" i="41"/>
  <c r="O33" i="41" s="1"/>
  <c r="M32" i="41"/>
  <c r="L32" i="41"/>
  <c r="K32" i="41"/>
  <c r="J32" i="41"/>
  <c r="I32" i="41"/>
  <c r="H32" i="41"/>
  <c r="G32" i="41"/>
  <c r="F32" i="41"/>
  <c r="E32" i="41"/>
  <c r="D32" i="41"/>
  <c r="N31" i="41"/>
  <c r="O31" i="41" s="1"/>
  <c r="N30" i="41"/>
  <c r="O30" i="41" s="1"/>
  <c r="N29" i="41"/>
  <c r="O29" i="41" s="1"/>
  <c r="M28" i="41"/>
  <c r="L28" i="41"/>
  <c r="K28" i="41"/>
  <c r="J28" i="41"/>
  <c r="I28" i="41"/>
  <c r="H28" i="41"/>
  <c r="G28" i="41"/>
  <c r="G38" i="41" s="1"/>
  <c r="F28" i="41"/>
  <c r="E28" i="41"/>
  <c r="D28" i="41"/>
  <c r="N27" i="41"/>
  <c r="O27" i="41" s="1"/>
  <c r="N26" i="41"/>
  <c r="O26" i="41" s="1"/>
  <c r="N25" i="41"/>
  <c r="O25" i="41" s="1"/>
  <c r="M24" i="41"/>
  <c r="L24" i="41"/>
  <c r="K24" i="41"/>
  <c r="N24" i="41" s="1"/>
  <c r="O24" i="41" s="1"/>
  <c r="J24" i="41"/>
  <c r="I24" i="41"/>
  <c r="H24" i="41"/>
  <c r="G24" i="41"/>
  <c r="F24" i="41"/>
  <c r="E24" i="41"/>
  <c r="D24" i="41"/>
  <c r="N23" i="41"/>
  <c r="O23" i="41" s="1"/>
  <c r="N22" i="41"/>
  <c r="O22" i="41" s="1"/>
  <c r="N21" i="41"/>
  <c r="O21" i="41" s="1"/>
  <c r="N20" i="41"/>
  <c r="O20" i="41" s="1"/>
  <c r="M19" i="41"/>
  <c r="L19" i="41"/>
  <c r="K19" i="41"/>
  <c r="J19" i="41"/>
  <c r="I19" i="41"/>
  <c r="H19" i="41"/>
  <c r="G19" i="41"/>
  <c r="F19" i="41"/>
  <c r="E19" i="41"/>
  <c r="E38" i="41" s="1"/>
  <c r="D19" i="41"/>
  <c r="N18" i="41"/>
  <c r="O18" i="41" s="1"/>
  <c r="N17" i="41"/>
  <c r="O17" i="41" s="1"/>
  <c r="N16" i="41"/>
  <c r="O16" i="41" s="1"/>
  <c r="N15" i="41"/>
  <c r="O15" i="41" s="1"/>
  <c r="N14" i="41"/>
  <c r="O14" i="41" s="1"/>
  <c r="M13" i="41"/>
  <c r="N13" i="41" s="1"/>
  <c r="O13" i="41" s="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 s="1"/>
  <c r="N10" i="41"/>
  <c r="O10" i="41" s="1"/>
  <c r="N9" i="41"/>
  <c r="O9" i="41" s="1"/>
  <c r="N8" i="41"/>
  <c r="O8" i="41" s="1"/>
  <c r="N7" i="41"/>
  <c r="O7" i="41" s="1"/>
  <c r="N6" i="41"/>
  <c r="O6" i="41" s="1"/>
  <c r="M5" i="41"/>
  <c r="M38" i="41" s="1"/>
  <c r="L5" i="41"/>
  <c r="K5" i="41"/>
  <c r="J5" i="41"/>
  <c r="I5" i="41"/>
  <c r="H5" i="41"/>
  <c r="G5" i="41"/>
  <c r="F5" i="41"/>
  <c r="E5" i="41"/>
  <c r="D5" i="41"/>
  <c r="N34" i="40"/>
  <c r="O34" i="40" s="1"/>
  <c r="M33" i="40"/>
  <c r="M35" i="40" s="1"/>
  <c r="L33" i="40"/>
  <c r="K33" i="40"/>
  <c r="J33" i="40"/>
  <c r="I33" i="40"/>
  <c r="H33" i="40"/>
  <c r="G33" i="40"/>
  <c r="F33" i="40"/>
  <c r="E33" i="40"/>
  <c r="D33" i="40"/>
  <c r="N32" i="40"/>
  <c r="O32" i="40" s="1"/>
  <c r="N31" i="40"/>
  <c r="O31" i="40" s="1"/>
  <c r="M30" i="40"/>
  <c r="L30" i="40"/>
  <c r="K30" i="40"/>
  <c r="J30" i="40"/>
  <c r="I30" i="40"/>
  <c r="H30" i="40"/>
  <c r="G30" i="40"/>
  <c r="F30" i="40"/>
  <c r="E30" i="40"/>
  <c r="D30" i="40"/>
  <c r="N29" i="40"/>
  <c r="O29" i="40" s="1"/>
  <c r="N28" i="40"/>
  <c r="O28" i="40" s="1"/>
  <c r="N27" i="40"/>
  <c r="O27" i="40" s="1"/>
  <c r="M26" i="40"/>
  <c r="L26" i="40"/>
  <c r="K26" i="40"/>
  <c r="J26" i="40"/>
  <c r="I26" i="40"/>
  <c r="H26" i="40"/>
  <c r="G26" i="40"/>
  <c r="N26" i="40" s="1"/>
  <c r="O26" i="40" s="1"/>
  <c r="F26" i="40"/>
  <c r="E26" i="40"/>
  <c r="D26" i="40"/>
  <c r="N25" i="40"/>
  <c r="O25" i="40" s="1"/>
  <c r="N24" i="40"/>
  <c r="O24" i="40" s="1"/>
  <c r="M23" i="40"/>
  <c r="L23" i="40"/>
  <c r="K23" i="40"/>
  <c r="J23" i="40"/>
  <c r="I23" i="40"/>
  <c r="N23" i="40" s="1"/>
  <c r="O23" i="40" s="1"/>
  <c r="H23" i="40"/>
  <c r="G23" i="40"/>
  <c r="F23" i="40"/>
  <c r="E23" i="40"/>
  <c r="D23" i="40"/>
  <c r="N22" i="40"/>
  <c r="O22" i="40" s="1"/>
  <c r="N21" i="40"/>
  <c r="O21" i="40" s="1"/>
  <c r="N20" i="40"/>
  <c r="O20" i="40" s="1"/>
  <c r="N19" i="40"/>
  <c r="O19" i="40" s="1"/>
  <c r="N18" i="40"/>
  <c r="O18" i="40" s="1"/>
  <c r="M17" i="40"/>
  <c r="L17" i="40"/>
  <c r="K17" i="40"/>
  <c r="J17" i="40"/>
  <c r="I17" i="40"/>
  <c r="H17" i="40"/>
  <c r="G17" i="40"/>
  <c r="F17" i="40"/>
  <c r="E17" i="40"/>
  <c r="E35" i="40" s="1"/>
  <c r="D17" i="40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 s="1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I35" i="40" s="1"/>
  <c r="H5" i="40"/>
  <c r="G5" i="40"/>
  <c r="F5" i="40"/>
  <c r="E5" i="40"/>
  <c r="D5" i="40"/>
  <c r="N38" i="39"/>
  <c r="O38" i="39" s="1"/>
  <c r="N37" i="39"/>
  <c r="O37" i="39" s="1"/>
  <c r="M36" i="39"/>
  <c r="L36" i="39"/>
  <c r="K36" i="39"/>
  <c r="J36" i="39"/>
  <c r="I36" i="39"/>
  <c r="H36" i="39"/>
  <c r="G36" i="39"/>
  <c r="F36" i="39"/>
  <c r="E36" i="39"/>
  <c r="D36" i="39"/>
  <c r="N36" i="39" s="1"/>
  <c r="O36" i="39" s="1"/>
  <c r="N35" i="39"/>
  <c r="O35" i="39"/>
  <c r="N34" i="39"/>
  <c r="O34" i="39" s="1"/>
  <c r="N33" i="39"/>
  <c r="O33" i="39"/>
  <c r="M32" i="39"/>
  <c r="L32" i="39"/>
  <c r="K32" i="39"/>
  <c r="J32" i="39"/>
  <c r="I32" i="39"/>
  <c r="H32" i="39"/>
  <c r="G32" i="39"/>
  <c r="F32" i="39"/>
  <c r="N32" i="39" s="1"/>
  <c r="O32" i="39" s="1"/>
  <c r="E32" i="39"/>
  <c r="D32" i="39"/>
  <c r="N31" i="39"/>
  <c r="O31" i="39"/>
  <c r="N30" i="39"/>
  <c r="O30" i="39" s="1"/>
  <c r="N29" i="39"/>
  <c r="O29" i="39" s="1"/>
  <c r="M28" i="39"/>
  <c r="L28" i="39"/>
  <c r="K28" i="39"/>
  <c r="J28" i="39"/>
  <c r="N28" i="39" s="1"/>
  <c r="O28" i="39" s="1"/>
  <c r="I28" i="39"/>
  <c r="H28" i="39"/>
  <c r="G28" i="39"/>
  <c r="F28" i="39"/>
  <c r="E28" i="39"/>
  <c r="D28" i="39"/>
  <c r="N27" i="39"/>
  <c r="O27" i="39" s="1"/>
  <c r="N26" i="39"/>
  <c r="O26" i="39" s="1"/>
  <c r="M25" i="39"/>
  <c r="L25" i="39"/>
  <c r="N25" i="39" s="1"/>
  <c r="O25" i="39" s="1"/>
  <c r="K25" i="39"/>
  <c r="J25" i="39"/>
  <c r="I25" i="39"/>
  <c r="H25" i="39"/>
  <c r="G25" i="39"/>
  <c r="F25" i="39"/>
  <c r="E25" i="39"/>
  <c r="D25" i="39"/>
  <c r="N24" i="39"/>
  <c r="O24" i="39" s="1"/>
  <c r="N23" i="39"/>
  <c r="O23" i="39"/>
  <c r="N22" i="39"/>
  <c r="O22" i="39"/>
  <c r="N21" i="39"/>
  <c r="O21" i="39"/>
  <c r="N20" i="39"/>
  <c r="O20" i="39" s="1"/>
  <c r="M19" i="39"/>
  <c r="L19" i="39"/>
  <c r="K19" i="39"/>
  <c r="J19" i="39"/>
  <c r="I19" i="39"/>
  <c r="H19" i="39"/>
  <c r="H39" i="39" s="1"/>
  <c r="G19" i="39"/>
  <c r="F19" i="39"/>
  <c r="E19" i="39"/>
  <c r="D19" i="39"/>
  <c r="N18" i="39"/>
  <c r="O18" i="39" s="1"/>
  <c r="N17" i="39"/>
  <c r="O17" i="39" s="1"/>
  <c r="N16" i="39"/>
  <c r="O16" i="39" s="1"/>
  <c r="N15" i="39"/>
  <c r="O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3" i="39" s="1"/>
  <c r="O13" i="39" s="1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M39" i="39" s="1"/>
  <c r="L5" i="39"/>
  <c r="K5" i="39"/>
  <c r="J5" i="39"/>
  <c r="I5" i="39"/>
  <c r="H5" i="39"/>
  <c r="G5" i="39"/>
  <c r="F5" i="39"/>
  <c r="E5" i="39"/>
  <c r="D5" i="39"/>
  <c r="D39" i="39" s="1"/>
  <c r="N34" i="38"/>
  <c r="O34" i="38" s="1"/>
  <c r="N33" i="38"/>
  <c r="O33" i="38" s="1"/>
  <c r="N32" i="38"/>
  <c r="O32" i="38" s="1"/>
  <c r="M31" i="38"/>
  <c r="L31" i="38"/>
  <c r="K31" i="38"/>
  <c r="J31" i="38"/>
  <c r="I31" i="38"/>
  <c r="H31" i="38"/>
  <c r="G31" i="38"/>
  <c r="F31" i="38"/>
  <c r="E31" i="38"/>
  <c r="D31" i="38"/>
  <c r="N31" i="38" s="1"/>
  <c r="O31" i="38" s="1"/>
  <c r="N30" i="38"/>
  <c r="O30" i="38" s="1"/>
  <c r="N29" i="38"/>
  <c r="O29" i="38" s="1"/>
  <c r="N28" i="38"/>
  <c r="O28" i="38"/>
  <c r="N27" i="38"/>
  <c r="O27" i="38" s="1"/>
  <c r="M26" i="38"/>
  <c r="L26" i="38"/>
  <c r="K26" i="38"/>
  <c r="J26" i="38"/>
  <c r="I26" i="38"/>
  <c r="H26" i="38"/>
  <c r="G26" i="38"/>
  <c r="F26" i="38"/>
  <c r="E26" i="38"/>
  <c r="N26" i="38" s="1"/>
  <c r="O26" i="38" s="1"/>
  <c r="D26" i="38"/>
  <c r="N25" i="38"/>
  <c r="O25" i="38" s="1"/>
  <c r="N24" i="38"/>
  <c r="O24" i="38" s="1"/>
  <c r="M23" i="38"/>
  <c r="L23" i="38"/>
  <c r="K23" i="38"/>
  <c r="J23" i="38"/>
  <c r="I23" i="38"/>
  <c r="H23" i="38"/>
  <c r="G23" i="38"/>
  <c r="N23" i="38" s="1"/>
  <c r="O23" i="38" s="1"/>
  <c r="F23" i="38"/>
  <c r="E23" i="38"/>
  <c r="D23" i="38"/>
  <c r="N22" i="38"/>
  <c r="O22" i="38" s="1"/>
  <c r="N21" i="38"/>
  <c r="O21" i="38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G17" i="38"/>
  <c r="F17" i="38"/>
  <c r="N17" i="38"/>
  <c r="O17" i="38" s="1"/>
  <c r="E17" i="38"/>
  <c r="D17" i="38"/>
  <c r="N16" i="38"/>
  <c r="O16" i="38" s="1"/>
  <c r="N15" i="38"/>
  <c r="O15" i="38" s="1"/>
  <c r="N14" i="38"/>
  <c r="O14" i="38"/>
  <c r="M13" i="38"/>
  <c r="L13" i="38"/>
  <c r="K13" i="38"/>
  <c r="K35" i="38" s="1"/>
  <c r="J13" i="38"/>
  <c r="I13" i="38"/>
  <c r="H13" i="38"/>
  <c r="G13" i="38"/>
  <c r="F13" i="38"/>
  <c r="E13" i="38"/>
  <c r="D13" i="38"/>
  <c r="N13" i="38" s="1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 s="1"/>
  <c r="M5" i="38"/>
  <c r="M35" i="38" s="1"/>
  <c r="L5" i="38"/>
  <c r="L35" i="38" s="1"/>
  <c r="K5" i="38"/>
  <c r="J5" i="38"/>
  <c r="I5" i="38"/>
  <c r="I35" i="38" s="1"/>
  <c r="H5" i="38"/>
  <c r="H35" i="38"/>
  <c r="G5" i="38"/>
  <c r="G35" i="38" s="1"/>
  <c r="F5" i="38"/>
  <c r="E5" i="38"/>
  <c r="E35" i="38" s="1"/>
  <c r="D5" i="38"/>
  <c r="N37" i="37"/>
  <c r="O37" i="37" s="1"/>
  <c r="N36" i="37"/>
  <c r="O36" i="37" s="1"/>
  <c r="M35" i="37"/>
  <c r="L35" i="37"/>
  <c r="K35" i="37"/>
  <c r="J35" i="37"/>
  <c r="I35" i="37"/>
  <c r="H35" i="37"/>
  <c r="G35" i="37"/>
  <c r="N35" i="37" s="1"/>
  <c r="O35" i="37" s="1"/>
  <c r="F35" i="37"/>
  <c r="E35" i="37"/>
  <c r="D35" i="37"/>
  <c r="N34" i="37"/>
  <c r="O34" i="37" s="1"/>
  <c r="N33" i="37"/>
  <c r="O33" i="37" s="1"/>
  <c r="N32" i="37"/>
  <c r="O32" i="37" s="1"/>
  <c r="N31" i="37"/>
  <c r="O31" i="37" s="1"/>
  <c r="N30" i="37"/>
  <c r="O30" i="37" s="1"/>
  <c r="M29" i="37"/>
  <c r="L29" i="37"/>
  <c r="K29" i="37"/>
  <c r="J29" i="37"/>
  <c r="I29" i="37"/>
  <c r="H29" i="37"/>
  <c r="G29" i="37"/>
  <c r="F29" i="37"/>
  <c r="E29" i="37"/>
  <c r="N29" i="37" s="1"/>
  <c r="O29" i="37" s="1"/>
  <c r="D29" i="37"/>
  <c r="N28" i="37"/>
  <c r="O28" i="37" s="1"/>
  <c r="N27" i="37"/>
  <c r="O27" i="37" s="1"/>
  <c r="M26" i="37"/>
  <c r="L26" i="37"/>
  <c r="K26" i="37"/>
  <c r="J26" i="37"/>
  <c r="I26" i="37"/>
  <c r="I38" i="37" s="1"/>
  <c r="H26" i="37"/>
  <c r="G26" i="37"/>
  <c r="F26" i="37"/>
  <c r="E26" i="37"/>
  <c r="D26" i="37"/>
  <c r="N25" i="37"/>
  <c r="O25" i="37" s="1"/>
  <c r="N24" i="37"/>
  <c r="O24" i="37" s="1"/>
  <c r="N23" i="37"/>
  <c r="O23" i="37" s="1"/>
  <c r="M22" i="37"/>
  <c r="N22" i="37" s="1"/>
  <c r="O22" i="37" s="1"/>
  <c r="L22" i="37"/>
  <c r="K22" i="37"/>
  <c r="J22" i="37"/>
  <c r="I22" i="37"/>
  <c r="H22" i="37"/>
  <c r="G22" i="37"/>
  <c r="F22" i="37"/>
  <c r="E22" i="37"/>
  <c r="D22" i="37"/>
  <c r="N21" i="37"/>
  <c r="O21" i="37" s="1"/>
  <c r="N20" i="37"/>
  <c r="O20" i="37" s="1"/>
  <c r="N19" i="37"/>
  <c r="O19" i="37" s="1"/>
  <c r="N18" i="37"/>
  <c r="O18" i="37" s="1"/>
  <c r="N17" i="37"/>
  <c r="O17" i="37" s="1"/>
  <c r="N16" i="37"/>
  <c r="O16" i="37" s="1"/>
  <c r="M15" i="37"/>
  <c r="L15" i="37"/>
  <c r="K15" i="37"/>
  <c r="N15" i="37" s="1"/>
  <c r="O15" i="37" s="1"/>
  <c r="J15" i="37"/>
  <c r="I15" i="37"/>
  <c r="H15" i="37"/>
  <c r="G15" i="37"/>
  <c r="F15" i="37"/>
  <c r="E15" i="37"/>
  <c r="D15" i="37"/>
  <c r="N14" i="37"/>
  <c r="O14" i="37" s="1"/>
  <c r="N13" i="37"/>
  <c r="O13" i="37" s="1"/>
  <c r="N12" i="37"/>
  <c r="O12" i="37" s="1"/>
  <c r="M11" i="37"/>
  <c r="L11" i="37"/>
  <c r="K11" i="37"/>
  <c r="J11" i="37"/>
  <c r="I11" i="37"/>
  <c r="H11" i="37"/>
  <c r="G11" i="37"/>
  <c r="F11" i="37"/>
  <c r="E11" i="37"/>
  <c r="E38" i="37" s="1"/>
  <c r="D11" i="37"/>
  <c r="N11" i="37" s="1"/>
  <c r="O11" i="37" s="1"/>
  <c r="N10" i="37"/>
  <c r="O10" i="37" s="1"/>
  <c r="N9" i="37"/>
  <c r="O9" i="37" s="1"/>
  <c r="N8" i="37"/>
  <c r="O8" i="37" s="1"/>
  <c r="N7" i="37"/>
  <c r="O7" i="37" s="1"/>
  <c r="N6" i="37"/>
  <c r="O6" i="37" s="1"/>
  <c r="M5" i="37"/>
  <c r="M38" i="37" s="1"/>
  <c r="L5" i="37"/>
  <c r="K5" i="37"/>
  <c r="J5" i="37"/>
  <c r="I5" i="37"/>
  <c r="H5" i="37"/>
  <c r="G5" i="37"/>
  <c r="F5" i="37"/>
  <c r="E5" i="37"/>
  <c r="D5" i="37"/>
  <c r="N38" i="36"/>
  <c r="O38" i="36" s="1"/>
  <c r="N37" i="36"/>
  <c r="O37" i="36" s="1"/>
  <c r="N36" i="36"/>
  <c r="O36" i="36" s="1"/>
  <c r="N35" i="36"/>
  <c r="O35" i="36" s="1"/>
  <c r="M34" i="36"/>
  <c r="L34" i="36"/>
  <c r="K34" i="36"/>
  <c r="J34" i="36"/>
  <c r="I34" i="36"/>
  <c r="H34" i="36"/>
  <c r="G34" i="36"/>
  <c r="F34" i="36"/>
  <c r="E34" i="36"/>
  <c r="N34" i="36" s="1"/>
  <c r="O34" i="36" s="1"/>
  <c r="D34" i="36"/>
  <c r="N33" i="36"/>
  <c r="O33" i="36" s="1"/>
  <c r="N32" i="36"/>
  <c r="O32" i="36" s="1"/>
  <c r="N31" i="36"/>
  <c r="O31" i="36" s="1"/>
  <c r="N30" i="36"/>
  <c r="O30" i="36" s="1"/>
  <c r="M29" i="36"/>
  <c r="L29" i="36"/>
  <c r="K29" i="36"/>
  <c r="J29" i="36"/>
  <c r="I29" i="36"/>
  <c r="H29" i="36"/>
  <c r="G29" i="36"/>
  <c r="F29" i="36"/>
  <c r="E29" i="36"/>
  <c r="D29" i="36"/>
  <c r="D39" i="36" s="1"/>
  <c r="N28" i="36"/>
  <c r="O28" i="36" s="1"/>
  <c r="N27" i="36"/>
  <c r="O27" i="36"/>
  <c r="M26" i="36"/>
  <c r="L26" i="36"/>
  <c r="K26" i="36"/>
  <c r="J26" i="36"/>
  <c r="I26" i="36"/>
  <c r="H26" i="36"/>
  <c r="G26" i="36"/>
  <c r="N26" i="36" s="1"/>
  <c r="O26" i="36" s="1"/>
  <c r="F26" i="36"/>
  <c r="E26" i="36"/>
  <c r="D26" i="36"/>
  <c r="N25" i="36"/>
  <c r="O25" i="36"/>
  <c r="N24" i="36"/>
  <c r="O24" i="36" s="1"/>
  <c r="N23" i="36"/>
  <c r="O23" i="36"/>
  <c r="N22" i="36"/>
  <c r="O22" i="36"/>
  <c r="N21" i="36"/>
  <c r="O21" i="36"/>
  <c r="N20" i="36"/>
  <c r="O20" i="36" s="1"/>
  <c r="M19" i="36"/>
  <c r="L19" i="36"/>
  <c r="K19" i="36"/>
  <c r="J19" i="36"/>
  <c r="I19" i="36"/>
  <c r="H19" i="36"/>
  <c r="G19" i="36"/>
  <c r="F19" i="36"/>
  <c r="N19" i="36" s="1"/>
  <c r="O19" i="36" s="1"/>
  <c r="E19" i="36"/>
  <c r="D19" i="36"/>
  <c r="N18" i="36"/>
  <c r="O18" i="36" s="1"/>
  <c r="N17" i="36"/>
  <c r="O17" i="36" s="1"/>
  <c r="N16" i="36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3" i="36" s="1"/>
  <c r="O13" i="36" s="1"/>
  <c r="N12" i="36"/>
  <c r="O12" i="36" s="1"/>
  <c r="N11" i="36"/>
  <c r="O11" i="36" s="1"/>
  <c r="N10" i="36"/>
  <c r="O10" i="36" s="1"/>
  <c r="N9" i="36"/>
  <c r="O9" i="36"/>
  <c r="N8" i="36"/>
  <c r="O8" i="36" s="1"/>
  <c r="N7" i="36"/>
  <c r="O7" i="36"/>
  <c r="N6" i="36"/>
  <c r="O6" i="36" s="1"/>
  <c r="M5" i="36"/>
  <c r="M39" i="36" s="1"/>
  <c r="L5" i="36"/>
  <c r="L39" i="36" s="1"/>
  <c r="K5" i="36"/>
  <c r="K39" i="36" s="1"/>
  <c r="J5" i="36"/>
  <c r="J39" i="36" s="1"/>
  <c r="I5" i="36"/>
  <c r="I39" i="36" s="1"/>
  <c r="H5" i="36"/>
  <c r="H39" i="36" s="1"/>
  <c r="G5" i="36"/>
  <c r="F5" i="36"/>
  <c r="F39" i="36" s="1"/>
  <c r="E5" i="36"/>
  <c r="E39" i="36" s="1"/>
  <c r="D5" i="36"/>
  <c r="N36" i="35"/>
  <c r="O36" i="35"/>
  <c r="N35" i="35"/>
  <c r="O35" i="35" s="1"/>
  <c r="N34" i="35"/>
  <c r="O34" i="35" s="1"/>
  <c r="N33" i="35"/>
  <c r="O33" i="35"/>
  <c r="M32" i="35"/>
  <c r="L32" i="35"/>
  <c r="K32" i="35"/>
  <c r="J32" i="35"/>
  <c r="I32" i="35"/>
  <c r="H32" i="35"/>
  <c r="N32" i="35" s="1"/>
  <c r="O32" i="35" s="1"/>
  <c r="G32" i="35"/>
  <c r="F32" i="35"/>
  <c r="E32" i="35"/>
  <c r="D32" i="35"/>
  <c r="N31" i="35"/>
  <c r="O31" i="35"/>
  <c r="N30" i="35"/>
  <c r="O30" i="35" s="1"/>
  <c r="M29" i="35"/>
  <c r="L29" i="35"/>
  <c r="K29" i="35"/>
  <c r="J29" i="35"/>
  <c r="I29" i="35"/>
  <c r="H29" i="35"/>
  <c r="G29" i="35"/>
  <c r="F29" i="35"/>
  <c r="E29" i="35"/>
  <c r="D29" i="35"/>
  <c r="N29" i="35" s="1"/>
  <c r="O29" i="35" s="1"/>
  <c r="N28" i="35"/>
  <c r="O28" i="35"/>
  <c r="N27" i="35"/>
  <c r="O27" i="35" s="1"/>
  <c r="M26" i="35"/>
  <c r="L26" i="35"/>
  <c r="K26" i="35"/>
  <c r="J26" i="35"/>
  <c r="I26" i="35"/>
  <c r="H26" i="35"/>
  <c r="G26" i="35"/>
  <c r="F26" i="35"/>
  <c r="E26" i="35"/>
  <c r="N26" i="35" s="1"/>
  <c r="O26" i="35" s="1"/>
  <c r="D26" i="35"/>
  <c r="N25" i="35"/>
  <c r="O25" i="35" s="1"/>
  <c r="N24" i="35"/>
  <c r="O24" i="35"/>
  <c r="N23" i="35"/>
  <c r="O23" i="35" s="1"/>
  <c r="N22" i="35"/>
  <c r="O22" i="35" s="1"/>
  <c r="N21" i="35"/>
  <c r="O21" i="35"/>
  <c r="N20" i="35"/>
  <c r="O20" i="35" s="1"/>
  <c r="M19" i="35"/>
  <c r="L19" i="35"/>
  <c r="K19" i="35"/>
  <c r="J19" i="35"/>
  <c r="I19" i="35"/>
  <c r="H19" i="35"/>
  <c r="G19" i="35"/>
  <c r="F19" i="35"/>
  <c r="E19" i="35"/>
  <c r="N19" i="35" s="1"/>
  <c r="O19" i="35" s="1"/>
  <c r="D19" i="35"/>
  <c r="N18" i="35"/>
  <c r="O18" i="35" s="1"/>
  <c r="N17" i="35"/>
  <c r="O17" i="35" s="1"/>
  <c r="N16" i="35"/>
  <c r="O16" i="35" s="1"/>
  <c r="N15" i="35"/>
  <c r="O15" i="35"/>
  <c r="N14" i="35"/>
  <c r="O14" i="35" s="1"/>
  <c r="M13" i="35"/>
  <c r="L13" i="35"/>
  <c r="K13" i="35"/>
  <c r="J13" i="35"/>
  <c r="I13" i="35"/>
  <c r="H13" i="35"/>
  <c r="G13" i="35"/>
  <c r="F13" i="35"/>
  <c r="E13" i="35"/>
  <c r="D13" i="35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/>
  <c r="N6" i="35"/>
  <c r="O6" i="35" s="1"/>
  <c r="M5" i="35"/>
  <c r="M37" i="35" s="1"/>
  <c r="L5" i="35"/>
  <c r="L37" i="35" s="1"/>
  <c r="K5" i="35"/>
  <c r="J5" i="35"/>
  <c r="J37" i="35" s="1"/>
  <c r="I5" i="35"/>
  <c r="H5" i="35"/>
  <c r="H37" i="35" s="1"/>
  <c r="G5" i="35"/>
  <c r="G37" i="35" s="1"/>
  <c r="F5" i="35"/>
  <c r="E5" i="35"/>
  <c r="E37" i="35"/>
  <c r="D5" i="35"/>
  <c r="N5" i="35" s="1"/>
  <c r="O5" i="35" s="1"/>
  <c r="N36" i="34"/>
  <c r="O36" i="34" s="1"/>
  <c r="N35" i="34"/>
  <c r="O35" i="34" s="1"/>
  <c r="M34" i="34"/>
  <c r="L34" i="34"/>
  <c r="K34" i="34"/>
  <c r="J34" i="34"/>
  <c r="I34" i="34"/>
  <c r="H34" i="34"/>
  <c r="G34" i="34"/>
  <c r="F34" i="34"/>
  <c r="E34" i="34"/>
  <c r="N34" i="34" s="1"/>
  <c r="O34" i="34" s="1"/>
  <c r="D34" i="34"/>
  <c r="N33" i="34"/>
  <c r="O33" i="34" s="1"/>
  <c r="N32" i="34"/>
  <c r="O32" i="34" s="1"/>
  <c r="N31" i="34"/>
  <c r="O31" i="34" s="1"/>
  <c r="M30" i="34"/>
  <c r="L30" i="34"/>
  <c r="K30" i="34"/>
  <c r="J30" i="34"/>
  <c r="I30" i="34"/>
  <c r="H30" i="34"/>
  <c r="G30" i="34"/>
  <c r="F30" i="34"/>
  <c r="E30" i="34"/>
  <c r="N30" i="34" s="1"/>
  <c r="O30" i="34" s="1"/>
  <c r="D30" i="34"/>
  <c r="N29" i="34"/>
  <c r="O29" i="34" s="1"/>
  <c r="N28" i="34"/>
  <c r="O28" i="34" s="1"/>
  <c r="M27" i="34"/>
  <c r="L27" i="34"/>
  <c r="K27" i="34"/>
  <c r="J27" i="34"/>
  <c r="I27" i="34"/>
  <c r="H27" i="34"/>
  <c r="G27" i="34"/>
  <c r="F27" i="34"/>
  <c r="E27" i="34"/>
  <c r="N27" i="34" s="1"/>
  <c r="O27" i="34" s="1"/>
  <c r="D27" i="34"/>
  <c r="N26" i="34"/>
  <c r="O26" i="34" s="1"/>
  <c r="N25" i="34"/>
  <c r="O25" i="34" s="1"/>
  <c r="N24" i="34"/>
  <c r="O24" i="34" s="1"/>
  <c r="N23" i="34"/>
  <c r="O23" i="34" s="1"/>
  <c r="N22" i="34"/>
  <c r="O22" i="34" s="1"/>
  <c r="N21" i="34"/>
  <c r="O21" i="34" s="1"/>
  <c r="N20" i="34"/>
  <c r="O20" i="34" s="1"/>
  <c r="M19" i="34"/>
  <c r="L19" i="34"/>
  <c r="K19" i="34"/>
  <c r="J19" i="34"/>
  <c r="I19" i="34"/>
  <c r="H19" i="34"/>
  <c r="G19" i="34"/>
  <c r="F19" i="34"/>
  <c r="F37" i="34" s="1"/>
  <c r="E19" i="34"/>
  <c r="D19" i="34"/>
  <c r="N18" i="34"/>
  <c r="O18" i="34"/>
  <c r="N17" i="34"/>
  <c r="O17" i="34" s="1"/>
  <c r="N16" i="34"/>
  <c r="O16" i="34"/>
  <c r="N15" i="34"/>
  <c r="O15" i="34" s="1"/>
  <c r="N14" i="34"/>
  <c r="O14" i="34"/>
  <c r="M13" i="34"/>
  <c r="L13" i="34"/>
  <c r="K13" i="34"/>
  <c r="J13" i="34"/>
  <c r="I13" i="34"/>
  <c r="H13" i="34"/>
  <c r="G13" i="34"/>
  <c r="F13" i="34"/>
  <c r="E13" i="34"/>
  <c r="E37" i="34" s="1"/>
  <c r="D13" i="34"/>
  <c r="N13" i="34" s="1"/>
  <c r="O13" i="34" s="1"/>
  <c r="N12" i="34"/>
  <c r="O12" i="34" s="1"/>
  <c r="N11" i="34"/>
  <c r="O11" i="34" s="1"/>
  <c r="N10" i="34"/>
  <c r="O10" i="34" s="1"/>
  <c r="N9" i="34"/>
  <c r="O9" i="34" s="1"/>
  <c r="N8" i="34"/>
  <c r="O8" i="34"/>
  <c r="N7" i="34"/>
  <c r="O7" i="34" s="1"/>
  <c r="N6" i="34"/>
  <c r="O6" i="34" s="1"/>
  <c r="M5" i="34"/>
  <c r="M37" i="34" s="1"/>
  <c r="L5" i="34"/>
  <c r="K5" i="34"/>
  <c r="K37" i="34" s="1"/>
  <c r="J5" i="34"/>
  <c r="J37" i="34" s="1"/>
  <c r="I5" i="34"/>
  <c r="H5" i="34"/>
  <c r="G5" i="34"/>
  <c r="G37" i="34"/>
  <c r="F5" i="34"/>
  <c r="E5" i="34"/>
  <c r="D5" i="34"/>
  <c r="D37" i="34" s="1"/>
  <c r="N24" i="33"/>
  <c r="O24" i="33" s="1"/>
  <c r="N25" i="33"/>
  <c r="O25" i="33" s="1"/>
  <c r="N26" i="33"/>
  <c r="O26" i="33"/>
  <c r="N19" i="33"/>
  <c r="O19" i="33"/>
  <c r="N20" i="33"/>
  <c r="O20" i="33"/>
  <c r="N21" i="33"/>
  <c r="O21" i="33" s="1"/>
  <c r="N22" i="33"/>
  <c r="O22" i="33" s="1"/>
  <c r="E23" i="33"/>
  <c r="F23" i="33"/>
  <c r="G23" i="33"/>
  <c r="H23" i="33"/>
  <c r="N23" i="33" s="1"/>
  <c r="O23" i="33" s="1"/>
  <c r="I23" i="33"/>
  <c r="J23" i="33"/>
  <c r="K23" i="33"/>
  <c r="L23" i="33"/>
  <c r="M23" i="33"/>
  <c r="D23" i="33"/>
  <c r="E18" i="33"/>
  <c r="F18" i="33"/>
  <c r="G18" i="33"/>
  <c r="H18" i="33"/>
  <c r="I18" i="33"/>
  <c r="N18" i="33" s="1"/>
  <c r="O18" i="33" s="1"/>
  <c r="J18" i="33"/>
  <c r="K18" i="33"/>
  <c r="L18" i="33"/>
  <c r="M18" i="33"/>
  <c r="D18" i="33"/>
  <c r="E12" i="33"/>
  <c r="F12" i="33"/>
  <c r="G12" i="33"/>
  <c r="H12" i="33"/>
  <c r="I12" i="33"/>
  <c r="J12" i="33"/>
  <c r="K12" i="33"/>
  <c r="N12" i="33" s="1"/>
  <c r="O12" i="33" s="1"/>
  <c r="L12" i="33"/>
  <c r="M12" i="33"/>
  <c r="D12" i="33"/>
  <c r="E5" i="33"/>
  <c r="F5" i="33"/>
  <c r="G5" i="33"/>
  <c r="H5" i="33"/>
  <c r="I5" i="33"/>
  <c r="I37" i="33" s="1"/>
  <c r="J5" i="33"/>
  <c r="N5" i="33" s="1"/>
  <c r="O5" i="33" s="1"/>
  <c r="K5" i="33"/>
  <c r="K37" i="33" s="1"/>
  <c r="L5" i="33"/>
  <c r="M5" i="33"/>
  <c r="D5" i="33"/>
  <c r="E35" i="33"/>
  <c r="F35" i="33"/>
  <c r="G35" i="33"/>
  <c r="H35" i="33"/>
  <c r="I35" i="33"/>
  <c r="J35" i="33"/>
  <c r="K35" i="33"/>
  <c r="N35" i="33" s="1"/>
  <c r="O35" i="33" s="1"/>
  <c r="L35" i="33"/>
  <c r="M35" i="33"/>
  <c r="D35" i="33"/>
  <c r="N36" i="33"/>
  <c r="O36" i="33" s="1"/>
  <c r="N33" i="33"/>
  <c r="O33" i="33" s="1"/>
  <c r="N34" i="33"/>
  <c r="O34" i="33" s="1"/>
  <c r="N32" i="33"/>
  <c r="O32" i="33" s="1"/>
  <c r="E31" i="33"/>
  <c r="E37" i="33" s="1"/>
  <c r="F31" i="33"/>
  <c r="G31" i="33"/>
  <c r="H31" i="33"/>
  <c r="I31" i="33"/>
  <c r="J31" i="33"/>
  <c r="K31" i="33"/>
  <c r="L31" i="33"/>
  <c r="M31" i="33"/>
  <c r="D31" i="33"/>
  <c r="E27" i="33"/>
  <c r="F27" i="33"/>
  <c r="G27" i="33"/>
  <c r="G37" i="33" s="1"/>
  <c r="H27" i="33"/>
  <c r="I27" i="33"/>
  <c r="J27" i="33"/>
  <c r="K27" i="33"/>
  <c r="L27" i="33"/>
  <c r="M27" i="33"/>
  <c r="M37" i="33" s="1"/>
  <c r="D27" i="33"/>
  <c r="N27" i="33" s="1"/>
  <c r="O27" i="33" s="1"/>
  <c r="N28" i="33"/>
  <c r="O28" i="33" s="1"/>
  <c r="N29" i="33"/>
  <c r="O29" i="33" s="1"/>
  <c r="N30" i="33"/>
  <c r="O30" i="33" s="1"/>
  <c r="N16" i="33"/>
  <c r="O16" i="33" s="1"/>
  <c r="N15" i="33"/>
  <c r="O15" i="33" s="1"/>
  <c r="N13" i="33"/>
  <c r="O13" i="33" s="1"/>
  <c r="N14" i="33"/>
  <c r="O14" i="33" s="1"/>
  <c r="N17" i="33"/>
  <c r="O17" i="33" s="1"/>
  <c r="N7" i="33"/>
  <c r="O7" i="33" s="1"/>
  <c r="N8" i="33"/>
  <c r="O8" i="33" s="1"/>
  <c r="N9" i="33"/>
  <c r="O9" i="33" s="1"/>
  <c r="N10" i="33"/>
  <c r="O10" i="33" s="1"/>
  <c r="N11" i="33"/>
  <c r="O11" i="33" s="1"/>
  <c r="N6" i="33"/>
  <c r="O6" i="33" s="1"/>
  <c r="L37" i="34"/>
  <c r="L38" i="37"/>
  <c r="H38" i="37"/>
  <c r="K38" i="37"/>
  <c r="L37" i="33"/>
  <c r="K39" i="39"/>
  <c r="G39" i="39"/>
  <c r="N19" i="39"/>
  <c r="O19" i="39" s="1"/>
  <c r="D38" i="37"/>
  <c r="E39" i="39"/>
  <c r="K37" i="35"/>
  <c r="N13" i="35"/>
  <c r="O13" i="35" s="1"/>
  <c r="F37" i="35"/>
  <c r="N5" i="36"/>
  <c r="O5" i="36" s="1"/>
  <c r="F37" i="33"/>
  <c r="D37" i="33"/>
  <c r="N5" i="34"/>
  <c r="O5" i="34"/>
  <c r="H37" i="34"/>
  <c r="F38" i="37"/>
  <c r="J38" i="37"/>
  <c r="F35" i="38"/>
  <c r="I39" i="39"/>
  <c r="H37" i="33"/>
  <c r="D35" i="38"/>
  <c r="I37" i="34"/>
  <c r="I37" i="35"/>
  <c r="J35" i="38"/>
  <c r="J35" i="40"/>
  <c r="F35" i="40"/>
  <c r="N13" i="40"/>
  <c r="O13" i="40" s="1"/>
  <c r="L35" i="40"/>
  <c r="H35" i="40"/>
  <c r="K35" i="40"/>
  <c r="N17" i="40"/>
  <c r="O17" i="40" s="1"/>
  <c r="N30" i="40"/>
  <c r="O30" i="40" s="1"/>
  <c r="D35" i="40"/>
  <c r="N36" i="41"/>
  <c r="O36" i="41" s="1"/>
  <c r="I38" i="41"/>
  <c r="F38" i="41"/>
  <c r="L38" i="41"/>
  <c r="K38" i="41"/>
  <c r="H38" i="41"/>
  <c r="J38" i="41"/>
  <c r="N32" i="41"/>
  <c r="O32" i="41" s="1"/>
  <c r="D38" i="41"/>
  <c r="J35" i="42"/>
  <c r="N33" i="42"/>
  <c r="O33" i="42" s="1"/>
  <c r="L35" i="42"/>
  <c r="F35" i="42"/>
  <c r="G35" i="42"/>
  <c r="H35" i="42"/>
  <c r="D35" i="42"/>
  <c r="J38" i="43"/>
  <c r="I38" i="43"/>
  <c r="L38" i="43"/>
  <c r="F38" i="43"/>
  <c r="H38" i="43"/>
  <c r="N36" i="43"/>
  <c r="O36" i="43" s="1"/>
  <c r="N13" i="43"/>
  <c r="O13" i="43" s="1"/>
  <c r="N33" i="43"/>
  <c r="O33" i="43" s="1"/>
  <c r="E38" i="43"/>
  <c r="D38" i="43"/>
  <c r="N5" i="43"/>
  <c r="O5" i="43" s="1"/>
  <c r="F37" i="44"/>
  <c r="L37" i="44"/>
  <c r="K37" i="44"/>
  <c r="G37" i="44"/>
  <c r="N31" i="44"/>
  <c r="O31" i="44" s="1"/>
  <c r="H37" i="44"/>
  <c r="J37" i="44"/>
  <c r="E37" i="44"/>
  <c r="N34" i="44"/>
  <c r="O34" i="44"/>
  <c r="D37" i="44"/>
  <c r="L37" i="45"/>
  <c r="K37" i="45"/>
  <c r="H37" i="45"/>
  <c r="J37" i="45"/>
  <c r="F37" i="45"/>
  <c r="N34" i="45"/>
  <c r="O34" i="45" s="1"/>
  <c r="D37" i="45"/>
  <c r="O31" i="47"/>
  <c r="P31" i="47" s="1"/>
  <c r="O28" i="47"/>
  <c r="P28" i="47" s="1"/>
  <c r="O19" i="47"/>
  <c r="P19" i="47"/>
  <c r="J37" i="47"/>
  <c r="N37" i="47"/>
  <c r="D37" i="47"/>
  <c r="G37" i="47"/>
  <c r="H37" i="47"/>
  <c r="K37" i="47"/>
  <c r="E37" i="47"/>
  <c r="O38" i="48" l="1"/>
  <c r="P38" i="48" s="1"/>
  <c r="N35" i="38"/>
  <c r="O35" i="38" s="1"/>
  <c r="N37" i="33"/>
  <c r="O37" i="33" s="1"/>
  <c r="N37" i="45"/>
  <c r="O37" i="45" s="1"/>
  <c r="N37" i="34"/>
  <c r="O37" i="34" s="1"/>
  <c r="N38" i="41"/>
  <c r="O38" i="41" s="1"/>
  <c r="N35" i="42"/>
  <c r="O35" i="42" s="1"/>
  <c r="N18" i="45"/>
  <c r="O18" i="45" s="1"/>
  <c r="M37" i="45"/>
  <c r="N26" i="37"/>
  <c r="O26" i="37" s="1"/>
  <c r="N29" i="36"/>
  <c r="O29" i="36" s="1"/>
  <c r="L37" i="47"/>
  <c r="N5" i="42"/>
  <c r="O5" i="42" s="1"/>
  <c r="N19" i="34"/>
  <c r="O19" i="34" s="1"/>
  <c r="N5" i="39"/>
  <c r="O5" i="39" s="1"/>
  <c r="F37" i="47"/>
  <c r="O37" i="47" s="1"/>
  <c r="P37" i="47" s="1"/>
  <c r="O34" i="47"/>
  <c r="P34" i="47" s="1"/>
  <c r="N19" i="43"/>
  <c r="O19" i="43" s="1"/>
  <c r="N5" i="41"/>
  <c r="O5" i="41" s="1"/>
  <c r="N33" i="40"/>
  <c r="O33" i="40" s="1"/>
  <c r="N31" i="33"/>
  <c r="O31" i="33" s="1"/>
  <c r="J37" i="33"/>
  <c r="D37" i="35"/>
  <c r="N37" i="35" s="1"/>
  <c r="O37" i="35" s="1"/>
  <c r="M37" i="47"/>
  <c r="N26" i="42"/>
  <c r="O26" i="42" s="1"/>
  <c r="N30" i="42"/>
  <c r="O30" i="42" s="1"/>
  <c r="N19" i="41"/>
  <c r="O19" i="41" s="1"/>
  <c r="J39" i="39"/>
  <c r="N5" i="37"/>
  <c r="O5" i="37" s="1"/>
  <c r="N25" i="45"/>
  <c r="O25" i="45" s="1"/>
  <c r="N17" i="44"/>
  <c r="O17" i="44" s="1"/>
  <c r="M35" i="42"/>
  <c r="N5" i="40"/>
  <c r="O5" i="40" s="1"/>
  <c r="G35" i="40"/>
  <c r="N35" i="40" s="1"/>
  <c r="O35" i="40" s="1"/>
  <c r="M37" i="44"/>
  <c r="N37" i="44" s="1"/>
  <c r="O37" i="44" s="1"/>
  <c r="N28" i="41"/>
  <c r="O28" i="41" s="1"/>
  <c r="F39" i="39"/>
  <c r="N39" i="39" s="1"/>
  <c r="O39" i="39" s="1"/>
  <c r="N31" i="45"/>
  <c r="O31" i="45" s="1"/>
  <c r="L39" i="39"/>
  <c r="G39" i="36"/>
  <c r="N39" i="36" s="1"/>
  <c r="O39" i="36" s="1"/>
  <c r="K38" i="43"/>
  <c r="N38" i="43" s="1"/>
  <c r="O38" i="43" s="1"/>
  <c r="N5" i="38"/>
  <c r="O5" i="38" s="1"/>
  <c r="G38" i="37"/>
  <c r="N38" i="37" s="1"/>
  <c r="O38" i="37" s="1"/>
</calcChain>
</file>

<file path=xl/sharedStrings.xml><?xml version="1.0" encoding="utf-8"?>
<sst xmlns="http://schemas.openxmlformats.org/spreadsheetml/2006/main" count="852" uniqueCount="136">
  <si>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</si>
  <si>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</si>
  <si>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</si>
  <si>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</si>
  <si>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</si>
  <si>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</si>
  <si>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</si>
  <si>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</si>
  <si>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</si>
  <si>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First Local Option Fuel Tax (1 to 6 Cents)</t>
  </si>
  <si>
    <t>Utility Service Tax - Electricity</t>
  </si>
  <si>
    <t>Utility Service Tax - Water</t>
  </si>
  <si>
    <t>Communications Services Taxes</t>
  </si>
  <si>
    <t>Local Business Tax</t>
  </si>
  <si>
    <t>Permits, Fees, and Special Assessments</t>
  </si>
  <si>
    <t>Franchise Fee - Electricity</t>
  </si>
  <si>
    <t>Franchise Fee - Gas</t>
  </si>
  <si>
    <t>Impact Fees - Residential - Public Safety</t>
  </si>
  <si>
    <t>Impact Fees - Commercial - Transportation</t>
  </si>
  <si>
    <t>Other Permits, Fees, and Special Assessments</t>
  </si>
  <si>
    <t>Intergovernmental Revenue</t>
  </si>
  <si>
    <t>State Grant - Public Safety</t>
  </si>
  <si>
    <t>State Shared Revenues - General Gov't - Local Gov't Half-Cent Sales Tax</t>
  </si>
  <si>
    <t>State Shared Revenues - Transportation - Other Transportation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</si>
  <si>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</si>
  <si>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</si>
  <si>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</si>
  <si>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</si>
  <si>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</si>
  <si>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</si>
  <si>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</si>
  <si>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</si>
  <si>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Other General Gov't Charges and Fees</t>
  </si>
  <si>
    <t>Public Safety - Other Public Safety Charges and Fees</t>
  </si>
  <si>
    <t>Physical Environment - Garbage / Solid Waste</t>
  </si>
  <si>
    <t>Total - All Account Codes</t>
  </si>
  <si>
    <t>Local Fiscal Year Ended September 30, 2009</t>
  </si>
  <si>
    <t>Fines - Local Ordinance Violations</t>
  </si>
  <si>
    <t>State Fines and Forfeits</t>
  </si>
  <si>
    <t>Judgments and Fines - Other Court-Ordered</t>
  </si>
  <si>
    <t>Interest and Other Earnings - Interest</t>
  </si>
  <si>
    <t>Contributions and Donations from Private Sources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</si>
  <si>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</si>
  <si>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</si>
  <si>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</si>
  <si>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</si>
  <si>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</si>
  <si>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</si>
  <si>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</si>
  <si>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</si>
  <si>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</si>
  <si>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Edgewood Revenues Reported by Account Code and Fund Type</t>
  </si>
  <si>
    <t>Local Fiscal Year Ended September 30, 2010</t>
  </si>
  <si>
    <t>Local Option Taxes</t>
  </si>
  <si>
    <t>County Ninth-Cent Voted Fuel Tax</t>
  </si>
  <si>
    <t>Building Permits</t>
  </si>
  <si>
    <t>Impact Fees - Residential - Transportation</t>
  </si>
  <si>
    <t>State Shared Revenues - General Gov't - Revenue Sharing Proceeds</t>
  </si>
  <si>
    <t>State Shared Revenues - General Gov't - Alcoholic Beverage License Tax</t>
  </si>
  <si>
    <t>State Shared Revenues - Public Safety - Other Public Safety</t>
  </si>
  <si>
    <t>State Shared Revenues - Other</t>
  </si>
  <si>
    <t>State Payments in Lieu of Taxes</t>
  </si>
  <si>
    <t>General Gov't (Not Court-Related) - Internal Service Fund Fees and Charges</t>
  </si>
  <si>
    <t>Court-Ordered Judgments and Fines - As Decided by County Court Criminal</t>
  </si>
  <si>
    <t>Other Judgments, Fines, and Forfeits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</si>
  <si>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</si>
  <si>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</si>
  <si>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</si>
  <si>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Public Safety - Law Enforcement Services</t>
  </si>
  <si>
    <t>Interest and Other Earnings - Net Increase (Decrease) in Fair Value of Investments</t>
  </si>
  <si>
    <t>Disposition of Fixed Assets</t>
  </si>
  <si>
    <t>2011 Municipal Population:</t>
  </si>
  <si>
    <t>Local Fiscal Year Ended September 30, 2012</t>
  </si>
  <si>
    <t>2012 Municipal Population:</t>
  </si>
  <si>
    <t>Local Fiscal Year Ended September 30, 2008</t>
  </si>
  <si>
    <t>Permits and Franchise Fees</t>
  </si>
  <si>
    <t>Grants from Other Local Units - Public Safety</t>
  </si>
  <si>
    <t>Shared Revenue from Other Local Units</t>
  </si>
  <si>
    <t>Court-Ordered Judgments and Fines - As Decided by Circuit Court Criminal</t>
  </si>
  <si>
    <t>Impact Fees - Public Safety</t>
  </si>
  <si>
    <t>Impact Fees - Transportation</t>
  </si>
  <si>
    <t>Impact Fees - Other</t>
  </si>
  <si>
    <t>Special Items (Gain)</t>
  </si>
  <si>
    <t>2008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</si>
  <si>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</si>
  <si>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</si>
  <si>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</si>
  <si>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</si>
  <si>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</si>
  <si>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</si>
  <si>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Court-Ordered Judgments and Fines - Other Court-Ordered</t>
  </si>
  <si>
    <t>2013 Municipal Population:</t>
  </si>
  <si>
    <t>Local Fiscal Year Ended September 30, 2014</t>
  </si>
  <si>
    <t>Federal Grant - Public Safety</t>
  </si>
  <si>
    <t>Interest and Other Earnings - Gain (Loss) on Sale of Investments</t>
  </si>
  <si>
    <t>Proceeds of General Capital Asset Dispositions - Sales</t>
  </si>
  <si>
    <t>2014 Municipal Population:</t>
  </si>
  <si>
    <t>Local Fiscal Year Ended September 30, 2015</t>
  </si>
  <si>
    <t>2015 Municipal Population:</t>
  </si>
  <si>
    <t>Local Fiscal Year Ended September 30, 2016</t>
  </si>
  <si>
    <t>Public Safety - Fire Protection</t>
  </si>
  <si>
    <t>Sales - Disposition of Fixed Assets</t>
  </si>
  <si>
    <t>2016 Municipal Population:</t>
  </si>
  <si>
    <t>Local Fiscal Year Ended September 30, 2017</t>
  </si>
  <si>
    <t>2017 Municipal Population:</t>
  </si>
  <si>
    <t>Local Fiscal Year Ended September 30, 2018</t>
  </si>
  <si>
    <t>State Grant - Physical Environment - Other Physical Environment</t>
  </si>
  <si>
    <t>2018 Municipal Population:</t>
  </si>
  <si>
    <t>Local Fiscal Year Ended September 30, 2019</t>
  </si>
  <si>
    <t>2019 Municipal Population:</t>
  </si>
  <si>
    <t>Local Fiscal Year Ended September 30, 2020</t>
  </si>
  <si>
    <t>Other General Taxes</t>
  </si>
  <si>
    <t>Impact Fees - Commercial - Public Safety</t>
  </si>
  <si>
    <t>Federal Grant - Physical Environment - Other Physical Environment</t>
  </si>
  <si>
    <t>State Shared Revenues - General Government - Other General Government</t>
  </si>
  <si>
    <t>Proceeds - Installment Purchases and Capital Lease Proceeds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</si>
  <si>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</si>
  <si>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</si>
  <si>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</si>
  <si>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</si>
  <si>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</si>
  <si>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</si>
  <si>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</si>
  <si>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</si>
  <si>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Local Communications Services Taxes</t>
  </si>
  <si>
    <t>Impact Fees - Residential - School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</si>
  <si>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</si>
  <si>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</si>
  <si>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</si>
  <si>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Court-Ordered Judgments and Fines - Other</t>
  </si>
  <si>
    <t>Local Fiscal Year Ended September 30, 2022</t>
  </si>
  <si>
    <t>Federal Grant - Other Federal Grants</t>
  </si>
  <si>
    <t>Proceeds - Debt Proceeds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</si>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</sst>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134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44</v>
      </c>
      <c r="B3" s="65"/>
      <c r="C3" s="66"/>
      <c r="D3" s="70" t="s">
        <v>24</v>
      </c>
      <c r="E3" s="71"/>
      <c r="F3" s="71"/>
      <c r="G3" s="71"/>
      <c r="H3" s="72"/>
      <c r="I3" s="70" t="s">
        <v>25</v>
      </c>
      <c r="J3" s="72"/>
      <c r="K3" s="70" t="s">
        <v>27</v>
      </c>
      <c r="L3" s="71"/>
      <c r="M3" s="72"/>
      <c r="N3" s="36"/>
      <c r="O3" s="37"/>
      <c r="P3" s="73" t="s">
        <v>119</v>
      </c>
      <c r="Q3" s="11"/>
      <c r="R3"/>
    </row>
    <row r="4" spans="1:134" ht="32.25" customHeight="1" thickBot="1">
      <c r="A4" s="67"/>
      <c r="B4" s="68"/>
      <c r="C4" s="69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120</v>
      </c>
      <c r="N4" s="35" t="s">
        <v>8</v>
      </c>
      <c r="O4" s="35" t="s">
        <v>121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122</v>
      </c>
      <c r="B5" s="26"/>
      <c r="C5" s="26"/>
      <c r="D5" s="27">
        <f t="shared" ref="D5:N5" si="0">SUM(D6:D12)</f>
        <v>3021728</v>
      </c>
      <c r="E5" s="27">
        <f t="shared" si="0"/>
        <v>83794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3105522</v>
      </c>
      <c r="P5" s="33">
        <f t="shared" ref="P5:P36" si="1">(O5/P$38)</f>
        <v>1180.358038768529</v>
      </c>
      <c r="Q5" s="6"/>
    </row>
    <row r="6" spans="1:134">
      <c r="A6" s="12"/>
      <c r="B6" s="25">
        <v>311</v>
      </c>
      <c r="C6" s="20" t="s">
        <v>1</v>
      </c>
      <c r="D6" s="46">
        <v>2368445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2368445</v>
      </c>
      <c r="P6" s="47">
        <f t="shared" si="1"/>
        <v>900.20714557202587</v>
      </c>
      <c r="Q6" s="9"/>
    </row>
    <row r="7" spans="1:134">
      <c r="A7" s="12"/>
      <c r="B7" s="25">
        <v>312.41000000000003</v>
      </c>
      <c r="C7" s="20" t="s">
        <v>123</v>
      </c>
      <c r="D7" s="46">
        <v>0</v>
      </c>
      <c r="E7" s="46">
        <v>83794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83794</v>
      </c>
      <c r="P7" s="47">
        <f t="shared" si="1"/>
        <v>31.848726719878375</v>
      </c>
      <c r="Q7" s="9"/>
    </row>
    <row r="8" spans="1:134">
      <c r="A8" s="12"/>
      <c r="B8" s="25">
        <v>314.10000000000002</v>
      </c>
      <c r="C8" s="20" t="s">
        <v>10</v>
      </c>
      <c r="D8" s="46">
        <v>392260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392260</v>
      </c>
      <c r="P8" s="47">
        <f t="shared" si="1"/>
        <v>149.09160015203344</v>
      </c>
      <c r="Q8" s="9"/>
    </row>
    <row r="9" spans="1:134">
      <c r="A9" s="12"/>
      <c r="B9" s="25">
        <v>314.3</v>
      </c>
      <c r="C9" s="20" t="s">
        <v>11</v>
      </c>
      <c r="D9" s="46">
        <v>72702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72702</v>
      </c>
      <c r="P9" s="47">
        <f t="shared" si="1"/>
        <v>27.632839224629418</v>
      </c>
      <c r="Q9" s="9"/>
    </row>
    <row r="10" spans="1:134">
      <c r="A10" s="12"/>
      <c r="B10" s="25">
        <v>315.2</v>
      </c>
      <c r="C10" s="20" t="s">
        <v>124</v>
      </c>
      <c r="D10" s="46">
        <v>138522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138522</v>
      </c>
      <c r="P10" s="47">
        <f t="shared" si="1"/>
        <v>52.649942987457237</v>
      </c>
      <c r="Q10" s="9"/>
    </row>
    <row r="11" spans="1:134">
      <c r="A11" s="12"/>
      <c r="B11" s="25">
        <v>316</v>
      </c>
      <c r="C11" s="20" t="s">
        <v>86</v>
      </c>
      <c r="D11" s="46">
        <v>39063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39063</v>
      </c>
      <c r="P11" s="47">
        <f t="shared" si="1"/>
        <v>14.847206385404789</v>
      </c>
      <c r="Q11" s="9"/>
    </row>
    <row r="12" spans="1:134">
      <c r="A12" s="12"/>
      <c r="B12" s="25">
        <v>319.89999999999998</v>
      </c>
      <c r="C12" s="20" t="s">
        <v>111</v>
      </c>
      <c r="D12" s="46">
        <v>10736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10736</v>
      </c>
      <c r="P12" s="47">
        <f t="shared" si="1"/>
        <v>4.0805777270999624</v>
      </c>
      <c r="Q12" s="9"/>
    </row>
    <row r="13" spans="1:134" ht="15.75">
      <c r="A13" s="29" t="s">
        <v>14</v>
      </c>
      <c r="B13" s="30"/>
      <c r="C13" s="31"/>
      <c r="D13" s="32">
        <f t="shared" ref="D13:N13" si="3">SUM(D14:D18)</f>
        <v>296991</v>
      </c>
      <c r="E13" s="32">
        <f t="shared" si="3"/>
        <v>6225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303216</v>
      </c>
      <c r="P13" s="45">
        <f t="shared" si="1"/>
        <v>115.24743443557583</v>
      </c>
      <c r="Q13" s="10"/>
    </row>
    <row r="14" spans="1:134">
      <c r="A14" s="12"/>
      <c r="B14" s="25">
        <v>323.10000000000002</v>
      </c>
      <c r="C14" s="20" t="s">
        <v>15</v>
      </c>
      <c r="D14" s="46">
        <v>293259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8" si="4">SUM(D14:N14)</f>
        <v>293259</v>
      </c>
      <c r="P14" s="47">
        <f t="shared" si="1"/>
        <v>111.46294184720638</v>
      </c>
      <c r="Q14" s="9"/>
    </row>
    <row r="15" spans="1:134">
      <c r="A15" s="12"/>
      <c r="B15" s="25">
        <v>323.39999999999998</v>
      </c>
      <c r="C15" s="20" t="s">
        <v>16</v>
      </c>
      <c r="D15" s="46">
        <v>2185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2185</v>
      </c>
      <c r="P15" s="47">
        <f t="shared" si="1"/>
        <v>0.83048270619536302</v>
      </c>
      <c r="Q15" s="9"/>
    </row>
    <row r="16" spans="1:134">
      <c r="A16" s="12"/>
      <c r="B16" s="25">
        <v>324.12</v>
      </c>
      <c r="C16" s="20" t="s">
        <v>112</v>
      </c>
      <c r="D16" s="46">
        <v>579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579</v>
      </c>
      <c r="P16" s="47">
        <f t="shared" si="1"/>
        <v>0.22006841505131128</v>
      </c>
      <c r="Q16" s="9"/>
    </row>
    <row r="17" spans="1:17">
      <c r="A17" s="12"/>
      <c r="B17" s="25">
        <v>324.32</v>
      </c>
      <c r="C17" s="20" t="s">
        <v>18</v>
      </c>
      <c r="D17" s="46">
        <v>0</v>
      </c>
      <c r="E17" s="46">
        <v>6225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6225</v>
      </c>
      <c r="P17" s="47">
        <f t="shared" si="1"/>
        <v>2.3660205245153936</v>
      </c>
      <c r="Q17" s="9"/>
    </row>
    <row r="18" spans="1:17">
      <c r="A18" s="12"/>
      <c r="B18" s="25">
        <v>324.81</v>
      </c>
      <c r="C18" s="20" t="s">
        <v>125</v>
      </c>
      <c r="D18" s="46">
        <v>968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968</v>
      </c>
      <c r="P18" s="47">
        <f t="shared" si="1"/>
        <v>0.36792094260737362</v>
      </c>
      <c r="Q18" s="9"/>
    </row>
    <row r="19" spans="1:17" ht="15.75">
      <c r="A19" s="29" t="s">
        <v>126</v>
      </c>
      <c r="B19" s="30"/>
      <c r="C19" s="31"/>
      <c r="D19" s="32">
        <f t="shared" ref="D19:N19" si="5">SUM(D20:D25)</f>
        <v>2362411</v>
      </c>
      <c r="E19" s="32">
        <f t="shared" si="5"/>
        <v>187660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>SUM(D19:N19)</f>
        <v>2550071</v>
      </c>
      <c r="P19" s="45">
        <f t="shared" si="1"/>
        <v>969.24021284682635</v>
      </c>
      <c r="Q19" s="10"/>
    </row>
    <row r="20" spans="1:17">
      <c r="A20" s="12"/>
      <c r="B20" s="25">
        <v>331.9</v>
      </c>
      <c r="C20" s="20" t="s">
        <v>131</v>
      </c>
      <c r="D20" s="46">
        <v>1476270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5" si="6">SUM(D20:N20)</f>
        <v>1476270</v>
      </c>
      <c r="P20" s="47">
        <f t="shared" si="1"/>
        <v>561.10604332953255</v>
      </c>
      <c r="Q20" s="9"/>
    </row>
    <row r="21" spans="1:17">
      <c r="A21" s="12"/>
      <c r="B21" s="25">
        <v>334.2</v>
      </c>
      <c r="C21" s="20" t="s">
        <v>21</v>
      </c>
      <c r="D21" s="46">
        <v>228377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228377</v>
      </c>
      <c r="P21" s="47">
        <f t="shared" si="1"/>
        <v>86.802356518434053</v>
      </c>
      <c r="Q21" s="9"/>
    </row>
    <row r="22" spans="1:17">
      <c r="A22" s="12"/>
      <c r="B22" s="25">
        <v>335.125</v>
      </c>
      <c r="C22" s="20" t="s">
        <v>127</v>
      </c>
      <c r="D22" s="46">
        <v>132053</v>
      </c>
      <c r="E22" s="46">
        <v>187660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319713</v>
      </c>
      <c r="P22" s="47">
        <f t="shared" si="1"/>
        <v>121.51767388825542</v>
      </c>
      <c r="Q22" s="9"/>
    </row>
    <row r="23" spans="1:17">
      <c r="A23" s="12"/>
      <c r="B23" s="25">
        <v>335.15</v>
      </c>
      <c r="C23" s="20" t="s">
        <v>88</v>
      </c>
      <c r="D23" s="46">
        <v>469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469</v>
      </c>
      <c r="P23" s="47">
        <f t="shared" si="1"/>
        <v>0.17825921702774611</v>
      </c>
      <c r="Q23" s="9"/>
    </row>
    <row r="24" spans="1:17">
      <c r="A24" s="12"/>
      <c r="B24" s="25">
        <v>335.18</v>
      </c>
      <c r="C24" s="20" t="s">
        <v>128</v>
      </c>
      <c r="D24" s="46">
        <v>523321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523321</v>
      </c>
      <c r="P24" s="47">
        <f t="shared" si="1"/>
        <v>198.90573926263778</v>
      </c>
      <c r="Q24" s="9"/>
    </row>
    <row r="25" spans="1:17">
      <c r="A25" s="12"/>
      <c r="B25" s="25">
        <v>335.19</v>
      </c>
      <c r="C25" s="20" t="s">
        <v>114</v>
      </c>
      <c r="D25" s="46">
        <v>1921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1921</v>
      </c>
      <c r="P25" s="47">
        <f t="shared" si="1"/>
        <v>0.73014063093880655</v>
      </c>
      <c r="Q25" s="9"/>
    </row>
    <row r="26" spans="1:17" ht="15.75">
      <c r="A26" s="29" t="s">
        <v>28</v>
      </c>
      <c r="B26" s="30"/>
      <c r="C26" s="31"/>
      <c r="D26" s="32">
        <f t="shared" ref="D26:N26" si="7">SUM(D27:D28)</f>
        <v>363884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7"/>
        <v>0</v>
      </c>
      <c r="O26" s="32">
        <f>SUM(D26:N26)</f>
        <v>363884</v>
      </c>
      <c r="P26" s="45">
        <f t="shared" si="1"/>
        <v>138.30634739642721</v>
      </c>
      <c r="Q26" s="10"/>
    </row>
    <row r="27" spans="1:17">
      <c r="A27" s="12"/>
      <c r="B27" s="25">
        <v>342.1</v>
      </c>
      <c r="C27" s="20" t="s">
        <v>68</v>
      </c>
      <c r="D27" s="46">
        <v>78192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28" si="8">SUM(D27:N27)</f>
        <v>78192</v>
      </c>
      <c r="P27" s="47">
        <f t="shared" si="1"/>
        <v>29.719498289623719</v>
      </c>
      <c r="Q27" s="9"/>
    </row>
    <row r="28" spans="1:17">
      <c r="A28" s="12"/>
      <c r="B28" s="25">
        <v>343.4</v>
      </c>
      <c r="C28" s="20" t="s">
        <v>34</v>
      </c>
      <c r="D28" s="46">
        <v>285692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285692</v>
      </c>
      <c r="P28" s="47">
        <f t="shared" si="1"/>
        <v>108.5868491068035</v>
      </c>
      <c r="Q28" s="9"/>
    </row>
    <row r="29" spans="1:17" ht="15.75">
      <c r="A29" s="29" t="s">
        <v>29</v>
      </c>
      <c r="B29" s="30"/>
      <c r="C29" s="31"/>
      <c r="D29" s="32">
        <f t="shared" ref="D29:N29" si="9">SUM(D30:D30)</f>
        <v>33692</v>
      </c>
      <c r="E29" s="32">
        <f t="shared" si="9"/>
        <v>0</v>
      </c>
      <c r="F29" s="32">
        <f t="shared" si="9"/>
        <v>0</v>
      </c>
      <c r="G29" s="32">
        <f t="shared" si="9"/>
        <v>0</v>
      </c>
      <c r="H29" s="32">
        <f t="shared" si="9"/>
        <v>0</v>
      </c>
      <c r="I29" s="32">
        <f t="shared" si="9"/>
        <v>0</v>
      </c>
      <c r="J29" s="32">
        <f t="shared" si="9"/>
        <v>0</v>
      </c>
      <c r="K29" s="32">
        <f t="shared" si="9"/>
        <v>0</v>
      </c>
      <c r="L29" s="32">
        <f t="shared" si="9"/>
        <v>0</v>
      </c>
      <c r="M29" s="32">
        <f t="shared" si="9"/>
        <v>0</v>
      </c>
      <c r="N29" s="32">
        <f t="shared" si="9"/>
        <v>0</v>
      </c>
      <c r="O29" s="32">
        <f>SUM(D29:N29)</f>
        <v>33692</v>
      </c>
      <c r="P29" s="45">
        <f t="shared" si="1"/>
        <v>12.80577727099962</v>
      </c>
      <c r="Q29" s="10"/>
    </row>
    <row r="30" spans="1:17">
      <c r="A30" s="13"/>
      <c r="B30" s="39">
        <v>351.9</v>
      </c>
      <c r="C30" s="21" t="s">
        <v>129</v>
      </c>
      <c r="D30" s="46">
        <v>33692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" si="10">SUM(D30:N30)</f>
        <v>33692</v>
      </c>
      <c r="P30" s="47">
        <f t="shared" si="1"/>
        <v>12.80577727099962</v>
      </c>
      <c r="Q30" s="9"/>
    </row>
    <row r="31" spans="1:17" ht="15.75">
      <c r="A31" s="29" t="s">
        <v>2</v>
      </c>
      <c r="B31" s="30"/>
      <c r="C31" s="31"/>
      <c r="D31" s="32">
        <f t="shared" ref="D31:N31" si="11">SUM(D32:D33)</f>
        <v>62606</v>
      </c>
      <c r="E31" s="32">
        <f t="shared" si="11"/>
        <v>119</v>
      </c>
      <c r="F31" s="32">
        <f t="shared" si="11"/>
        <v>0</v>
      </c>
      <c r="G31" s="32">
        <f t="shared" si="11"/>
        <v>0</v>
      </c>
      <c r="H31" s="32">
        <f t="shared" si="11"/>
        <v>0</v>
      </c>
      <c r="I31" s="32">
        <f t="shared" si="11"/>
        <v>0</v>
      </c>
      <c r="J31" s="32">
        <f t="shared" si="11"/>
        <v>0</v>
      </c>
      <c r="K31" s="32">
        <f t="shared" si="11"/>
        <v>0</v>
      </c>
      <c r="L31" s="32">
        <f t="shared" si="11"/>
        <v>0</v>
      </c>
      <c r="M31" s="32">
        <f t="shared" si="11"/>
        <v>0</v>
      </c>
      <c r="N31" s="32">
        <f t="shared" si="11"/>
        <v>0</v>
      </c>
      <c r="O31" s="32">
        <f>SUM(D31:N31)</f>
        <v>62725</v>
      </c>
      <c r="P31" s="45">
        <f t="shared" si="1"/>
        <v>23.840744963892057</v>
      </c>
      <c r="Q31" s="10"/>
    </row>
    <row r="32" spans="1:17">
      <c r="A32" s="12"/>
      <c r="B32" s="25">
        <v>361.1</v>
      </c>
      <c r="C32" s="20" t="s">
        <v>40</v>
      </c>
      <c r="D32" s="46">
        <v>35652</v>
      </c>
      <c r="E32" s="46">
        <v>119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35771</v>
      </c>
      <c r="P32" s="47">
        <f t="shared" si="1"/>
        <v>13.595971113645001</v>
      </c>
      <c r="Q32" s="9"/>
    </row>
    <row r="33" spans="1:120">
      <c r="A33" s="12"/>
      <c r="B33" s="25">
        <v>369.9</v>
      </c>
      <c r="C33" s="20" t="s">
        <v>42</v>
      </c>
      <c r="D33" s="46">
        <v>26954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:O35" si="12">SUM(D33:N33)</f>
        <v>26954</v>
      </c>
      <c r="P33" s="47">
        <f t="shared" si="1"/>
        <v>10.244773850247054</v>
      </c>
      <c r="Q33" s="9"/>
    </row>
    <row r="34" spans="1:120" ht="15.75">
      <c r="A34" s="29" t="s">
        <v>30</v>
      </c>
      <c r="B34" s="30"/>
      <c r="C34" s="31"/>
      <c r="D34" s="32">
        <f t="shared" ref="D34:N34" si="13">SUM(D35:D35)</f>
        <v>0</v>
      </c>
      <c r="E34" s="32">
        <f t="shared" si="13"/>
        <v>308659</v>
      </c>
      <c r="F34" s="32">
        <f t="shared" si="13"/>
        <v>0</v>
      </c>
      <c r="G34" s="32">
        <f t="shared" si="13"/>
        <v>0</v>
      </c>
      <c r="H34" s="32">
        <f t="shared" si="13"/>
        <v>0</v>
      </c>
      <c r="I34" s="32">
        <f t="shared" si="13"/>
        <v>0</v>
      </c>
      <c r="J34" s="32">
        <f t="shared" si="13"/>
        <v>0</v>
      </c>
      <c r="K34" s="32">
        <f t="shared" si="13"/>
        <v>0</v>
      </c>
      <c r="L34" s="32">
        <f t="shared" si="13"/>
        <v>0</v>
      </c>
      <c r="M34" s="32">
        <f t="shared" si="13"/>
        <v>0</v>
      </c>
      <c r="N34" s="32">
        <f t="shared" si="13"/>
        <v>0</v>
      </c>
      <c r="O34" s="32">
        <f t="shared" si="12"/>
        <v>308659</v>
      </c>
      <c r="P34" s="45">
        <f t="shared" si="1"/>
        <v>117.31622957050551</v>
      </c>
      <c r="Q34" s="9"/>
    </row>
    <row r="35" spans="1:120" ht="15.75" thickBot="1">
      <c r="A35" s="12"/>
      <c r="B35" s="25">
        <v>381</v>
      </c>
      <c r="C35" s="20" t="s">
        <v>43</v>
      </c>
      <c r="D35" s="46">
        <v>0</v>
      </c>
      <c r="E35" s="46">
        <v>308659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2"/>
        <v>308659</v>
      </c>
      <c r="P35" s="47">
        <f t="shared" si="1"/>
        <v>117.31622957050551</v>
      </c>
      <c r="Q35" s="9"/>
    </row>
    <row r="36" spans="1:120" ht="16.5" thickBot="1">
      <c r="A36" s="14" t="s">
        <v>35</v>
      </c>
      <c r="B36" s="23"/>
      <c r="C36" s="22"/>
      <c r="D36" s="15">
        <f t="shared" ref="D36:N36" si="14">SUM(D5,D13,D19,D26,D29,D31,D34)</f>
        <v>6141312</v>
      </c>
      <c r="E36" s="15">
        <f t="shared" si="14"/>
        <v>586457</v>
      </c>
      <c r="F36" s="15">
        <f t="shared" si="14"/>
        <v>0</v>
      </c>
      <c r="G36" s="15">
        <f t="shared" si="14"/>
        <v>0</v>
      </c>
      <c r="H36" s="15">
        <f t="shared" si="14"/>
        <v>0</v>
      </c>
      <c r="I36" s="15">
        <f t="shared" si="14"/>
        <v>0</v>
      </c>
      <c r="J36" s="15">
        <f t="shared" si="14"/>
        <v>0</v>
      </c>
      <c r="K36" s="15">
        <f t="shared" si="14"/>
        <v>0</v>
      </c>
      <c r="L36" s="15">
        <f t="shared" si="14"/>
        <v>0</v>
      </c>
      <c r="M36" s="15">
        <f t="shared" si="14"/>
        <v>0</v>
      </c>
      <c r="N36" s="15">
        <f t="shared" si="14"/>
        <v>0</v>
      </c>
      <c r="O36" s="15">
        <f>SUM(D36:N36)</f>
        <v>6727769</v>
      </c>
      <c r="P36" s="38">
        <f t="shared" si="1"/>
        <v>2557.1147852527556</v>
      </c>
      <c r="Q36" s="6"/>
      <c r="R36" s="2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</row>
    <row r="37" spans="1:120">
      <c r="A37" s="16"/>
      <c r="B37" s="18"/>
      <c r="C37" s="18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9"/>
    </row>
    <row r="38" spans="1:120">
      <c r="A38" s="40"/>
      <c r="B38" s="41"/>
      <c r="C38" s="41"/>
      <c r="D38" s="42"/>
      <c r="E38" s="42"/>
      <c r="F38" s="42"/>
      <c r="G38" s="42"/>
      <c r="H38" s="42"/>
      <c r="I38" s="42"/>
      <c r="J38" s="42"/>
      <c r="K38" s="42"/>
      <c r="L38" s="42"/>
      <c r="M38" s="51" t="s">
        <v>135</v>
      </c>
      <c r="N38" s="51"/>
      <c r="O38" s="51"/>
      <c r="P38" s="43">
        <v>2631</v>
      </c>
    </row>
    <row r="39" spans="1:120">
      <c r="A39" s="52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4"/>
    </row>
    <row r="40" spans="1:120" ht="15.75" customHeight="1" thickBot="1">
      <c r="A40" s="55" t="s">
        <v>66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7"/>
    </row>
  </sheetData>
  <mergeCells count="10">
    <mergeCell ref="M38:O38"/>
    <mergeCell ref="A39:P39"/>
    <mergeCell ref="A40:P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2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130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44</v>
      </c>
      <c r="B3" s="65"/>
      <c r="C3" s="66"/>
      <c r="D3" s="70" t="s">
        <v>24</v>
      </c>
      <c r="E3" s="71"/>
      <c r="F3" s="71"/>
      <c r="G3" s="71"/>
      <c r="H3" s="72"/>
      <c r="I3" s="70" t="s">
        <v>25</v>
      </c>
      <c r="J3" s="72"/>
      <c r="K3" s="70" t="s">
        <v>27</v>
      </c>
      <c r="L3" s="71"/>
      <c r="M3" s="72"/>
      <c r="N3" s="36"/>
      <c r="O3" s="37"/>
      <c r="P3" s="73" t="s">
        <v>119</v>
      </c>
      <c r="Q3" s="11"/>
      <c r="R3"/>
    </row>
    <row r="4" spans="1:134" ht="32.25" customHeight="1" thickBot="1">
      <c r="A4" s="67"/>
      <c r="B4" s="68"/>
      <c r="C4" s="69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120</v>
      </c>
      <c r="N4" s="35" t="s">
        <v>8</v>
      </c>
      <c r="O4" s="35" t="s">
        <v>121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122</v>
      </c>
      <c r="B5" s="26"/>
      <c r="C5" s="26"/>
      <c r="D5" s="27">
        <f t="shared" ref="D5:N5" si="0">SUM(D6:D12)</f>
        <v>2764108</v>
      </c>
      <c r="E5" s="27">
        <f t="shared" si="0"/>
        <v>88130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2852238</v>
      </c>
      <c r="P5" s="33">
        <f t="shared" ref="P5:P38" si="1">(O5/P$40)</f>
        <v>1078.3508506616256</v>
      </c>
      <c r="Q5" s="6"/>
    </row>
    <row r="6" spans="1:134">
      <c r="A6" s="12"/>
      <c r="B6" s="25">
        <v>311</v>
      </c>
      <c r="C6" s="20" t="s">
        <v>1</v>
      </c>
      <c r="D6" s="46">
        <v>2156039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2156039</v>
      </c>
      <c r="P6" s="47">
        <f t="shared" si="1"/>
        <v>815.13761814744805</v>
      </c>
      <c r="Q6" s="9"/>
    </row>
    <row r="7" spans="1:134">
      <c r="A7" s="12"/>
      <c r="B7" s="25">
        <v>312.41000000000003</v>
      </c>
      <c r="C7" s="20" t="s">
        <v>123</v>
      </c>
      <c r="D7" s="46">
        <v>0</v>
      </c>
      <c r="E7" s="46">
        <v>88130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1" si="2">SUM(D7:N7)</f>
        <v>88130</v>
      </c>
      <c r="P7" s="47">
        <f t="shared" si="1"/>
        <v>33.319470699432891</v>
      </c>
      <c r="Q7" s="9"/>
    </row>
    <row r="8" spans="1:134">
      <c r="A8" s="12"/>
      <c r="B8" s="25">
        <v>314.10000000000002</v>
      </c>
      <c r="C8" s="20" t="s">
        <v>10</v>
      </c>
      <c r="D8" s="46">
        <v>375102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375102</v>
      </c>
      <c r="P8" s="47">
        <f t="shared" si="1"/>
        <v>141.81550094517959</v>
      </c>
      <c r="Q8" s="9"/>
    </row>
    <row r="9" spans="1:134">
      <c r="A9" s="12"/>
      <c r="B9" s="25">
        <v>314.3</v>
      </c>
      <c r="C9" s="20" t="s">
        <v>11</v>
      </c>
      <c r="D9" s="46">
        <v>72006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72006</v>
      </c>
      <c r="P9" s="47">
        <f t="shared" si="1"/>
        <v>27.223440453686202</v>
      </c>
      <c r="Q9" s="9"/>
    </row>
    <row r="10" spans="1:134">
      <c r="A10" s="12"/>
      <c r="B10" s="25">
        <v>315.2</v>
      </c>
      <c r="C10" s="20" t="s">
        <v>124</v>
      </c>
      <c r="D10" s="46">
        <v>99606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99606</v>
      </c>
      <c r="P10" s="47">
        <f t="shared" si="1"/>
        <v>37.65822306238185</v>
      </c>
      <c r="Q10" s="9"/>
    </row>
    <row r="11" spans="1:134">
      <c r="A11" s="12"/>
      <c r="B11" s="25">
        <v>316</v>
      </c>
      <c r="C11" s="20" t="s">
        <v>86</v>
      </c>
      <c r="D11" s="46">
        <v>36265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36265</v>
      </c>
      <c r="P11" s="47">
        <f t="shared" si="1"/>
        <v>13.710775047258979</v>
      </c>
      <c r="Q11" s="9"/>
    </row>
    <row r="12" spans="1:134">
      <c r="A12" s="12"/>
      <c r="B12" s="25">
        <v>319.89999999999998</v>
      </c>
      <c r="C12" s="20" t="s">
        <v>111</v>
      </c>
      <c r="D12" s="46">
        <v>25090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>SUM(D12:N12)</f>
        <v>25090</v>
      </c>
      <c r="P12" s="47">
        <f t="shared" si="1"/>
        <v>9.4858223062381857</v>
      </c>
      <c r="Q12" s="9"/>
    </row>
    <row r="13" spans="1:134" ht="15.75">
      <c r="A13" s="29" t="s">
        <v>14</v>
      </c>
      <c r="B13" s="30"/>
      <c r="C13" s="31"/>
      <c r="D13" s="32">
        <f t="shared" ref="D13:N13" si="3">SUM(D14:D18)</f>
        <v>287318</v>
      </c>
      <c r="E13" s="32">
        <f t="shared" si="3"/>
        <v>2075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>SUM(D13:N13)</f>
        <v>289393</v>
      </c>
      <c r="P13" s="45">
        <f t="shared" si="1"/>
        <v>109.41134215500945</v>
      </c>
      <c r="Q13" s="10"/>
    </row>
    <row r="14" spans="1:134">
      <c r="A14" s="12"/>
      <c r="B14" s="25">
        <v>323.10000000000002</v>
      </c>
      <c r="C14" s="20" t="s">
        <v>15</v>
      </c>
      <c r="D14" s="46">
        <v>284576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ref="O14:O18" si="4">SUM(D14:N14)</f>
        <v>284576</v>
      </c>
      <c r="P14" s="47">
        <f t="shared" si="1"/>
        <v>107.59017013232514</v>
      </c>
      <c r="Q14" s="9"/>
    </row>
    <row r="15" spans="1:134">
      <c r="A15" s="12"/>
      <c r="B15" s="25">
        <v>323.39999999999998</v>
      </c>
      <c r="C15" s="20" t="s">
        <v>16</v>
      </c>
      <c r="D15" s="46">
        <v>2285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2285</v>
      </c>
      <c r="P15" s="47">
        <f t="shared" si="1"/>
        <v>0.86389413988657848</v>
      </c>
      <c r="Q15" s="9"/>
    </row>
    <row r="16" spans="1:134">
      <c r="A16" s="12"/>
      <c r="B16" s="25">
        <v>324.12</v>
      </c>
      <c r="C16" s="20" t="s">
        <v>112</v>
      </c>
      <c r="D16" s="46">
        <v>193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193</v>
      </c>
      <c r="P16" s="47">
        <f t="shared" si="1"/>
        <v>7.2967863894139881E-2</v>
      </c>
      <c r="Q16" s="9"/>
    </row>
    <row r="17" spans="1:17">
      <c r="A17" s="12"/>
      <c r="B17" s="25">
        <v>324.32</v>
      </c>
      <c r="C17" s="20" t="s">
        <v>18</v>
      </c>
      <c r="D17" s="46">
        <v>0</v>
      </c>
      <c r="E17" s="46">
        <v>2075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2075</v>
      </c>
      <c r="P17" s="47">
        <f t="shared" si="1"/>
        <v>0.78449905482041593</v>
      </c>
      <c r="Q17" s="9"/>
    </row>
    <row r="18" spans="1:17">
      <c r="A18" s="12"/>
      <c r="B18" s="25">
        <v>324.81</v>
      </c>
      <c r="C18" s="20" t="s">
        <v>125</v>
      </c>
      <c r="D18" s="46">
        <v>264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264</v>
      </c>
      <c r="P18" s="47">
        <f t="shared" si="1"/>
        <v>9.9810964083175802E-2</v>
      </c>
      <c r="Q18" s="9"/>
    </row>
    <row r="19" spans="1:17" ht="15.75">
      <c r="A19" s="29" t="s">
        <v>126</v>
      </c>
      <c r="B19" s="30"/>
      <c r="C19" s="31"/>
      <c r="D19" s="32">
        <f t="shared" ref="D19:N19" si="5">SUM(D20:D25)</f>
        <v>679771</v>
      </c>
      <c r="E19" s="32">
        <f t="shared" si="5"/>
        <v>30266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32">
        <f t="shared" si="5"/>
        <v>0</v>
      </c>
      <c r="O19" s="44">
        <f>SUM(D19:N19)</f>
        <v>710037</v>
      </c>
      <c r="P19" s="45">
        <f t="shared" si="1"/>
        <v>268.44499054820415</v>
      </c>
      <c r="Q19" s="10"/>
    </row>
    <row r="20" spans="1:17">
      <c r="A20" s="12"/>
      <c r="B20" s="25">
        <v>331.9</v>
      </c>
      <c r="C20" s="20" t="s">
        <v>131</v>
      </c>
      <c r="D20" s="46">
        <v>27794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25" si="6">SUM(D20:N20)</f>
        <v>27794</v>
      </c>
      <c r="P20" s="47">
        <f t="shared" si="1"/>
        <v>10.508128544423441</v>
      </c>
      <c r="Q20" s="9"/>
    </row>
    <row r="21" spans="1:17">
      <c r="A21" s="12"/>
      <c r="B21" s="25">
        <v>334.2</v>
      </c>
      <c r="C21" s="20" t="s">
        <v>21</v>
      </c>
      <c r="D21" s="46">
        <v>2568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2568</v>
      </c>
      <c r="P21" s="47">
        <f t="shared" si="1"/>
        <v>0.97088846880907376</v>
      </c>
      <c r="Q21" s="9"/>
    </row>
    <row r="22" spans="1:17">
      <c r="A22" s="12"/>
      <c r="B22" s="25">
        <v>335.125</v>
      </c>
      <c r="C22" s="20" t="s">
        <v>127</v>
      </c>
      <c r="D22" s="46">
        <v>119145</v>
      </c>
      <c r="E22" s="46">
        <v>30266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149411</v>
      </c>
      <c r="P22" s="47">
        <f t="shared" si="1"/>
        <v>56.488090737240078</v>
      </c>
      <c r="Q22" s="9"/>
    </row>
    <row r="23" spans="1:17">
      <c r="A23" s="12"/>
      <c r="B23" s="25">
        <v>335.15</v>
      </c>
      <c r="C23" s="20" t="s">
        <v>88</v>
      </c>
      <c r="D23" s="46">
        <v>434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434</v>
      </c>
      <c r="P23" s="47">
        <f t="shared" si="1"/>
        <v>0.16408317580340265</v>
      </c>
      <c r="Q23" s="9"/>
    </row>
    <row r="24" spans="1:17">
      <c r="A24" s="12"/>
      <c r="B24" s="25">
        <v>335.18</v>
      </c>
      <c r="C24" s="20" t="s">
        <v>128</v>
      </c>
      <c r="D24" s="46">
        <v>527554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527554</v>
      </c>
      <c r="P24" s="47">
        <f t="shared" si="1"/>
        <v>199.45330812854442</v>
      </c>
      <c r="Q24" s="9"/>
    </row>
    <row r="25" spans="1:17">
      <c r="A25" s="12"/>
      <c r="B25" s="25">
        <v>335.19</v>
      </c>
      <c r="C25" s="20" t="s">
        <v>114</v>
      </c>
      <c r="D25" s="46">
        <v>2276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2276</v>
      </c>
      <c r="P25" s="47">
        <f t="shared" si="1"/>
        <v>0.86049149338374287</v>
      </c>
      <c r="Q25" s="9"/>
    </row>
    <row r="26" spans="1:17" ht="15.75">
      <c r="A26" s="29" t="s">
        <v>28</v>
      </c>
      <c r="B26" s="30"/>
      <c r="C26" s="31"/>
      <c r="D26" s="32">
        <f t="shared" ref="D26:N26" si="7">SUM(D27:D28)</f>
        <v>326165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7"/>
        <v>0</v>
      </c>
      <c r="O26" s="32">
        <f>SUM(D26:N26)</f>
        <v>326165</v>
      </c>
      <c r="P26" s="45">
        <f t="shared" si="1"/>
        <v>123.31379962192817</v>
      </c>
      <c r="Q26" s="10"/>
    </row>
    <row r="27" spans="1:17">
      <c r="A27" s="12"/>
      <c r="B27" s="25">
        <v>342.1</v>
      </c>
      <c r="C27" s="20" t="s">
        <v>68</v>
      </c>
      <c r="D27" s="46">
        <v>66878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ref="O27:O28" si="8">SUM(D27:N27)</f>
        <v>66878</v>
      </c>
      <c r="P27" s="47">
        <f t="shared" si="1"/>
        <v>25.284688090737241</v>
      </c>
      <c r="Q27" s="9"/>
    </row>
    <row r="28" spans="1:17">
      <c r="A28" s="12"/>
      <c r="B28" s="25">
        <v>343.4</v>
      </c>
      <c r="C28" s="20" t="s">
        <v>34</v>
      </c>
      <c r="D28" s="46">
        <v>259287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259287</v>
      </c>
      <c r="P28" s="47">
        <f t="shared" si="1"/>
        <v>98.029111531190921</v>
      </c>
      <c r="Q28" s="9"/>
    </row>
    <row r="29" spans="1:17" ht="15.75">
      <c r="A29" s="29" t="s">
        <v>29</v>
      </c>
      <c r="B29" s="30"/>
      <c r="C29" s="31"/>
      <c r="D29" s="32">
        <f t="shared" ref="D29:N29" si="9">SUM(D30:D31)</f>
        <v>48103</v>
      </c>
      <c r="E29" s="32">
        <f t="shared" si="9"/>
        <v>0</v>
      </c>
      <c r="F29" s="32">
        <f t="shared" si="9"/>
        <v>0</v>
      </c>
      <c r="G29" s="32">
        <f t="shared" si="9"/>
        <v>0</v>
      </c>
      <c r="H29" s="32">
        <f t="shared" si="9"/>
        <v>0</v>
      </c>
      <c r="I29" s="32">
        <f t="shared" si="9"/>
        <v>0</v>
      </c>
      <c r="J29" s="32">
        <f t="shared" si="9"/>
        <v>0</v>
      </c>
      <c r="K29" s="32">
        <f t="shared" si="9"/>
        <v>0</v>
      </c>
      <c r="L29" s="32">
        <f t="shared" si="9"/>
        <v>0</v>
      </c>
      <c r="M29" s="32">
        <f t="shared" si="9"/>
        <v>0</v>
      </c>
      <c r="N29" s="32">
        <f t="shared" si="9"/>
        <v>0</v>
      </c>
      <c r="O29" s="32">
        <f>SUM(D29:N29)</f>
        <v>48103</v>
      </c>
      <c r="P29" s="45">
        <f t="shared" si="1"/>
        <v>18.186389413988657</v>
      </c>
      <c r="Q29" s="10"/>
    </row>
    <row r="30" spans="1:17">
      <c r="A30" s="13"/>
      <c r="B30" s="39">
        <v>351.9</v>
      </c>
      <c r="C30" s="21" t="s">
        <v>129</v>
      </c>
      <c r="D30" s="46">
        <v>48139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1" si="10">SUM(D30:N30)</f>
        <v>48139</v>
      </c>
      <c r="P30" s="47">
        <f t="shared" si="1"/>
        <v>18.2</v>
      </c>
      <c r="Q30" s="9"/>
    </row>
    <row r="31" spans="1:17">
      <c r="A31" s="13"/>
      <c r="B31" s="39">
        <v>354</v>
      </c>
      <c r="C31" s="21" t="s">
        <v>37</v>
      </c>
      <c r="D31" s="46">
        <v>-36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10"/>
        <v>-36</v>
      </c>
      <c r="P31" s="47">
        <f t="shared" si="1"/>
        <v>-1.3610586011342156E-2</v>
      </c>
      <c r="Q31" s="9"/>
    </row>
    <row r="32" spans="1:17" ht="15.75">
      <c r="A32" s="29" t="s">
        <v>2</v>
      </c>
      <c r="B32" s="30"/>
      <c r="C32" s="31"/>
      <c r="D32" s="32">
        <f t="shared" ref="D32:N32" si="11">SUM(D33:D34)</f>
        <v>22823</v>
      </c>
      <c r="E32" s="32">
        <f t="shared" si="11"/>
        <v>16990</v>
      </c>
      <c r="F32" s="32">
        <f t="shared" si="11"/>
        <v>0</v>
      </c>
      <c r="G32" s="32">
        <f t="shared" si="11"/>
        <v>0</v>
      </c>
      <c r="H32" s="32">
        <f t="shared" si="11"/>
        <v>0</v>
      </c>
      <c r="I32" s="32">
        <f t="shared" si="11"/>
        <v>0</v>
      </c>
      <c r="J32" s="32">
        <f t="shared" si="11"/>
        <v>0</v>
      </c>
      <c r="K32" s="32">
        <f t="shared" si="11"/>
        <v>0</v>
      </c>
      <c r="L32" s="32">
        <f t="shared" si="11"/>
        <v>0</v>
      </c>
      <c r="M32" s="32">
        <f t="shared" si="11"/>
        <v>0</v>
      </c>
      <c r="N32" s="32">
        <f t="shared" si="11"/>
        <v>0</v>
      </c>
      <c r="O32" s="32">
        <f>SUM(D32:N32)</f>
        <v>39813</v>
      </c>
      <c r="P32" s="45">
        <f t="shared" si="1"/>
        <v>15.052173913043479</v>
      </c>
      <c r="Q32" s="10"/>
    </row>
    <row r="33" spans="1:120">
      <c r="A33" s="12"/>
      <c r="B33" s="25">
        <v>361.1</v>
      </c>
      <c r="C33" s="20" t="s">
        <v>40</v>
      </c>
      <c r="D33" s="46">
        <v>5956</v>
      </c>
      <c r="E33" s="46">
        <v>20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5976</v>
      </c>
      <c r="P33" s="47">
        <f t="shared" si="1"/>
        <v>2.2593572778827977</v>
      </c>
      <c r="Q33" s="9"/>
    </row>
    <row r="34" spans="1:120">
      <c r="A34" s="12"/>
      <c r="B34" s="25">
        <v>369.9</v>
      </c>
      <c r="C34" s="20" t="s">
        <v>42</v>
      </c>
      <c r="D34" s="46">
        <v>16867</v>
      </c>
      <c r="E34" s="46">
        <v>16970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37" si="12">SUM(D34:N34)</f>
        <v>33837</v>
      </c>
      <c r="P34" s="47">
        <f t="shared" si="1"/>
        <v>12.79281663516068</v>
      </c>
      <c r="Q34" s="9"/>
    </row>
    <row r="35" spans="1:120" ht="15.75">
      <c r="A35" s="29" t="s">
        <v>30</v>
      </c>
      <c r="B35" s="30"/>
      <c r="C35" s="31"/>
      <c r="D35" s="32">
        <f t="shared" ref="D35:N35" si="13">SUM(D36:D37)</f>
        <v>22974</v>
      </c>
      <c r="E35" s="32">
        <f t="shared" si="13"/>
        <v>197721</v>
      </c>
      <c r="F35" s="32">
        <f t="shared" si="13"/>
        <v>0</v>
      </c>
      <c r="G35" s="32">
        <f t="shared" si="13"/>
        <v>0</v>
      </c>
      <c r="H35" s="32">
        <f t="shared" si="13"/>
        <v>0</v>
      </c>
      <c r="I35" s="32">
        <f t="shared" si="13"/>
        <v>0</v>
      </c>
      <c r="J35" s="32">
        <f t="shared" si="13"/>
        <v>0</v>
      </c>
      <c r="K35" s="32">
        <f t="shared" si="13"/>
        <v>0</v>
      </c>
      <c r="L35" s="32">
        <f t="shared" si="13"/>
        <v>0</v>
      </c>
      <c r="M35" s="32">
        <f t="shared" si="13"/>
        <v>0</v>
      </c>
      <c r="N35" s="32">
        <f t="shared" si="13"/>
        <v>0</v>
      </c>
      <c r="O35" s="32">
        <f t="shared" si="12"/>
        <v>220695</v>
      </c>
      <c r="P35" s="45">
        <f t="shared" si="1"/>
        <v>83.438563327032142</v>
      </c>
      <c r="Q35" s="9"/>
    </row>
    <row r="36" spans="1:120">
      <c r="A36" s="12"/>
      <c r="B36" s="25">
        <v>381</v>
      </c>
      <c r="C36" s="20" t="s">
        <v>43</v>
      </c>
      <c r="D36" s="46">
        <v>0</v>
      </c>
      <c r="E36" s="46">
        <v>197721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2"/>
        <v>197721</v>
      </c>
      <c r="P36" s="47">
        <f t="shared" si="1"/>
        <v>74.752741020793948</v>
      </c>
      <c r="Q36" s="9"/>
    </row>
    <row r="37" spans="1:120" ht="15.75" thickBot="1">
      <c r="A37" s="12"/>
      <c r="B37" s="25">
        <v>384</v>
      </c>
      <c r="C37" s="20" t="s">
        <v>132</v>
      </c>
      <c r="D37" s="46">
        <v>22974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12"/>
        <v>22974</v>
      </c>
      <c r="P37" s="47">
        <f t="shared" si="1"/>
        <v>8.685822306238185</v>
      </c>
      <c r="Q37" s="9"/>
    </row>
    <row r="38" spans="1:120" ht="16.5" thickBot="1">
      <c r="A38" s="14" t="s">
        <v>35</v>
      </c>
      <c r="B38" s="23"/>
      <c r="C38" s="22"/>
      <c r="D38" s="15">
        <f t="shared" ref="D38:N38" si="14">SUM(D5,D13,D19,D26,D29,D32,D35)</f>
        <v>4151262</v>
      </c>
      <c r="E38" s="15">
        <f t="shared" si="14"/>
        <v>335182</v>
      </c>
      <c r="F38" s="15">
        <f t="shared" si="14"/>
        <v>0</v>
      </c>
      <c r="G38" s="15">
        <f t="shared" si="14"/>
        <v>0</v>
      </c>
      <c r="H38" s="15">
        <f t="shared" si="14"/>
        <v>0</v>
      </c>
      <c r="I38" s="15">
        <f t="shared" si="14"/>
        <v>0</v>
      </c>
      <c r="J38" s="15">
        <f t="shared" si="14"/>
        <v>0</v>
      </c>
      <c r="K38" s="15">
        <f t="shared" si="14"/>
        <v>0</v>
      </c>
      <c r="L38" s="15">
        <f t="shared" si="14"/>
        <v>0</v>
      </c>
      <c r="M38" s="15">
        <f t="shared" si="14"/>
        <v>0</v>
      </c>
      <c r="N38" s="15">
        <f t="shared" si="14"/>
        <v>0</v>
      </c>
      <c r="O38" s="15">
        <f>SUM(D38:N38)</f>
        <v>4486444</v>
      </c>
      <c r="P38" s="38">
        <f t="shared" si="1"/>
        <v>1696.1981096408317</v>
      </c>
      <c r="Q38" s="6"/>
      <c r="R38" s="2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</row>
    <row r="39" spans="1:120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9"/>
    </row>
    <row r="40" spans="1:120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42"/>
      <c r="M40" s="51" t="s">
        <v>133</v>
      </c>
      <c r="N40" s="51"/>
      <c r="O40" s="51"/>
      <c r="P40" s="43">
        <v>2645</v>
      </c>
    </row>
    <row r="41" spans="1:120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4"/>
    </row>
    <row r="42" spans="1:120" ht="15.75" customHeight="1" thickBot="1">
      <c r="A42" s="55" t="s">
        <v>66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7"/>
    </row>
  </sheetData>
  <mergeCells count="10">
    <mergeCell ref="M40:O40"/>
    <mergeCell ref="A41:P41"/>
    <mergeCell ref="A42:P4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117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44</v>
      </c>
      <c r="B3" s="65"/>
      <c r="C3" s="66"/>
      <c r="D3" s="70" t="s">
        <v>24</v>
      </c>
      <c r="E3" s="71"/>
      <c r="F3" s="71"/>
      <c r="G3" s="71"/>
      <c r="H3" s="72"/>
      <c r="I3" s="70" t="s">
        <v>25</v>
      </c>
      <c r="J3" s="72"/>
      <c r="K3" s="70" t="s">
        <v>27</v>
      </c>
      <c r="L3" s="71"/>
      <c r="M3" s="72"/>
      <c r="N3" s="36"/>
      <c r="O3" s="37"/>
      <c r="P3" s="73" t="s">
        <v>119</v>
      </c>
      <c r="Q3" s="11"/>
      <c r="R3"/>
    </row>
    <row r="4" spans="1:134" ht="32.25" customHeight="1" thickBot="1">
      <c r="A4" s="67"/>
      <c r="B4" s="68"/>
      <c r="C4" s="69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120</v>
      </c>
      <c r="N4" s="35" t="s">
        <v>8</v>
      </c>
      <c r="O4" s="35" t="s">
        <v>121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122</v>
      </c>
      <c r="B5" s="26"/>
      <c r="C5" s="26"/>
      <c r="D5" s="27">
        <f t="shared" ref="D5:N5" si="0">SUM(D6:D12)</f>
        <v>2585442</v>
      </c>
      <c r="E5" s="27">
        <f t="shared" si="0"/>
        <v>81400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 t="shared" ref="O5:O37" si="1">SUM(D5:N5)</f>
        <v>2666842</v>
      </c>
      <c r="P5" s="33">
        <f t="shared" ref="P5:P37" si="2">(O5/P$39)</f>
        <v>993.97763697353707</v>
      </c>
      <c r="Q5" s="6"/>
    </row>
    <row r="6" spans="1:134">
      <c r="A6" s="12"/>
      <c r="B6" s="25">
        <v>311</v>
      </c>
      <c r="C6" s="20" t="s">
        <v>1</v>
      </c>
      <c r="D6" s="46">
        <v>2003572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 t="shared" si="1"/>
        <v>2003572</v>
      </c>
      <c r="P6" s="47">
        <f t="shared" si="2"/>
        <v>746.76556093924717</v>
      </c>
      <c r="Q6" s="9"/>
    </row>
    <row r="7" spans="1:134">
      <c r="A7" s="12"/>
      <c r="B7" s="25">
        <v>312.41000000000003</v>
      </c>
      <c r="C7" s="20" t="s">
        <v>123</v>
      </c>
      <c r="D7" s="46">
        <v>0</v>
      </c>
      <c r="E7" s="46">
        <v>81400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si="1"/>
        <v>81400</v>
      </c>
      <c r="P7" s="47">
        <f t="shared" si="2"/>
        <v>30.339172568020871</v>
      </c>
      <c r="Q7" s="9"/>
    </row>
    <row r="8" spans="1:134">
      <c r="A8" s="12"/>
      <c r="B8" s="25">
        <v>314.10000000000002</v>
      </c>
      <c r="C8" s="20" t="s">
        <v>10</v>
      </c>
      <c r="D8" s="46">
        <v>360722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1"/>
        <v>360722</v>
      </c>
      <c r="P8" s="47">
        <f t="shared" si="2"/>
        <v>134.4472605292583</v>
      </c>
      <c r="Q8" s="9"/>
    </row>
    <row r="9" spans="1:134">
      <c r="A9" s="12"/>
      <c r="B9" s="25">
        <v>314.3</v>
      </c>
      <c r="C9" s="20" t="s">
        <v>11</v>
      </c>
      <c r="D9" s="46">
        <v>70901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1"/>
        <v>70901</v>
      </c>
      <c r="P9" s="47">
        <f t="shared" si="2"/>
        <v>26.426015654118522</v>
      </c>
      <c r="Q9" s="9"/>
    </row>
    <row r="10" spans="1:134">
      <c r="A10" s="12"/>
      <c r="B10" s="25">
        <v>315.2</v>
      </c>
      <c r="C10" s="20" t="s">
        <v>124</v>
      </c>
      <c r="D10" s="46">
        <v>92120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1"/>
        <v>92120</v>
      </c>
      <c r="P10" s="47">
        <f t="shared" si="2"/>
        <v>34.334699962728287</v>
      </c>
      <c r="Q10" s="9"/>
    </row>
    <row r="11" spans="1:134">
      <c r="A11" s="12"/>
      <c r="B11" s="25">
        <v>316</v>
      </c>
      <c r="C11" s="20" t="s">
        <v>86</v>
      </c>
      <c r="D11" s="46">
        <v>39753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1"/>
        <v>39753</v>
      </c>
      <c r="P11" s="47">
        <f t="shared" si="2"/>
        <v>14.816623183004101</v>
      </c>
      <c r="Q11" s="9"/>
    </row>
    <row r="12" spans="1:134">
      <c r="A12" s="12"/>
      <c r="B12" s="25">
        <v>319.89999999999998</v>
      </c>
      <c r="C12" s="20" t="s">
        <v>111</v>
      </c>
      <c r="D12" s="46">
        <v>18374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1"/>
        <v>18374</v>
      </c>
      <c r="P12" s="47">
        <f t="shared" si="2"/>
        <v>6.8483041371598956</v>
      </c>
      <c r="Q12" s="9"/>
    </row>
    <row r="13" spans="1:134" ht="15.75">
      <c r="A13" s="29" t="s">
        <v>14</v>
      </c>
      <c r="B13" s="30"/>
      <c r="C13" s="31"/>
      <c r="D13" s="32">
        <f t="shared" ref="D13:N13" si="3">SUM(D14:D18)</f>
        <v>263810</v>
      </c>
      <c r="E13" s="32">
        <f t="shared" si="3"/>
        <v>4150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32">
        <f t="shared" si="3"/>
        <v>0</v>
      </c>
      <c r="O13" s="44">
        <f t="shared" si="1"/>
        <v>267960</v>
      </c>
      <c r="P13" s="45">
        <f t="shared" si="2"/>
        <v>99.873276183376817</v>
      </c>
      <c r="Q13" s="10"/>
    </row>
    <row r="14" spans="1:134">
      <c r="A14" s="12"/>
      <c r="B14" s="25">
        <v>323.10000000000002</v>
      </c>
      <c r="C14" s="20" t="s">
        <v>15</v>
      </c>
      <c r="D14" s="46">
        <v>260969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1"/>
        <v>260969</v>
      </c>
      <c r="P14" s="47">
        <f t="shared" si="2"/>
        <v>97.267610883339543</v>
      </c>
      <c r="Q14" s="9"/>
    </row>
    <row r="15" spans="1:134">
      <c r="A15" s="12"/>
      <c r="B15" s="25">
        <v>323.39999999999998</v>
      </c>
      <c r="C15" s="20" t="s">
        <v>16</v>
      </c>
      <c r="D15" s="46">
        <v>1512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1"/>
        <v>1512</v>
      </c>
      <c r="P15" s="47">
        <f t="shared" si="2"/>
        <v>0.56354826686544912</v>
      </c>
      <c r="Q15" s="9"/>
    </row>
    <row r="16" spans="1:134">
      <c r="A16" s="12"/>
      <c r="B16" s="25">
        <v>324.12</v>
      </c>
      <c r="C16" s="20" t="s">
        <v>112</v>
      </c>
      <c r="D16" s="46">
        <v>802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1"/>
        <v>802</v>
      </c>
      <c r="P16" s="47">
        <f t="shared" si="2"/>
        <v>0.2989191203876258</v>
      </c>
      <c r="Q16" s="9"/>
    </row>
    <row r="17" spans="1:17">
      <c r="A17" s="12"/>
      <c r="B17" s="25">
        <v>324.32</v>
      </c>
      <c r="C17" s="20" t="s">
        <v>18</v>
      </c>
      <c r="D17" s="46">
        <v>0</v>
      </c>
      <c r="E17" s="46">
        <v>4150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4150</v>
      </c>
      <c r="P17" s="47">
        <f t="shared" si="2"/>
        <v>1.5467759970182631</v>
      </c>
      <c r="Q17" s="9"/>
    </row>
    <row r="18" spans="1:17">
      <c r="A18" s="12"/>
      <c r="B18" s="25">
        <v>324.81</v>
      </c>
      <c r="C18" s="20" t="s">
        <v>125</v>
      </c>
      <c r="D18" s="46">
        <v>527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527</v>
      </c>
      <c r="P18" s="47">
        <f t="shared" si="2"/>
        <v>0.19642191576593365</v>
      </c>
      <c r="Q18" s="9"/>
    </row>
    <row r="19" spans="1:17" ht="15.75">
      <c r="A19" s="29" t="s">
        <v>126</v>
      </c>
      <c r="B19" s="30"/>
      <c r="C19" s="31"/>
      <c r="D19" s="32">
        <f t="shared" ref="D19:N19" si="4">SUM(D20:D24)</f>
        <v>586867</v>
      </c>
      <c r="E19" s="32">
        <f t="shared" si="4"/>
        <v>28975</v>
      </c>
      <c r="F19" s="32">
        <f t="shared" si="4"/>
        <v>0</v>
      </c>
      <c r="G19" s="32">
        <f t="shared" si="4"/>
        <v>0</v>
      </c>
      <c r="H19" s="32">
        <f t="shared" si="4"/>
        <v>0</v>
      </c>
      <c r="I19" s="32">
        <f t="shared" si="4"/>
        <v>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32">
        <f t="shared" si="4"/>
        <v>0</v>
      </c>
      <c r="O19" s="44">
        <f t="shared" si="1"/>
        <v>615842</v>
      </c>
      <c r="P19" s="45">
        <f t="shared" si="2"/>
        <v>229.53484904957136</v>
      </c>
      <c r="Q19" s="10"/>
    </row>
    <row r="20" spans="1:17">
      <c r="A20" s="12"/>
      <c r="B20" s="25">
        <v>334.2</v>
      </c>
      <c r="C20" s="20" t="s">
        <v>21</v>
      </c>
      <c r="D20" s="46">
        <v>90901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90901</v>
      </c>
      <c r="P20" s="47">
        <f t="shared" si="2"/>
        <v>33.880357808423405</v>
      </c>
      <c r="Q20" s="9"/>
    </row>
    <row r="21" spans="1:17">
      <c r="A21" s="12"/>
      <c r="B21" s="25">
        <v>335.125</v>
      </c>
      <c r="C21" s="20" t="s">
        <v>127</v>
      </c>
      <c r="D21" s="46">
        <v>104816</v>
      </c>
      <c r="E21" s="46">
        <v>28975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133791</v>
      </c>
      <c r="P21" s="47">
        <f t="shared" si="2"/>
        <v>49.866194558330228</v>
      </c>
      <c r="Q21" s="9"/>
    </row>
    <row r="22" spans="1:17">
      <c r="A22" s="12"/>
      <c r="B22" s="25">
        <v>335.15</v>
      </c>
      <c r="C22" s="20" t="s">
        <v>88</v>
      </c>
      <c r="D22" s="46">
        <v>434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1"/>
        <v>434</v>
      </c>
      <c r="P22" s="47">
        <f t="shared" si="2"/>
        <v>0.16175922474841595</v>
      </c>
      <c r="Q22" s="9"/>
    </row>
    <row r="23" spans="1:17">
      <c r="A23" s="12"/>
      <c r="B23" s="25">
        <v>335.18</v>
      </c>
      <c r="C23" s="20" t="s">
        <v>128</v>
      </c>
      <c r="D23" s="46">
        <v>388489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1"/>
        <v>388489</v>
      </c>
      <c r="P23" s="47">
        <f t="shared" si="2"/>
        <v>144.79649645918747</v>
      </c>
      <c r="Q23" s="9"/>
    </row>
    <row r="24" spans="1:17">
      <c r="A24" s="12"/>
      <c r="B24" s="25">
        <v>335.19</v>
      </c>
      <c r="C24" s="20" t="s">
        <v>114</v>
      </c>
      <c r="D24" s="46">
        <v>2227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1"/>
        <v>2227</v>
      </c>
      <c r="P24" s="47">
        <f t="shared" si="2"/>
        <v>0.83004099888184868</v>
      </c>
      <c r="Q24" s="9"/>
    </row>
    <row r="25" spans="1:17" ht="15.75">
      <c r="A25" s="29" t="s">
        <v>28</v>
      </c>
      <c r="B25" s="30"/>
      <c r="C25" s="31"/>
      <c r="D25" s="32">
        <f t="shared" ref="D25:N25" si="5">SUM(D26:D27)</f>
        <v>338059</v>
      </c>
      <c r="E25" s="32">
        <f t="shared" si="5"/>
        <v>0</v>
      </c>
      <c r="F25" s="32">
        <f t="shared" si="5"/>
        <v>0</v>
      </c>
      <c r="G25" s="32">
        <f t="shared" si="5"/>
        <v>0</v>
      </c>
      <c r="H25" s="32">
        <f t="shared" si="5"/>
        <v>0</v>
      </c>
      <c r="I25" s="32">
        <f t="shared" si="5"/>
        <v>0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32">
        <f t="shared" si="5"/>
        <v>0</v>
      </c>
      <c r="O25" s="32">
        <f t="shared" si="1"/>
        <v>338059</v>
      </c>
      <c r="P25" s="45">
        <f t="shared" si="2"/>
        <v>126.00037271710771</v>
      </c>
      <c r="Q25" s="10"/>
    </row>
    <row r="26" spans="1:17">
      <c r="A26" s="12"/>
      <c r="B26" s="25">
        <v>342.1</v>
      </c>
      <c r="C26" s="20" t="s">
        <v>68</v>
      </c>
      <c r="D26" s="46">
        <v>52417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1"/>
        <v>52417</v>
      </c>
      <c r="P26" s="47">
        <f t="shared" si="2"/>
        <v>19.53671263510995</v>
      </c>
      <c r="Q26" s="9"/>
    </row>
    <row r="27" spans="1:17">
      <c r="A27" s="12"/>
      <c r="B27" s="25">
        <v>343.4</v>
      </c>
      <c r="C27" s="20" t="s">
        <v>34</v>
      </c>
      <c r="D27" s="46">
        <v>285642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1"/>
        <v>285642</v>
      </c>
      <c r="P27" s="47">
        <f t="shared" si="2"/>
        <v>106.46366008199776</v>
      </c>
      <c r="Q27" s="9"/>
    </row>
    <row r="28" spans="1:17" ht="15.75">
      <c r="A28" s="29" t="s">
        <v>29</v>
      </c>
      <c r="B28" s="30"/>
      <c r="C28" s="31"/>
      <c r="D28" s="32">
        <f t="shared" ref="D28:N28" si="6">SUM(D29:D30)</f>
        <v>243311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0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6"/>
        <v>0</v>
      </c>
      <c r="O28" s="32">
        <f t="shared" si="1"/>
        <v>243311</v>
      </c>
      <c r="P28" s="45">
        <f t="shared" si="2"/>
        <v>90.686172195303769</v>
      </c>
      <c r="Q28" s="10"/>
    </row>
    <row r="29" spans="1:17">
      <c r="A29" s="13"/>
      <c r="B29" s="39">
        <v>351.9</v>
      </c>
      <c r="C29" s="21" t="s">
        <v>129</v>
      </c>
      <c r="D29" s="46">
        <v>110903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1"/>
        <v>110903</v>
      </c>
      <c r="P29" s="47">
        <f t="shared" si="2"/>
        <v>41.335445396943719</v>
      </c>
      <c r="Q29" s="9"/>
    </row>
    <row r="30" spans="1:17">
      <c r="A30" s="13"/>
      <c r="B30" s="39">
        <v>354</v>
      </c>
      <c r="C30" s="21" t="s">
        <v>37</v>
      </c>
      <c r="D30" s="46">
        <v>132408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1"/>
        <v>132408</v>
      </c>
      <c r="P30" s="47">
        <f t="shared" si="2"/>
        <v>49.350726798360043</v>
      </c>
      <c r="Q30" s="9"/>
    </row>
    <row r="31" spans="1:17" ht="15.75">
      <c r="A31" s="29" t="s">
        <v>2</v>
      </c>
      <c r="B31" s="30"/>
      <c r="C31" s="31"/>
      <c r="D31" s="32">
        <f t="shared" ref="D31:N31" si="7">SUM(D32:D33)</f>
        <v>79845</v>
      </c>
      <c r="E31" s="32">
        <f t="shared" si="7"/>
        <v>61371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7"/>
        <v>0</v>
      </c>
      <c r="O31" s="32">
        <f t="shared" si="1"/>
        <v>141216</v>
      </c>
      <c r="P31" s="45">
        <f t="shared" si="2"/>
        <v>52.633619083115917</v>
      </c>
      <c r="Q31" s="10"/>
    </row>
    <row r="32" spans="1:17">
      <c r="A32" s="12"/>
      <c r="B32" s="25">
        <v>361.1</v>
      </c>
      <c r="C32" s="20" t="s">
        <v>40</v>
      </c>
      <c r="D32" s="46">
        <v>10710</v>
      </c>
      <c r="E32" s="46">
        <v>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1"/>
        <v>10714</v>
      </c>
      <c r="P32" s="47">
        <f t="shared" si="2"/>
        <v>3.9932910920611255</v>
      </c>
      <c r="Q32" s="9"/>
    </row>
    <row r="33" spans="1:120">
      <c r="A33" s="12"/>
      <c r="B33" s="25">
        <v>369.9</v>
      </c>
      <c r="C33" s="20" t="s">
        <v>42</v>
      </c>
      <c r="D33" s="46">
        <v>69135</v>
      </c>
      <c r="E33" s="46">
        <v>61367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1"/>
        <v>130502</v>
      </c>
      <c r="P33" s="47">
        <f t="shared" si="2"/>
        <v>48.640327991054789</v>
      </c>
      <c r="Q33" s="9"/>
    </row>
    <row r="34" spans="1:120" ht="15.75">
      <c r="A34" s="29" t="s">
        <v>30</v>
      </c>
      <c r="B34" s="30"/>
      <c r="C34" s="31"/>
      <c r="D34" s="32">
        <f t="shared" ref="D34:N34" si="8">SUM(D35:D36)</f>
        <v>218253</v>
      </c>
      <c r="E34" s="32">
        <f t="shared" si="8"/>
        <v>397590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8"/>
        <v>0</v>
      </c>
      <c r="O34" s="32">
        <f t="shared" si="1"/>
        <v>615843</v>
      </c>
      <c r="P34" s="45">
        <f t="shared" si="2"/>
        <v>229.53522176667909</v>
      </c>
      <c r="Q34" s="9"/>
    </row>
    <row r="35" spans="1:120">
      <c r="A35" s="12"/>
      <c r="B35" s="25">
        <v>381</v>
      </c>
      <c r="C35" s="20" t="s">
        <v>43</v>
      </c>
      <c r="D35" s="46">
        <v>120553</v>
      </c>
      <c r="E35" s="46">
        <v>397590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"/>
        <v>518143</v>
      </c>
      <c r="P35" s="47">
        <f t="shared" si="2"/>
        <v>193.12076034289973</v>
      </c>
      <c r="Q35" s="9"/>
    </row>
    <row r="36" spans="1:120" ht="15.75" thickBot="1">
      <c r="A36" s="12"/>
      <c r="B36" s="25">
        <v>383</v>
      </c>
      <c r="C36" s="20" t="s">
        <v>115</v>
      </c>
      <c r="D36" s="46">
        <v>97700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"/>
        <v>97700</v>
      </c>
      <c r="P36" s="47">
        <f t="shared" si="2"/>
        <v>36.41446142377935</v>
      </c>
      <c r="Q36" s="9"/>
    </row>
    <row r="37" spans="1:120" ht="16.5" thickBot="1">
      <c r="A37" s="14" t="s">
        <v>35</v>
      </c>
      <c r="B37" s="23"/>
      <c r="C37" s="22"/>
      <c r="D37" s="15">
        <f t="shared" ref="D37:N37" si="9">SUM(D5,D13,D19,D25,D28,D31,D34)</f>
        <v>4315587</v>
      </c>
      <c r="E37" s="15">
        <f t="shared" si="9"/>
        <v>573486</v>
      </c>
      <c r="F37" s="15">
        <f t="shared" si="9"/>
        <v>0</v>
      </c>
      <c r="G37" s="15">
        <f t="shared" si="9"/>
        <v>0</v>
      </c>
      <c r="H37" s="15">
        <f t="shared" si="9"/>
        <v>0</v>
      </c>
      <c r="I37" s="15">
        <f t="shared" si="9"/>
        <v>0</v>
      </c>
      <c r="J37" s="15">
        <f t="shared" si="9"/>
        <v>0</v>
      </c>
      <c r="K37" s="15">
        <f t="shared" si="9"/>
        <v>0</v>
      </c>
      <c r="L37" s="15">
        <f t="shared" si="9"/>
        <v>0</v>
      </c>
      <c r="M37" s="15">
        <f t="shared" si="9"/>
        <v>0</v>
      </c>
      <c r="N37" s="15">
        <f t="shared" si="9"/>
        <v>0</v>
      </c>
      <c r="O37" s="15">
        <f t="shared" si="1"/>
        <v>4889073</v>
      </c>
      <c r="P37" s="38">
        <f t="shared" si="2"/>
        <v>1822.2411479686918</v>
      </c>
      <c r="Q37" s="6"/>
      <c r="R37" s="2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</row>
    <row r="38" spans="1:120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9"/>
    </row>
    <row r="39" spans="1:120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42"/>
      <c r="M39" s="51" t="s">
        <v>118</v>
      </c>
      <c r="N39" s="51"/>
      <c r="O39" s="51"/>
      <c r="P39" s="43">
        <v>2683</v>
      </c>
    </row>
    <row r="40" spans="1:120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4"/>
    </row>
    <row r="41" spans="1:120" ht="15.75" customHeight="1" thickBot="1">
      <c r="A41" s="55" t="s">
        <v>66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7"/>
    </row>
  </sheetData>
  <mergeCells count="10">
    <mergeCell ref="M39:O39"/>
    <mergeCell ref="A40:P40"/>
    <mergeCell ref="A41:P4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44</v>
      </c>
      <c r="B3" s="65"/>
      <c r="C3" s="66"/>
      <c r="D3" s="70" t="s">
        <v>24</v>
      </c>
      <c r="E3" s="71"/>
      <c r="F3" s="71"/>
      <c r="G3" s="71"/>
      <c r="H3" s="72"/>
      <c r="I3" s="70" t="s">
        <v>25</v>
      </c>
      <c r="J3" s="72"/>
      <c r="K3" s="70" t="s">
        <v>27</v>
      </c>
      <c r="L3" s="72"/>
      <c r="M3" s="36"/>
      <c r="N3" s="37"/>
      <c r="O3" s="73" t="s">
        <v>49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8</v>
      </c>
      <c r="N4" s="35" t="s">
        <v>26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2501528</v>
      </c>
      <c r="E5" s="27">
        <f t="shared" si="0"/>
        <v>80892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2582420</v>
      </c>
      <c r="O5" s="33">
        <f t="shared" ref="O5:O37" si="1">(N5/O$39)</f>
        <v>925.26692941597992</v>
      </c>
      <c r="P5" s="6"/>
    </row>
    <row r="6" spans="1:133">
      <c r="A6" s="12"/>
      <c r="B6" s="25">
        <v>311</v>
      </c>
      <c r="C6" s="20" t="s">
        <v>1</v>
      </c>
      <c r="D6" s="46">
        <v>1873834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1873834</v>
      </c>
      <c r="O6" s="47">
        <f t="shared" si="1"/>
        <v>671.38445001791467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80892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80892</v>
      </c>
      <c r="O7" s="47">
        <f t="shared" si="1"/>
        <v>28.983160157649589</v>
      </c>
      <c r="P7" s="9"/>
    </row>
    <row r="8" spans="1:133">
      <c r="A8" s="12"/>
      <c r="B8" s="25">
        <v>314.10000000000002</v>
      </c>
      <c r="C8" s="20" t="s">
        <v>10</v>
      </c>
      <c r="D8" s="46">
        <v>349903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349903</v>
      </c>
      <c r="O8" s="47">
        <f t="shared" si="1"/>
        <v>125.3683267646005</v>
      </c>
      <c r="P8" s="9"/>
    </row>
    <row r="9" spans="1:133">
      <c r="A9" s="12"/>
      <c r="B9" s="25">
        <v>314.3</v>
      </c>
      <c r="C9" s="20" t="s">
        <v>11</v>
      </c>
      <c r="D9" s="46">
        <v>61973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61973</v>
      </c>
      <c r="O9" s="47">
        <f t="shared" si="1"/>
        <v>22.2045861698316</v>
      </c>
      <c r="P9" s="9"/>
    </row>
    <row r="10" spans="1:133">
      <c r="A10" s="12"/>
      <c r="B10" s="25">
        <v>315</v>
      </c>
      <c r="C10" s="20" t="s">
        <v>85</v>
      </c>
      <c r="D10" s="46">
        <v>92579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92579</v>
      </c>
      <c r="O10" s="47">
        <f t="shared" si="1"/>
        <v>33.170548190612685</v>
      </c>
      <c r="P10" s="9"/>
    </row>
    <row r="11" spans="1:133">
      <c r="A11" s="12"/>
      <c r="B11" s="25">
        <v>316</v>
      </c>
      <c r="C11" s="20" t="s">
        <v>86</v>
      </c>
      <c r="D11" s="46">
        <v>36682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36682</v>
      </c>
      <c r="O11" s="47">
        <f t="shared" si="1"/>
        <v>13.142959512719456</v>
      </c>
      <c r="P11" s="9"/>
    </row>
    <row r="12" spans="1:133">
      <c r="A12" s="12"/>
      <c r="B12" s="25">
        <v>319</v>
      </c>
      <c r="C12" s="20" t="s">
        <v>111</v>
      </c>
      <c r="D12" s="46">
        <v>86557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86557</v>
      </c>
      <c r="O12" s="47">
        <f t="shared" si="1"/>
        <v>31.012898602651379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SUM(D14:D17)</f>
        <v>263244</v>
      </c>
      <c r="E13" s="32">
        <f t="shared" si="3"/>
        <v>37981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7" si="4">SUM(D13:M13)</f>
        <v>301225</v>
      </c>
      <c r="O13" s="45">
        <f t="shared" si="1"/>
        <v>107.92726621282695</v>
      </c>
      <c r="P13" s="10"/>
    </row>
    <row r="14" spans="1:133">
      <c r="A14" s="12"/>
      <c r="B14" s="25">
        <v>323.10000000000002</v>
      </c>
      <c r="C14" s="20" t="s">
        <v>15</v>
      </c>
      <c r="D14" s="46">
        <v>258260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258260</v>
      </c>
      <c r="O14" s="47">
        <f t="shared" si="1"/>
        <v>92.533142242923688</v>
      </c>
      <c r="P14" s="9"/>
    </row>
    <row r="15" spans="1:133">
      <c r="A15" s="12"/>
      <c r="B15" s="25">
        <v>323.39999999999998</v>
      </c>
      <c r="C15" s="20" t="s">
        <v>16</v>
      </c>
      <c r="D15" s="46">
        <v>1491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1491</v>
      </c>
      <c r="O15" s="47">
        <f t="shared" si="1"/>
        <v>0.53421712647796493</v>
      </c>
      <c r="P15" s="9"/>
    </row>
    <row r="16" spans="1:133">
      <c r="A16" s="12"/>
      <c r="B16" s="25">
        <v>324.12</v>
      </c>
      <c r="C16" s="20" t="s">
        <v>112</v>
      </c>
      <c r="D16" s="46">
        <v>3493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3493</v>
      </c>
      <c r="O16" s="47">
        <f t="shared" si="1"/>
        <v>1.251522751701899</v>
      </c>
      <c r="P16" s="9"/>
    </row>
    <row r="17" spans="1:16">
      <c r="A17" s="12"/>
      <c r="B17" s="25">
        <v>324.32</v>
      </c>
      <c r="C17" s="20" t="s">
        <v>18</v>
      </c>
      <c r="D17" s="46">
        <v>0</v>
      </c>
      <c r="E17" s="46">
        <v>37981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37981</v>
      </c>
      <c r="O17" s="47">
        <f t="shared" si="1"/>
        <v>13.608384091723396</v>
      </c>
      <c r="P17" s="9"/>
    </row>
    <row r="18" spans="1:16" ht="15.75">
      <c r="A18" s="29" t="s">
        <v>20</v>
      </c>
      <c r="B18" s="30"/>
      <c r="C18" s="31"/>
      <c r="D18" s="32">
        <f t="shared" ref="D18:M18" si="5">SUM(D19:D24)</f>
        <v>465442</v>
      </c>
      <c r="E18" s="32">
        <f t="shared" si="5"/>
        <v>116283</v>
      </c>
      <c r="F18" s="32">
        <f t="shared" si="5"/>
        <v>0</v>
      </c>
      <c r="G18" s="32">
        <f t="shared" si="5"/>
        <v>0</v>
      </c>
      <c r="H18" s="32">
        <f t="shared" si="5"/>
        <v>0</v>
      </c>
      <c r="I18" s="32">
        <f t="shared" si="5"/>
        <v>0</v>
      </c>
      <c r="J18" s="32">
        <f t="shared" si="5"/>
        <v>0</v>
      </c>
      <c r="K18" s="32">
        <f t="shared" si="5"/>
        <v>0</v>
      </c>
      <c r="L18" s="32">
        <f t="shared" si="5"/>
        <v>0</v>
      </c>
      <c r="M18" s="32">
        <f t="shared" si="5"/>
        <v>0</v>
      </c>
      <c r="N18" s="44">
        <f t="shared" si="4"/>
        <v>581725</v>
      </c>
      <c r="O18" s="45">
        <f t="shared" si="1"/>
        <v>208.42887853815836</v>
      </c>
      <c r="P18" s="10"/>
    </row>
    <row r="19" spans="1:16">
      <c r="A19" s="12"/>
      <c r="B19" s="25">
        <v>331.39</v>
      </c>
      <c r="C19" s="20" t="s">
        <v>113</v>
      </c>
      <c r="D19" s="46">
        <v>0</v>
      </c>
      <c r="E19" s="46">
        <v>88734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88734</v>
      </c>
      <c r="O19" s="47">
        <f t="shared" si="1"/>
        <v>31.79290576854174</v>
      </c>
      <c r="P19" s="9"/>
    </row>
    <row r="20" spans="1:16">
      <c r="A20" s="12"/>
      <c r="B20" s="25">
        <v>334.2</v>
      </c>
      <c r="C20" s="20" t="s">
        <v>21</v>
      </c>
      <c r="D20" s="46">
        <v>6160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6160</v>
      </c>
      <c r="O20" s="47">
        <f t="shared" si="1"/>
        <v>2.2070942314582589</v>
      </c>
      <c r="P20" s="9"/>
    </row>
    <row r="21" spans="1:16">
      <c r="A21" s="12"/>
      <c r="B21" s="25">
        <v>335.12</v>
      </c>
      <c r="C21" s="20" t="s">
        <v>87</v>
      </c>
      <c r="D21" s="46">
        <v>94921</v>
      </c>
      <c r="E21" s="46">
        <v>27549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122470</v>
      </c>
      <c r="O21" s="47">
        <f t="shared" si="1"/>
        <v>43.880329630956645</v>
      </c>
      <c r="P21" s="9"/>
    </row>
    <row r="22" spans="1:16">
      <c r="A22" s="12"/>
      <c r="B22" s="25">
        <v>335.15</v>
      </c>
      <c r="C22" s="20" t="s">
        <v>88</v>
      </c>
      <c r="D22" s="46">
        <v>434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434</v>
      </c>
      <c r="O22" s="47">
        <f t="shared" si="1"/>
        <v>0.15549982085274094</v>
      </c>
      <c r="P22" s="9"/>
    </row>
    <row r="23" spans="1:16">
      <c r="A23" s="12"/>
      <c r="B23" s="25">
        <v>335.18</v>
      </c>
      <c r="C23" s="20" t="s">
        <v>89</v>
      </c>
      <c r="D23" s="46">
        <v>361926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361926</v>
      </c>
      <c r="O23" s="47">
        <f t="shared" si="1"/>
        <v>129.67610175564315</v>
      </c>
      <c r="P23" s="9"/>
    </row>
    <row r="24" spans="1:16">
      <c r="A24" s="12"/>
      <c r="B24" s="25">
        <v>335.19</v>
      </c>
      <c r="C24" s="20" t="s">
        <v>114</v>
      </c>
      <c r="D24" s="46">
        <v>2001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2001</v>
      </c>
      <c r="O24" s="47">
        <f t="shared" si="1"/>
        <v>0.71694733070584016</v>
      </c>
      <c r="P24" s="9"/>
    </row>
    <row r="25" spans="1:16" ht="15.75">
      <c r="A25" s="29" t="s">
        <v>28</v>
      </c>
      <c r="B25" s="30"/>
      <c r="C25" s="31"/>
      <c r="D25" s="32">
        <f t="shared" ref="D25:M25" si="6">SUM(D26:D27)</f>
        <v>383981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383981</v>
      </c>
      <c r="O25" s="45">
        <f t="shared" si="1"/>
        <v>137.57828735220352</v>
      </c>
      <c r="P25" s="10"/>
    </row>
    <row r="26" spans="1:16">
      <c r="A26" s="12"/>
      <c r="B26" s="25">
        <v>342.1</v>
      </c>
      <c r="C26" s="20" t="s">
        <v>68</v>
      </c>
      <c r="D26" s="46">
        <v>57450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57450</v>
      </c>
      <c r="O26" s="47">
        <f t="shared" si="1"/>
        <v>20.584020064493014</v>
      </c>
      <c r="P26" s="9"/>
    </row>
    <row r="27" spans="1:16">
      <c r="A27" s="12"/>
      <c r="B27" s="25">
        <v>343.4</v>
      </c>
      <c r="C27" s="20" t="s">
        <v>34</v>
      </c>
      <c r="D27" s="46">
        <v>326531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326531</v>
      </c>
      <c r="O27" s="47">
        <f t="shared" si="1"/>
        <v>116.9942672877105</v>
      </c>
      <c r="P27" s="9"/>
    </row>
    <row r="28" spans="1:16" ht="15.75">
      <c r="A28" s="29" t="s">
        <v>29</v>
      </c>
      <c r="B28" s="30"/>
      <c r="C28" s="31"/>
      <c r="D28" s="32">
        <f t="shared" ref="D28:M28" si="7">SUM(D29:D30)</f>
        <v>280732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280732</v>
      </c>
      <c r="O28" s="45">
        <f t="shared" si="1"/>
        <v>100.58473665352921</v>
      </c>
      <c r="P28" s="10"/>
    </row>
    <row r="29" spans="1:16">
      <c r="A29" s="13"/>
      <c r="B29" s="39">
        <v>351.9</v>
      </c>
      <c r="C29" s="21" t="s">
        <v>90</v>
      </c>
      <c r="D29" s="46">
        <v>112033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112033</v>
      </c>
      <c r="O29" s="47">
        <f t="shared" si="1"/>
        <v>40.140809745610895</v>
      </c>
      <c r="P29" s="9"/>
    </row>
    <row r="30" spans="1:16">
      <c r="A30" s="13"/>
      <c r="B30" s="39">
        <v>354</v>
      </c>
      <c r="C30" s="21" t="s">
        <v>37</v>
      </c>
      <c r="D30" s="46">
        <v>168699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168699</v>
      </c>
      <c r="O30" s="47">
        <f t="shared" si="1"/>
        <v>60.443926907918311</v>
      </c>
      <c r="P30" s="9"/>
    </row>
    <row r="31" spans="1:16" ht="15.75">
      <c r="A31" s="29" t="s">
        <v>2</v>
      </c>
      <c r="B31" s="30"/>
      <c r="C31" s="31"/>
      <c r="D31" s="32">
        <f t="shared" ref="D31:M31" si="8">SUM(D32:D33)</f>
        <v>85201</v>
      </c>
      <c r="E31" s="32">
        <f t="shared" si="8"/>
        <v>17129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102330</v>
      </c>
      <c r="O31" s="45">
        <f t="shared" si="1"/>
        <v>36.664278036546044</v>
      </c>
      <c r="P31" s="10"/>
    </row>
    <row r="32" spans="1:16">
      <c r="A32" s="12"/>
      <c r="B32" s="25">
        <v>361.1</v>
      </c>
      <c r="C32" s="20" t="s">
        <v>40</v>
      </c>
      <c r="D32" s="46">
        <v>16370</v>
      </c>
      <c r="E32" s="46">
        <v>28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16398</v>
      </c>
      <c r="O32" s="47">
        <f t="shared" si="1"/>
        <v>5.875313507703332</v>
      </c>
      <c r="P32" s="9"/>
    </row>
    <row r="33" spans="1:119">
      <c r="A33" s="12"/>
      <c r="B33" s="25">
        <v>369.9</v>
      </c>
      <c r="C33" s="20" t="s">
        <v>42</v>
      </c>
      <c r="D33" s="46">
        <v>68831</v>
      </c>
      <c r="E33" s="46">
        <v>17101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85932</v>
      </c>
      <c r="O33" s="47">
        <f t="shared" si="1"/>
        <v>30.788964528842708</v>
      </c>
      <c r="P33" s="9"/>
    </row>
    <row r="34" spans="1:119" ht="15.75">
      <c r="A34" s="29" t="s">
        <v>30</v>
      </c>
      <c r="B34" s="30"/>
      <c r="C34" s="31"/>
      <c r="D34" s="32">
        <f t="shared" ref="D34:M34" si="9">SUM(D35:D36)</f>
        <v>42157</v>
      </c>
      <c r="E34" s="32">
        <f t="shared" si="9"/>
        <v>50000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4"/>
        <v>92157</v>
      </c>
      <c r="O34" s="45">
        <f t="shared" si="1"/>
        <v>33.019347903977071</v>
      </c>
      <c r="P34" s="9"/>
    </row>
    <row r="35" spans="1:119">
      <c r="A35" s="12"/>
      <c r="B35" s="25">
        <v>381</v>
      </c>
      <c r="C35" s="20" t="s">
        <v>43</v>
      </c>
      <c r="D35" s="46">
        <v>0</v>
      </c>
      <c r="E35" s="46">
        <v>50000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50000</v>
      </c>
      <c r="O35" s="47">
        <f t="shared" si="1"/>
        <v>17.914725904693658</v>
      </c>
      <c r="P35" s="9"/>
    </row>
    <row r="36" spans="1:119" ht="15.75" thickBot="1">
      <c r="A36" s="12"/>
      <c r="B36" s="25">
        <v>383</v>
      </c>
      <c r="C36" s="20" t="s">
        <v>115</v>
      </c>
      <c r="D36" s="46">
        <v>42157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42157</v>
      </c>
      <c r="O36" s="47">
        <f t="shared" si="1"/>
        <v>15.104621999283411</v>
      </c>
      <c r="P36" s="9"/>
    </row>
    <row r="37" spans="1:119" ht="16.5" thickBot="1">
      <c r="A37" s="14" t="s">
        <v>35</v>
      </c>
      <c r="B37" s="23"/>
      <c r="C37" s="22"/>
      <c r="D37" s="15">
        <f t="shared" ref="D37:M37" si="10">SUM(D5,D13,D18,D25,D28,D31,D34)</f>
        <v>4022285</v>
      </c>
      <c r="E37" s="15">
        <f t="shared" si="10"/>
        <v>302285</v>
      </c>
      <c r="F37" s="15">
        <f t="shared" si="10"/>
        <v>0</v>
      </c>
      <c r="G37" s="15">
        <f t="shared" si="10"/>
        <v>0</v>
      </c>
      <c r="H37" s="15">
        <f t="shared" si="10"/>
        <v>0</v>
      </c>
      <c r="I37" s="15">
        <f t="shared" si="10"/>
        <v>0</v>
      </c>
      <c r="J37" s="15">
        <f t="shared" si="10"/>
        <v>0</v>
      </c>
      <c r="K37" s="15">
        <f t="shared" si="10"/>
        <v>0</v>
      </c>
      <c r="L37" s="15">
        <f t="shared" si="10"/>
        <v>0</v>
      </c>
      <c r="M37" s="15">
        <f t="shared" si="10"/>
        <v>0</v>
      </c>
      <c r="N37" s="15">
        <f t="shared" si="4"/>
        <v>4324570</v>
      </c>
      <c r="O37" s="38">
        <f t="shared" si="1"/>
        <v>1549.469724113221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51" t="s">
        <v>116</v>
      </c>
      <c r="M39" s="51"/>
      <c r="N39" s="51"/>
      <c r="O39" s="43">
        <v>2791</v>
      </c>
    </row>
    <row r="40" spans="1:119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  <row r="41" spans="1:119" ht="15.75" customHeight="1" thickBot="1">
      <c r="A41" s="55" t="s">
        <v>66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108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44</v>
      </c>
      <c r="B3" s="65"/>
      <c r="C3" s="66"/>
      <c r="D3" s="70" t="s">
        <v>24</v>
      </c>
      <c r="E3" s="71"/>
      <c r="F3" s="71"/>
      <c r="G3" s="71"/>
      <c r="H3" s="72"/>
      <c r="I3" s="70" t="s">
        <v>25</v>
      </c>
      <c r="J3" s="72"/>
      <c r="K3" s="70" t="s">
        <v>27</v>
      </c>
      <c r="L3" s="72"/>
      <c r="M3" s="36"/>
      <c r="N3" s="37"/>
      <c r="O3" s="73" t="s">
        <v>49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8</v>
      </c>
      <c r="N4" s="35" t="s">
        <v>26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2162743</v>
      </c>
      <c r="E5" s="27">
        <f t="shared" si="0"/>
        <v>122863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2285606</v>
      </c>
      <c r="O5" s="33">
        <f t="shared" ref="O5:O37" si="1">(N5/O$39)</f>
        <v>841.22414427677586</v>
      </c>
      <c r="P5" s="6"/>
    </row>
    <row r="6" spans="1:133">
      <c r="A6" s="12"/>
      <c r="B6" s="25">
        <v>311</v>
      </c>
      <c r="C6" s="20" t="s">
        <v>1</v>
      </c>
      <c r="D6" s="46">
        <v>1648780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1648780</v>
      </c>
      <c r="O6" s="47">
        <f t="shared" si="1"/>
        <v>606.83842473316156</v>
      </c>
      <c r="P6" s="9"/>
    </row>
    <row r="7" spans="1:133">
      <c r="A7" s="12"/>
      <c r="B7" s="25">
        <v>312.3</v>
      </c>
      <c r="C7" s="20" t="s">
        <v>54</v>
      </c>
      <c r="D7" s="46">
        <v>0</v>
      </c>
      <c r="E7" s="46">
        <v>30018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30018</v>
      </c>
      <c r="O7" s="47">
        <f t="shared" si="1"/>
        <v>11.048214942951786</v>
      </c>
      <c r="P7" s="9"/>
    </row>
    <row r="8" spans="1:133">
      <c r="A8" s="12"/>
      <c r="B8" s="25">
        <v>312.41000000000003</v>
      </c>
      <c r="C8" s="20" t="s">
        <v>9</v>
      </c>
      <c r="D8" s="46">
        <v>0</v>
      </c>
      <c r="E8" s="46">
        <v>92845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92845</v>
      </c>
      <c r="O8" s="47">
        <f t="shared" si="1"/>
        <v>34.171880750828116</v>
      </c>
      <c r="P8" s="9"/>
    </row>
    <row r="9" spans="1:133">
      <c r="A9" s="12"/>
      <c r="B9" s="25">
        <v>314.10000000000002</v>
      </c>
      <c r="C9" s="20" t="s">
        <v>10</v>
      </c>
      <c r="D9" s="46">
        <v>332476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332476</v>
      </c>
      <c r="O9" s="47">
        <f t="shared" si="1"/>
        <v>122.36878910563121</v>
      </c>
      <c r="P9" s="9"/>
    </row>
    <row r="10" spans="1:133">
      <c r="A10" s="12"/>
      <c r="B10" s="25">
        <v>314.3</v>
      </c>
      <c r="C10" s="20" t="s">
        <v>11</v>
      </c>
      <c r="D10" s="46">
        <v>56555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56555</v>
      </c>
      <c r="O10" s="47">
        <f t="shared" si="1"/>
        <v>20.815237394184763</v>
      </c>
      <c r="P10" s="9"/>
    </row>
    <row r="11" spans="1:133">
      <c r="A11" s="12"/>
      <c r="B11" s="25">
        <v>315</v>
      </c>
      <c r="C11" s="20" t="s">
        <v>85</v>
      </c>
      <c r="D11" s="46">
        <v>88974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88974</v>
      </c>
      <c r="O11" s="47">
        <f t="shared" si="1"/>
        <v>32.747147589252855</v>
      </c>
      <c r="P11" s="9"/>
    </row>
    <row r="12" spans="1:133">
      <c r="A12" s="12"/>
      <c r="B12" s="25">
        <v>316</v>
      </c>
      <c r="C12" s="20" t="s">
        <v>86</v>
      </c>
      <c r="D12" s="46">
        <v>35958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35958</v>
      </c>
      <c r="O12" s="47">
        <f t="shared" si="1"/>
        <v>13.23444976076555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SUM(D14:D16)</f>
        <v>314802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7" si="4">SUM(D13:M13)</f>
        <v>314802</v>
      </c>
      <c r="O13" s="45">
        <f t="shared" si="1"/>
        <v>115.86382039013618</v>
      </c>
      <c r="P13" s="10"/>
    </row>
    <row r="14" spans="1:133">
      <c r="A14" s="12"/>
      <c r="B14" s="25">
        <v>322</v>
      </c>
      <c r="C14" s="20" t="s">
        <v>55</v>
      </c>
      <c r="D14" s="46">
        <v>50087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50087</v>
      </c>
      <c r="O14" s="47">
        <f t="shared" si="1"/>
        <v>18.434670592565329</v>
      </c>
      <c r="P14" s="9"/>
    </row>
    <row r="15" spans="1:133">
      <c r="A15" s="12"/>
      <c r="B15" s="25">
        <v>323.10000000000002</v>
      </c>
      <c r="C15" s="20" t="s">
        <v>15</v>
      </c>
      <c r="D15" s="46">
        <v>263388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263388</v>
      </c>
      <c r="O15" s="47">
        <f t="shared" si="1"/>
        <v>96.940743467059264</v>
      </c>
      <c r="P15" s="9"/>
    </row>
    <row r="16" spans="1:133">
      <c r="A16" s="12"/>
      <c r="B16" s="25">
        <v>323.39999999999998</v>
      </c>
      <c r="C16" s="20" t="s">
        <v>16</v>
      </c>
      <c r="D16" s="46">
        <v>1327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1327</v>
      </c>
      <c r="O16" s="47">
        <f t="shared" si="1"/>
        <v>0.48840633051159366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SUM(D18:D22)</f>
        <v>556460</v>
      </c>
      <c r="E17" s="32">
        <f t="shared" si="5"/>
        <v>104475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660935</v>
      </c>
      <c r="O17" s="45">
        <f t="shared" si="1"/>
        <v>243.2591093117409</v>
      </c>
      <c r="P17" s="10"/>
    </row>
    <row r="18" spans="1:16">
      <c r="A18" s="12"/>
      <c r="B18" s="25">
        <v>334.39</v>
      </c>
      <c r="C18" s="20" t="s">
        <v>106</v>
      </c>
      <c r="D18" s="46">
        <v>0</v>
      </c>
      <c r="E18" s="46">
        <v>104475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104475</v>
      </c>
      <c r="O18" s="47">
        <f t="shared" si="1"/>
        <v>38.452337136547662</v>
      </c>
      <c r="P18" s="9"/>
    </row>
    <row r="19" spans="1:16">
      <c r="A19" s="12"/>
      <c r="B19" s="25">
        <v>335.12</v>
      </c>
      <c r="C19" s="20" t="s">
        <v>87</v>
      </c>
      <c r="D19" s="46">
        <v>100892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100892</v>
      </c>
      <c r="O19" s="47">
        <f t="shared" si="1"/>
        <v>37.133603238866399</v>
      </c>
      <c r="P19" s="9"/>
    </row>
    <row r="20" spans="1:16">
      <c r="A20" s="12"/>
      <c r="B20" s="25">
        <v>335.15</v>
      </c>
      <c r="C20" s="20" t="s">
        <v>88</v>
      </c>
      <c r="D20" s="46">
        <v>1070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1070</v>
      </c>
      <c r="O20" s="47">
        <f t="shared" si="1"/>
        <v>0.39381670960618331</v>
      </c>
      <c r="P20" s="9"/>
    </row>
    <row r="21" spans="1:16">
      <c r="A21" s="12"/>
      <c r="B21" s="25">
        <v>335.18</v>
      </c>
      <c r="C21" s="20" t="s">
        <v>89</v>
      </c>
      <c r="D21" s="46">
        <v>452908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452908</v>
      </c>
      <c r="O21" s="47">
        <f t="shared" si="1"/>
        <v>166.69414795730586</v>
      </c>
      <c r="P21" s="9"/>
    </row>
    <row r="22" spans="1:16">
      <c r="A22" s="12"/>
      <c r="B22" s="25">
        <v>335.9</v>
      </c>
      <c r="C22" s="20" t="s">
        <v>60</v>
      </c>
      <c r="D22" s="46">
        <v>1590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1590</v>
      </c>
      <c r="O22" s="47">
        <f t="shared" si="1"/>
        <v>0.58520426941479575</v>
      </c>
      <c r="P22" s="9"/>
    </row>
    <row r="23" spans="1:16" ht="15.75">
      <c r="A23" s="29" t="s">
        <v>28</v>
      </c>
      <c r="B23" s="30"/>
      <c r="C23" s="31"/>
      <c r="D23" s="32">
        <f t="shared" ref="D23:M23" si="6">SUM(D24:D26)</f>
        <v>403822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403822</v>
      </c>
      <c r="O23" s="45">
        <f t="shared" si="1"/>
        <v>148.62789841737211</v>
      </c>
      <c r="P23" s="10"/>
    </row>
    <row r="24" spans="1:16">
      <c r="A24" s="12"/>
      <c r="B24" s="25">
        <v>342.1</v>
      </c>
      <c r="C24" s="20" t="s">
        <v>68</v>
      </c>
      <c r="D24" s="46">
        <v>97685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97685</v>
      </c>
      <c r="O24" s="47">
        <f t="shared" si="1"/>
        <v>35.953257269046745</v>
      </c>
      <c r="P24" s="9"/>
    </row>
    <row r="25" spans="1:16">
      <c r="A25" s="12"/>
      <c r="B25" s="25">
        <v>342.2</v>
      </c>
      <c r="C25" s="20" t="s">
        <v>100</v>
      </c>
      <c r="D25" s="46">
        <v>10000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10000</v>
      </c>
      <c r="O25" s="47">
        <f t="shared" si="1"/>
        <v>3.68052999631947</v>
      </c>
      <c r="P25" s="9"/>
    </row>
    <row r="26" spans="1:16">
      <c r="A26" s="12"/>
      <c r="B26" s="25">
        <v>343.4</v>
      </c>
      <c r="C26" s="20" t="s">
        <v>34</v>
      </c>
      <c r="D26" s="46">
        <v>296137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296137</v>
      </c>
      <c r="O26" s="47">
        <f t="shared" si="1"/>
        <v>108.99411115200589</v>
      </c>
      <c r="P26" s="9"/>
    </row>
    <row r="27" spans="1:16" ht="15.75">
      <c r="A27" s="29" t="s">
        <v>29</v>
      </c>
      <c r="B27" s="30"/>
      <c r="C27" s="31"/>
      <c r="D27" s="32">
        <f t="shared" ref="D27:M27" si="7">SUM(D28:D30)</f>
        <v>287382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si="4"/>
        <v>287382</v>
      </c>
      <c r="O27" s="45">
        <f t="shared" si="1"/>
        <v>105.77180714022819</v>
      </c>
      <c r="P27" s="10"/>
    </row>
    <row r="28" spans="1:16">
      <c r="A28" s="13"/>
      <c r="B28" s="39">
        <v>351.9</v>
      </c>
      <c r="C28" s="21" t="s">
        <v>90</v>
      </c>
      <c r="D28" s="46">
        <v>111124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111124</v>
      </c>
      <c r="O28" s="47">
        <f t="shared" si="1"/>
        <v>40.899521531100476</v>
      </c>
      <c r="P28" s="9"/>
    </row>
    <row r="29" spans="1:16">
      <c r="A29" s="13"/>
      <c r="B29" s="39">
        <v>354</v>
      </c>
      <c r="C29" s="21" t="s">
        <v>37</v>
      </c>
      <c r="D29" s="46">
        <v>173526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173526</v>
      </c>
      <c r="O29" s="47">
        <f t="shared" si="1"/>
        <v>63.866764814133234</v>
      </c>
      <c r="P29" s="9"/>
    </row>
    <row r="30" spans="1:16">
      <c r="A30" s="13"/>
      <c r="B30" s="39">
        <v>359</v>
      </c>
      <c r="C30" s="21" t="s">
        <v>64</v>
      </c>
      <c r="D30" s="46">
        <v>2732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2732</v>
      </c>
      <c r="O30" s="47">
        <f t="shared" si="1"/>
        <v>1.0055207949944791</v>
      </c>
      <c r="P30" s="9"/>
    </row>
    <row r="31" spans="1:16" ht="15.75">
      <c r="A31" s="29" t="s">
        <v>2</v>
      </c>
      <c r="B31" s="30"/>
      <c r="C31" s="31"/>
      <c r="D31" s="32">
        <f t="shared" ref="D31:M31" si="8">SUM(D32:D33)</f>
        <v>28144</v>
      </c>
      <c r="E31" s="32">
        <f t="shared" si="8"/>
        <v>28819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56963</v>
      </c>
      <c r="O31" s="45">
        <f t="shared" si="1"/>
        <v>20.965403018034596</v>
      </c>
      <c r="P31" s="10"/>
    </row>
    <row r="32" spans="1:16">
      <c r="A32" s="12"/>
      <c r="B32" s="25">
        <v>361.1</v>
      </c>
      <c r="C32" s="20" t="s">
        <v>40</v>
      </c>
      <c r="D32" s="46">
        <v>15491</v>
      </c>
      <c r="E32" s="46">
        <v>59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15550</v>
      </c>
      <c r="O32" s="47">
        <f t="shared" si="1"/>
        <v>5.7232241442767755</v>
      </c>
      <c r="P32" s="9"/>
    </row>
    <row r="33" spans="1:119">
      <c r="A33" s="12"/>
      <c r="B33" s="25">
        <v>369.9</v>
      </c>
      <c r="C33" s="20" t="s">
        <v>42</v>
      </c>
      <c r="D33" s="46">
        <v>12653</v>
      </c>
      <c r="E33" s="46">
        <v>28760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41413</v>
      </c>
      <c r="O33" s="47">
        <f t="shared" si="1"/>
        <v>15.242178873757821</v>
      </c>
      <c r="P33" s="9"/>
    </row>
    <row r="34" spans="1:119" ht="15.75">
      <c r="A34" s="29" t="s">
        <v>30</v>
      </c>
      <c r="B34" s="30"/>
      <c r="C34" s="31"/>
      <c r="D34" s="32">
        <f t="shared" ref="D34:M34" si="9">SUM(D35:D36)</f>
        <v>8400</v>
      </c>
      <c r="E34" s="32">
        <f t="shared" si="9"/>
        <v>6000</v>
      </c>
      <c r="F34" s="32">
        <f t="shared" si="9"/>
        <v>0</v>
      </c>
      <c r="G34" s="32">
        <f t="shared" si="9"/>
        <v>0</v>
      </c>
      <c r="H34" s="32">
        <f t="shared" si="9"/>
        <v>0</v>
      </c>
      <c r="I34" s="32">
        <f t="shared" si="9"/>
        <v>0</v>
      </c>
      <c r="J34" s="32">
        <f t="shared" si="9"/>
        <v>0</v>
      </c>
      <c r="K34" s="32">
        <f t="shared" si="9"/>
        <v>0</v>
      </c>
      <c r="L34" s="32">
        <f t="shared" si="9"/>
        <v>0</v>
      </c>
      <c r="M34" s="32">
        <f t="shared" si="9"/>
        <v>0</v>
      </c>
      <c r="N34" s="32">
        <f t="shared" si="4"/>
        <v>14400</v>
      </c>
      <c r="O34" s="45">
        <f t="shared" si="1"/>
        <v>5.2999631947000365</v>
      </c>
      <c r="P34" s="9"/>
    </row>
    <row r="35" spans="1:119">
      <c r="A35" s="12"/>
      <c r="B35" s="25">
        <v>381</v>
      </c>
      <c r="C35" s="20" t="s">
        <v>43</v>
      </c>
      <c r="D35" s="46">
        <v>0</v>
      </c>
      <c r="E35" s="46">
        <v>6000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6000</v>
      </c>
      <c r="O35" s="47">
        <f t="shared" si="1"/>
        <v>2.2083179977916818</v>
      </c>
      <c r="P35" s="9"/>
    </row>
    <row r="36" spans="1:119" ht="15.75" thickBot="1">
      <c r="A36" s="12"/>
      <c r="B36" s="25">
        <v>388.1</v>
      </c>
      <c r="C36" s="20" t="s">
        <v>95</v>
      </c>
      <c r="D36" s="46">
        <v>8400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8400</v>
      </c>
      <c r="O36" s="47">
        <f t="shared" si="1"/>
        <v>3.0916451969083547</v>
      </c>
      <c r="P36" s="9"/>
    </row>
    <row r="37" spans="1:119" ht="16.5" thickBot="1">
      <c r="A37" s="14" t="s">
        <v>35</v>
      </c>
      <c r="B37" s="23"/>
      <c r="C37" s="22"/>
      <c r="D37" s="15">
        <f t="shared" ref="D37:M37" si="10">SUM(D5,D13,D17,D23,D27,D31,D34)</f>
        <v>3761753</v>
      </c>
      <c r="E37" s="15">
        <f t="shared" si="10"/>
        <v>262157</v>
      </c>
      <c r="F37" s="15">
        <f t="shared" si="10"/>
        <v>0</v>
      </c>
      <c r="G37" s="15">
        <f t="shared" si="10"/>
        <v>0</v>
      </c>
      <c r="H37" s="15">
        <f t="shared" si="10"/>
        <v>0</v>
      </c>
      <c r="I37" s="15">
        <f t="shared" si="10"/>
        <v>0</v>
      </c>
      <c r="J37" s="15">
        <f t="shared" si="10"/>
        <v>0</v>
      </c>
      <c r="K37" s="15">
        <f t="shared" si="10"/>
        <v>0</v>
      </c>
      <c r="L37" s="15">
        <f t="shared" si="10"/>
        <v>0</v>
      </c>
      <c r="M37" s="15">
        <f t="shared" si="10"/>
        <v>0</v>
      </c>
      <c r="N37" s="15">
        <f t="shared" si="4"/>
        <v>4023910</v>
      </c>
      <c r="O37" s="38">
        <f t="shared" si="1"/>
        <v>1481.0121457489879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51" t="s">
        <v>109</v>
      </c>
      <c r="M39" s="51"/>
      <c r="N39" s="51"/>
      <c r="O39" s="43">
        <v>2717</v>
      </c>
    </row>
    <row r="40" spans="1:119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  <row r="41" spans="1:119" ht="15.75" customHeight="1" thickBot="1">
      <c r="A41" s="55" t="s">
        <v>66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105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44</v>
      </c>
      <c r="B3" s="65"/>
      <c r="C3" s="66"/>
      <c r="D3" s="70" t="s">
        <v>24</v>
      </c>
      <c r="E3" s="71"/>
      <c r="F3" s="71"/>
      <c r="G3" s="71"/>
      <c r="H3" s="72"/>
      <c r="I3" s="70" t="s">
        <v>25</v>
      </c>
      <c r="J3" s="72"/>
      <c r="K3" s="70" t="s">
        <v>27</v>
      </c>
      <c r="L3" s="72"/>
      <c r="M3" s="36"/>
      <c r="N3" s="37"/>
      <c r="O3" s="73" t="s">
        <v>49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8</v>
      </c>
      <c r="N4" s="35" t="s">
        <v>26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2031530</v>
      </c>
      <c r="E5" s="27">
        <f t="shared" si="0"/>
        <v>122517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2154047</v>
      </c>
      <c r="O5" s="33">
        <f t="shared" ref="O5:O38" si="1">(N5/O$40)</f>
        <v>794.26511799410025</v>
      </c>
      <c r="P5" s="6"/>
    </row>
    <row r="6" spans="1:133">
      <c r="A6" s="12"/>
      <c r="B6" s="25">
        <v>311</v>
      </c>
      <c r="C6" s="20" t="s">
        <v>1</v>
      </c>
      <c r="D6" s="46">
        <v>1535842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1535842</v>
      </c>
      <c r="O6" s="47">
        <f t="shared" si="1"/>
        <v>566.31342182890853</v>
      </c>
      <c r="P6" s="9"/>
    </row>
    <row r="7" spans="1:133">
      <c r="A7" s="12"/>
      <c r="B7" s="25">
        <v>312.3</v>
      </c>
      <c r="C7" s="20" t="s">
        <v>54</v>
      </c>
      <c r="D7" s="46">
        <v>0</v>
      </c>
      <c r="E7" s="46">
        <v>29515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29515</v>
      </c>
      <c r="O7" s="47">
        <f t="shared" si="1"/>
        <v>10.88311209439528</v>
      </c>
      <c r="P7" s="9"/>
    </row>
    <row r="8" spans="1:133">
      <c r="A8" s="12"/>
      <c r="B8" s="25">
        <v>312.41000000000003</v>
      </c>
      <c r="C8" s="20" t="s">
        <v>9</v>
      </c>
      <c r="D8" s="46">
        <v>0</v>
      </c>
      <c r="E8" s="46">
        <v>93002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93002</v>
      </c>
      <c r="O8" s="47">
        <f t="shared" si="1"/>
        <v>34.29277286135693</v>
      </c>
      <c r="P8" s="9"/>
    </row>
    <row r="9" spans="1:133">
      <c r="A9" s="12"/>
      <c r="B9" s="25">
        <v>314.10000000000002</v>
      </c>
      <c r="C9" s="20" t="s">
        <v>10</v>
      </c>
      <c r="D9" s="46">
        <v>307274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307274</v>
      </c>
      <c r="O9" s="47">
        <f t="shared" si="1"/>
        <v>113.30162241887906</v>
      </c>
      <c r="P9" s="9"/>
    </row>
    <row r="10" spans="1:133">
      <c r="A10" s="12"/>
      <c r="B10" s="25">
        <v>314.3</v>
      </c>
      <c r="C10" s="20" t="s">
        <v>11</v>
      </c>
      <c r="D10" s="46">
        <v>55911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55911</v>
      </c>
      <c r="O10" s="47">
        <f t="shared" si="1"/>
        <v>20.616150442477878</v>
      </c>
      <c r="P10" s="9"/>
    </row>
    <row r="11" spans="1:133">
      <c r="A11" s="12"/>
      <c r="B11" s="25">
        <v>315</v>
      </c>
      <c r="C11" s="20" t="s">
        <v>85</v>
      </c>
      <c r="D11" s="46">
        <v>97614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97614</v>
      </c>
      <c r="O11" s="47">
        <f t="shared" si="1"/>
        <v>35.993362831858406</v>
      </c>
      <c r="P11" s="9"/>
    </row>
    <row r="12" spans="1:133">
      <c r="A12" s="12"/>
      <c r="B12" s="25">
        <v>316</v>
      </c>
      <c r="C12" s="20" t="s">
        <v>86</v>
      </c>
      <c r="D12" s="46">
        <v>34889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34889</v>
      </c>
      <c r="O12" s="47">
        <f t="shared" si="1"/>
        <v>12.864675516224189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SUM(D14:D18)</f>
        <v>289007</v>
      </c>
      <c r="E13" s="32">
        <f t="shared" si="3"/>
        <v>6225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8" si="4">SUM(D13:M13)</f>
        <v>295232</v>
      </c>
      <c r="O13" s="45">
        <f t="shared" si="1"/>
        <v>108.8613569321534</v>
      </c>
      <c r="P13" s="10"/>
    </row>
    <row r="14" spans="1:133">
      <c r="A14" s="12"/>
      <c r="B14" s="25">
        <v>322</v>
      </c>
      <c r="C14" s="20" t="s">
        <v>55</v>
      </c>
      <c r="D14" s="46">
        <v>38701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38701</v>
      </c>
      <c r="O14" s="47">
        <f t="shared" si="1"/>
        <v>14.270280235988201</v>
      </c>
      <c r="P14" s="9"/>
    </row>
    <row r="15" spans="1:133">
      <c r="A15" s="12"/>
      <c r="B15" s="25">
        <v>323.10000000000002</v>
      </c>
      <c r="C15" s="20" t="s">
        <v>15</v>
      </c>
      <c r="D15" s="46">
        <v>247095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247095</v>
      </c>
      <c r="O15" s="47">
        <f t="shared" si="1"/>
        <v>91.111725663716811</v>
      </c>
      <c r="P15" s="9"/>
    </row>
    <row r="16" spans="1:133">
      <c r="A16" s="12"/>
      <c r="B16" s="25">
        <v>323.39999999999998</v>
      </c>
      <c r="C16" s="20" t="s">
        <v>16</v>
      </c>
      <c r="D16" s="46">
        <v>1217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1217</v>
      </c>
      <c r="O16" s="47">
        <f t="shared" si="1"/>
        <v>0.44874631268436577</v>
      </c>
      <c r="P16" s="9"/>
    </row>
    <row r="17" spans="1:16">
      <c r="A17" s="12"/>
      <c r="B17" s="25">
        <v>324.11</v>
      </c>
      <c r="C17" s="20" t="s">
        <v>17</v>
      </c>
      <c r="D17" s="46">
        <v>1994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1994</v>
      </c>
      <c r="O17" s="47">
        <f t="shared" si="1"/>
        <v>0.73525073746312686</v>
      </c>
      <c r="P17" s="9"/>
    </row>
    <row r="18" spans="1:16">
      <c r="A18" s="12"/>
      <c r="B18" s="25">
        <v>324.31</v>
      </c>
      <c r="C18" s="20" t="s">
        <v>56</v>
      </c>
      <c r="D18" s="46">
        <v>0</v>
      </c>
      <c r="E18" s="46">
        <v>6225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6225</v>
      </c>
      <c r="O18" s="47">
        <f t="shared" si="1"/>
        <v>2.2953539823008851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SUM(D20:D24)</f>
        <v>542467</v>
      </c>
      <c r="E19" s="32">
        <f t="shared" si="5"/>
        <v>32801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575268</v>
      </c>
      <c r="O19" s="45">
        <f t="shared" si="1"/>
        <v>212.11946902654867</v>
      </c>
      <c r="P19" s="10"/>
    </row>
    <row r="20" spans="1:16">
      <c r="A20" s="12"/>
      <c r="B20" s="25">
        <v>334.39</v>
      </c>
      <c r="C20" s="20" t="s">
        <v>106</v>
      </c>
      <c r="D20" s="46">
        <v>0</v>
      </c>
      <c r="E20" s="46">
        <v>32801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32801</v>
      </c>
      <c r="O20" s="47">
        <f t="shared" si="1"/>
        <v>12.094764011799411</v>
      </c>
      <c r="P20" s="9"/>
    </row>
    <row r="21" spans="1:16">
      <c r="A21" s="12"/>
      <c r="B21" s="25">
        <v>335.12</v>
      </c>
      <c r="C21" s="20" t="s">
        <v>87</v>
      </c>
      <c r="D21" s="46">
        <v>95548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95548</v>
      </c>
      <c r="O21" s="47">
        <f t="shared" si="1"/>
        <v>35.231563421828909</v>
      </c>
      <c r="P21" s="9"/>
    </row>
    <row r="22" spans="1:16">
      <c r="A22" s="12"/>
      <c r="B22" s="25">
        <v>335.15</v>
      </c>
      <c r="C22" s="20" t="s">
        <v>88</v>
      </c>
      <c r="D22" s="46">
        <v>1657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1657</v>
      </c>
      <c r="O22" s="47">
        <f t="shared" si="1"/>
        <v>0.6109882005899705</v>
      </c>
      <c r="P22" s="9"/>
    </row>
    <row r="23" spans="1:16">
      <c r="A23" s="12"/>
      <c r="B23" s="25">
        <v>335.18</v>
      </c>
      <c r="C23" s="20" t="s">
        <v>89</v>
      </c>
      <c r="D23" s="46">
        <v>443335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443335</v>
      </c>
      <c r="O23" s="47">
        <f t="shared" si="1"/>
        <v>163.47160766961653</v>
      </c>
      <c r="P23" s="9"/>
    </row>
    <row r="24" spans="1:16">
      <c r="A24" s="12"/>
      <c r="B24" s="25">
        <v>335.9</v>
      </c>
      <c r="C24" s="20" t="s">
        <v>60</v>
      </c>
      <c r="D24" s="46">
        <v>1927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1927</v>
      </c>
      <c r="O24" s="47">
        <f t="shared" si="1"/>
        <v>0.71054572271386429</v>
      </c>
      <c r="P24" s="9"/>
    </row>
    <row r="25" spans="1:16" ht="15.75">
      <c r="A25" s="29" t="s">
        <v>28</v>
      </c>
      <c r="B25" s="30"/>
      <c r="C25" s="31"/>
      <c r="D25" s="32">
        <f t="shared" ref="D25:M25" si="6">SUM(D26:D28)</f>
        <v>369372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369372</v>
      </c>
      <c r="O25" s="45">
        <f t="shared" si="1"/>
        <v>136.19911504424778</v>
      </c>
      <c r="P25" s="10"/>
    </row>
    <row r="26" spans="1:16">
      <c r="A26" s="12"/>
      <c r="B26" s="25">
        <v>342.1</v>
      </c>
      <c r="C26" s="20" t="s">
        <v>68</v>
      </c>
      <c r="D26" s="46">
        <v>69393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69393</v>
      </c>
      <c r="O26" s="47">
        <f t="shared" si="1"/>
        <v>25.587389380530972</v>
      </c>
      <c r="P26" s="9"/>
    </row>
    <row r="27" spans="1:16">
      <c r="A27" s="12"/>
      <c r="B27" s="25">
        <v>342.2</v>
      </c>
      <c r="C27" s="20" t="s">
        <v>100</v>
      </c>
      <c r="D27" s="46">
        <v>5049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5049</v>
      </c>
      <c r="O27" s="47">
        <f t="shared" si="1"/>
        <v>1.8617256637168142</v>
      </c>
      <c r="P27" s="9"/>
    </row>
    <row r="28" spans="1:16">
      <c r="A28" s="12"/>
      <c r="B28" s="25">
        <v>343.4</v>
      </c>
      <c r="C28" s="20" t="s">
        <v>34</v>
      </c>
      <c r="D28" s="46">
        <v>294930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294930</v>
      </c>
      <c r="O28" s="47">
        <f t="shared" si="1"/>
        <v>108.75</v>
      </c>
      <c r="P28" s="9"/>
    </row>
    <row r="29" spans="1:16" ht="15.75">
      <c r="A29" s="29" t="s">
        <v>29</v>
      </c>
      <c r="B29" s="30"/>
      <c r="C29" s="31"/>
      <c r="D29" s="32">
        <f t="shared" ref="D29:M29" si="7">SUM(D30:D32)</f>
        <v>120573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120573</v>
      </c>
      <c r="O29" s="45">
        <f t="shared" si="1"/>
        <v>44.459070796460175</v>
      </c>
      <c r="P29" s="10"/>
    </row>
    <row r="30" spans="1:16">
      <c r="A30" s="13"/>
      <c r="B30" s="39">
        <v>351.9</v>
      </c>
      <c r="C30" s="21" t="s">
        <v>90</v>
      </c>
      <c r="D30" s="46">
        <v>70381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70381</v>
      </c>
      <c r="O30" s="47">
        <f t="shared" si="1"/>
        <v>25.951696165191741</v>
      </c>
      <c r="P30" s="9"/>
    </row>
    <row r="31" spans="1:16">
      <c r="A31" s="13"/>
      <c r="B31" s="39">
        <v>354</v>
      </c>
      <c r="C31" s="21" t="s">
        <v>37</v>
      </c>
      <c r="D31" s="46">
        <v>46008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46008</v>
      </c>
      <c r="O31" s="47">
        <f t="shared" si="1"/>
        <v>16.964601769911503</v>
      </c>
      <c r="P31" s="9"/>
    </row>
    <row r="32" spans="1:16">
      <c r="A32" s="13"/>
      <c r="B32" s="39">
        <v>359</v>
      </c>
      <c r="C32" s="21" t="s">
        <v>64</v>
      </c>
      <c r="D32" s="46">
        <v>4184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4184</v>
      </c>
      <c r="O32" s="47">
        <f t="shared" si="1"/>
        <v>1.5427728613569323</v>
      </c>
      <c r="P32" s="9"/>
    </row>
    <row r="33" spans="1:119" ht="15.75">
      <c r="A33" s="29" t="s">
        <v>2</v>
      </c>
      <c r="B33" s="30"/>
      <c r="C33" s="31"/>
      <c r="D33" s="32">
        <f t="shared" ref="D33:M33" si="8">SUM(D34:D35)</f>
        <v>41697</v>
      </c>
      <c r="E33" s="32">
        <f t="shared" si="8"/>
        <v>27981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8"/>
        <v>0</v>
      </c>
      <c r="J33" s="32">
        <f t="shared" si="8"/>
        <v>0</v>
      </c>
      <c r="K33" s="32">
        <f t="shared" si="8"/>
        <v>0</v>
      </c>
      <c r="L33" s="32">
        <f t="shared" si="8"/>
        <v>0</v>
      </c>
      <c r="M33" s="32">
        <f t="shared" si="8"/>
        <v>0</v>
      </c>
      <c r="N33" s="32">
        <f t="shared" si="4"/>
        <v>69678</v>
      </c>
      <c r="O33" s="45">
        <f t="shared" si="1"/>
        <v>25.692477876106196</v>
      </c>
      <c r="P33" s="10"/>
    </row>
    <row r="34" spans="1:119">
      <c r="A34" s="12"/>
      <c r="B34" s="25">
        <v>361.1</v>
      </c>
      <c r="C34" s="20" t="s">
        <v>40</v>
      </c>
      <c r="D34" s="46">
        <v>13838</v>
      </c>
      <c r="E34" s="46">
        <v>43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13881</v>
      </c>
      <c r="O34" s="47">
        <f t="shared" si="1"/>
        <v>5.1183628318584073</v>
      </c>
      <c r="P34" s="9"/>
    </row>
    <row r="35" spans="1:119">
      <c r="A35" s="12"/>
      <c r="B35" s="25">
        <v>369.9</v>
      </c>
      <c r="C35" s="20" t="s">
        <v>42</v>
      </c>
      <c r="D35" s="46">
        <v>27859</v>
      </c>
      <c r="E35" s="46">
        <v>27938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55797</v>
      </c>
      <c r="O35" s="47">
        <f t="shared" si="1"/>
        <v>20.574115044247787</v>
      </c>
      <c r="P35" s="9"/>
    </row>
    <row r="36" spans="1:119" ht="15.75">
      <c r="A36" s="29" t="s">
        <v>30</v>
      </c>
      <c r="B36" s="30"/>
      <c r="C36" s="31"/>
      <c r="D36" s="32">
        <f t="shared" ref="D36:M36" si="9">SUM(D37:D37)</f>
        <v>0</v>
      </c>
      <c r="E36" s="32">
        <f t="shared" si="9"/>
        <v>100000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4"/>
        <v>100000</v>
      </c>
      <c r="O36" s="45">
        <f t="shared" si="1"/>
        <v>36.873156342182888</v>
      </c>
      <c r="P36" s="9"/>
    </row>
    <row r="37" spans="1:119" ht="15.75" thickBot="1">
      <c r="A37" s="12"/>
      <c r="B37" s="25">
        <v>381</v>
      </c>
      <c r="C37" s="20" t="s">
        <v>43</v>
      </c>
      <c r="D37" s="46">
        <v>0</v>
      </c>
      <c r="E37" s="46">
        <v>100000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100000</v>
      </c>
      <c r="O37" s="47">
        <f t="shared" si="1"/>
        <v>36.873156342182888</v>
      </c>
      <c r="P37" s="9"/>
    </row>
    <row r="38" spans="1:119" ht="16.5" thickBot="1">
      <c r="A38" s="14" t="s">
        <v>35</v>
      </c>
      <c r="B38" s="23"/>
      <c r="C38" s="22"/>
      <c r="D38" s="15">
        <f t="shared" ref="D38:M38" si="10">SUM(D5,D13,D19,D25,D29,D33,D36)</f>
        <v>3394646</v>
      </c>
      <c r="E38" s="15">
        <f t="shared" si="10"/>
        <v>289524</v>
      </c>
      <c r="F38" s="15">
        <f t="shared" si="10"/>
        <v>0</v>
      </c>
      <c r="G38" s="15">
        <f t="shared" si="10"/>
        <v>0</v>
      </c>
      <c r="H38" s="15">
        <f t="shared" si="10"/>
        <v>0</v>
      </c>
      <c r="I38" s="15">
        <f t="shared" si="10"/>
        <v>0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4"/>
        <v>3684170</v>
      </c>
      <c r="O38" s="38">
        <f t="shared" si="1"/>
        <v>1358.4697640117995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51" t="s">
        <v>107</v>
      </c>
      <c r="M40" s="51"/>
      <c r="N40" s="51"/>
      <c r="O40" s="43">
        <v>2712</v>
      </c>
    </row>
    <row r="41" spans="1:119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  <row r="42" spans="1:119" ht="15.75" customHeight="1" thickBot="1">
      <c r="A42" s="55" t="s">
        <v>66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7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103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44</v>
      </c>
      <c r="B3" s="65"/>
      <c r="C3" s="66"/>
      <c r="D3" s="70" t="s">
        <v>24</v>
      </c>
      <c r="E3" s="71"/>
      <c r="F3" s="71"/>
      <c r="G3" s="71"/>
      <c r="H3" s="72"/>
      <c r="I3" s="70" t="s">
        <v>25</v>
      </c>
      <c r="J3" s="72"/>
      <c r="K3" s="70" t="s">
        <v>27</v>
      </c>
      <c r="L3" s="72"/>
      <c r="M3" s="36"/>
      <c r="N3" s="37"/>
      <c r="O3" s="73" t="s">
        <v>49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8</v>
      </c>
      <c r="N4" s="35" t="s">
        <v>26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1950909</v>
      </c>
      <c r="E5" s="27">
        <f t="shared" si="0"/>
        <v>123693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2074602</v>
      </c>
      <c r="O5" s="33">
        <f t="shared" ref="O5:O35" si="1">(N5/O$37)</f>
        <v>784.94211123723039</v>
      </c>
      <c r="P5" s="6"/>
    </row>
    <row r="6" spans="1:133">
      <c r="A6" s="12"/>
      <c r="B6" s="25">
        <v>311</v>
      </c>
      <c r="C6" s="20" t="s">
        <v>1</v>
      </c>
      <c r="D6" s="46">
        <v>1452906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1452906</v>
      </c>
      <c r="O6" s="47">
        <f t="shared" si="1"/>
        <v>549.71850170261064</v>
      </c>
      <c r="P6" s="9"/>
    </row>
    <row r="7" spans="1:133">
      <c r="A7" s="12"/>
      <c r="B7" s="25">
        <v>312.3</v>
      </c>
      <c r="C7" s="20" t="s">
        <v>54</v>
      </c>
      <c r="D7" s="46">
        <v>0</v>
      </c>
      <c r="E7" s="46">
        <v>31102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31102</v>
      </c>
      <c r="O7" s="47">
        <f t="shared" si="1"/>
        <v>11.767688233068483</v>
      </c>
      <c r="P7" s="9"/>
    </row>
    <row r="8" spans="1:133">
      <c r="A8" s="12"/>
      <c r="B8" s="25">
        <v>312.41000000000003</v>
      </c>
      <c r="C8" s="20" t="s">
        <v>9</v>
      </c>
      <c r="D8" s="46">
        <v>0</v>
      </c>
      <c r="E8" s="46">
        <v>92591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92591</v>
      </c>
      <c r="O8" s="47">
        <f t="shared" si="1"/>
        <v>35.032538781687478</v>
      </c>
      <c r="P8" s="9"/>
    </row>
    <row r="9" spans="1:133">
      <c r="A9" s="12"/>
      <c r="B9" s="25">
        <v>314.10000000000002</v>
      </c>
      <c r="C9" s="20" t="s">
        <v>10</v>
      </c>
      <c r="D9" s="46">
        <v>307425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307425</v>
      </c>
      <c r="O9" s="47">
        <f t="shared" si="1"/>
        <v>116.31668558456299</v>
      </c>
      <c r="P9" s="9"/>
    </row>
    <row r="10" spans="1:133">
      <c r="A10" s="12"/>
      <c r="B10" s="25">
        <v>314.3</v>
      </c>
      <c r="C10" s="20" t="s">
        <v>11</v>
      </c>
      <c r="D10" s="46">
        <v>57000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57000</v>
      </c>
      <c r="O10" s="47">
        <f t="shared" si="1"/>
        <v>21.566401816118049</v>
      </c>
      <c r="P10" s="9"/>
    </row>
    <row r="11" spans="1:133">
      <c r="A11" s="12"/>
      <c r="B11" s="25">
        <v>315</v>
      </c>
      <c r="C11" s="20" t="s">
        <v>85</v>
      </c>
      <c r="D11" s="46">
        <v>95733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95733</v>
      </c>
      <c r="O11" s="47">
        <f t="shared" si="1"/>
        <v>36.221339387060162</v>
      </c>
      <c r="P11" s="9"/>
    </row>
    <row r="12" spans="1:133">
      <c r="A12" s="12"/>
      <c r="B12" s="25">
        <v>316</v>
      </c>
      <c r="C12" s="20" t="s">
        <v>86</v>
      </c>
      <c r="D12" s="46">
        <v>37845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37845</v>
      </c>
      <c r="O12" s="47">
        <f t="shared" si="1"/>
        <v>14.318955732122587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SUM(D14:D16)</f>
        <v>285999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5" si="4">SUM(D13:M13)</f>
        <v>285999</v>
      </c>
      <c r="O13" s="45">
        <f t="shared" si="1"/>
        <v>108.2099886492622</v>
      </c>
      <c r="P13" s="10"/>
    </row>
    <row r="14" spans="1:133">
      <c r="A14" s="12"/>
      <c r="B14" s="25">
        <v>322</v>
      </c>
      <c r="C14" s="20" t="s">
        <v>55</v>
      </c>
      <c r="D14" s="46">
        <v>46185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46185</v>
      </c>
      <c r="O14" s="47">
        <f t="shared" si="1"/>
        <v>17.474460839954595</v>
      </c>
      <c r="P14" s="9"/>
    </row>
    <row r="15" spans="1:133">
      <c r="A15" s="12"/>
      <c r="B15" s="25">
        <v>323.10000000000002</v>
      </c>
      <c r="C15" s="20" t="s">
        <v>15</v>
      </c>
      <c r="D15" s="46">
        <v>238371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238371</v>
      </c>
      <c r="O15" s="47">
        <f t="shared" si="1"/>
        <v>90.189557321225877</v>
      </c>
      <c r="P15" s="9"/>
    </row>
    <row r="16" spans="1:133">
      <c r="A16" s="12"/>
      <c r="B16" s="25">
        <v>323.39999999999998</v>
      </c>
      <c r="C16" s="20" t="s">
        <v>16</v>
      </c>
      <c r="D16" s="46">
        <v>1443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1443</v>
      </c>
      <c r="O16" s="47">
        <f t="shared" si="1"/>
        <v>0.54597048808172532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SUM(D18:D21)</f>
        <v>521408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521408</v>
      </c>
      <c r="O17" s="45">
        <f t="shared" si="1"/>
        <v>197.27884979190313</v>
      </c>
      <c r="P17" s="10"/>
    </row>
    <row r="18" spans="1:16">
      <c r="A18" s="12"/>
      <c r="B18" s="25">
        <v>335.12</v>
      </c>
      <c r="C18" s="20" t="s">
        <v>87</v>
      </c>
      <c r="D18" s="46">
        <v>99578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99578</v>
      </c>
      <c r="O18" s="47">
        <f t="shared" si="1"/>
        <v>37.676125614831633</v>
      </c>
      <c r="P18" s="9"/>
    </row>
    <row r="19" spans="1:16">
      <c r="A19" s="12"/>
      <c r="B19" s="25">
        <v>335.15</v>
      </c>
      <c r="C19" s="20" t="s">
        <v>88</v>
      </c>
      <c r="D19" s="46">
        <v>1266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1266</v>
      </c>
      <c r="O19" s="47">
        <f t="shared" si="1"/>
        <v>0.47900113507377978</v>
      </c>
      <c r="P19" s="9"/>
    </row>
    <row r="20" spans="1:16">
      <c r="A20" s="12"/>
      <c r="B20" s="25">
        <v>335.18</v>
      </c>
      <c r="C20" s="20" t="s">
        <v>89</v>
      </c>
      <c r="D20" s="46">
        <v>418783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418783</v>
      </c>
      <c r="O20" s="47">
        <f t="shared" si="1"/>
        <v>158.44986757472569</v>
      </c>
      <c r="P20" s="9"/>
    </row>
    <row r="21" spans="1:16">
      <c r="A21" s="12"/>
      <c r="B21" s="25">
        <v>335.9</v>
      </c>
      <c r="C21" s="20" t="s">
        <v>60</v>
      </c>
      <c r="D21" s="46">
        <v>1781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1781</v>
      </c>
      <c r="O21" s="47">
        <f t="shared" si="1"/>
        <v>0.67385546727203938</v>
      </c>
      <c r="P21" s="9"/>
    </row>
    <row r="22" spans="1:16" ht="15.75">
      <c r="A22" s="29" t="s">
        <v>28</v>
      </c>
      <c r="B22" s="30"/>
      <c r="C22" s="31"/>
      <c r="D22" s="32">
        <f t="shared" ref="D22:M22" si="6">SUM(D23:D25)</f>
        <v>360646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32">
        <f t="shared" si="4"/>
        <v>360646</v>
      </c>
      <c r="O22" s="45">
        <f t="shared" si="1"/>
        <v>136.45327279606508</v>
      </c>
      <c r="P22" s="10"/>
    </row>
    <row r="23" spans="1:16">
      <c r="A23" s="12"/>
      <c r="B23" s="25">
        <v>342.1</v>
      </c>
      <c r="C23" s="20" t="s">
        <v>68</v>
      </c>
      <c r="D23" s="46">
        <v>67269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67269</v>
      </c>
      <c r="O23" s="47">
        <f t="shared" si="1"/>
        <v>25.451759364358683</v>
      </c>
      <c r="P23" s="9"/>
    </row>
    <row r="24" spans="1:16">
      <c r="A24" s="12"/>
      <c r="B24" s="25">
        <v>342.2</v>
      </c>
      <c r="C24" s="20" t="s">
        <v>100</v>
      </c>
      <c r="D24" s="46">
        <v>5769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5769</v>
      </c>
      <c r="O24" s="47">
        <f t="shared" si="1"/>
        <v>2.1827468785471056</v>
      </c>
      <c r="P24" s="9"/>
    </row>
    <row r="25" spans="1:16">
      <c r="A25" s="12"/>
      <c r="B25" s="25">
        <v>343.4</v>
      </c>
      <c r="C25" s="20" t="s">
        <v>34</v>
      </c>
      <c r="D25" s="46">
        <v>287608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287608</v>
      </c>
      <c r="O25" s="47">
        <f t="shared" si="1"/>
        <v>108.81876655315929</v>
      </c>
      <c r="P25" s="9"/>
    </row>
    <row r="26" spans="1:16" ht="15.75">
      <c r="A26" s="29" t="s">
        <v>29</v>
      </c>
      <c r="B26" s="30"/>
      <c r="C26" s="31"/>
      <c r="D26" s="32">
        <f t="shared" ref="D26:M26" si="7">SUM(D27:D29)</f>
        <v>246756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246756</v>
      </c>
      <c r="O26" s="45">
        <f t="shared" si="1"/>
        <v>93.362088535754822</v>
      </c>
      <c r="P26" s="10"/>
    </row>
    <row r="27" spans="1:16">
      <c r="A27" s="13"/>
      <c r="B27" s="39">
        <v>351.9</v>
      </c>
      <c r="C27" s="21" t="s">
        <v>90</v>
      </c>
      <c r="D27" s="46">
        <v>116724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116724</v>
      </c>
      <c r="O27" s="47">
        <f t="shared" si="1"/>
        <v>44.163450624290576</v>
      </c>
      <c r="P27" s="9"/>
    </row>
    <row r="28" spans="1:16">
      <c r="A28" s="13"/>
      <c r="B28" s="39">
        <v>354</v>
      </c>
      <c r="C28" s="21" t="s">
        <v>37</v>
      </c>
      <c r="D28" s="46">
        <v>124452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124452</v>
      </c>
      <c r="O28" s="47">
        <f t="shared" si="1"/>
        <v>47.087400681044265</v>
      </c>
      <c r="P28" s="9"/>
    </row>
    <row r="29" spans="1:16">
      <c r="A29" s="13"/>
      <c r="B29" s="39">
        <v>359</v>
      </c>
      <c r="C29" s="21" t="s">
        <v>64</v>
      </c>
      <c r="D29" s="46">
        <v>5580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5580</v>
      </c>
      <c r="O29" s="47">
        <f t="shared" si="1"/>
        <v>2.1112372304199774</v>
      </c>
      <c r="P29" s="9"/>
    </row>
    <row r="30" spans="1:16" ht="15.75">
      <c r="A30" s="29" t="s">
        <v>2</v>
      </c>
      <c r="B30" s="30"/>
      <c r="C30" s="31"/>
      <c r="D30" s="32">
        <f t="shared" ref="D30:M30" si="8">SUM(D31:D32)</f>
        <v>24606</v>
      </c>
      <c r="E30" s="32">
        <f t="shared" si="8"/>
        <v>27175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51781</v>
      </c>
      <c r="O30" s="45">
        <f t="shared" si="1"/>
        <v>19.59175179720015</v>
      </c>
      <c r="P30" s="10"/>
    </row>
    <row r="31" spans="1:16">
      <c r="A31" s="12"/>
      <c r="B31" s="25">
        <v>361.1</v>
      </c>
      <c r="C31" s="20" t="s">
        <v>40</v>
      </c>
      <c r="D31" s="46">
        <v>13317</v>
      </c>
      <c r="E31" s="46">
        <v>24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13341</v>
      </c>
      <c r="O31" s="47">
        <f t="shared" si="1"/>
        <v>5.0476730987514191</v>
      </c>
      <c r="P31" s="9"/>
    </row>
    <row r="32" spans="1:16">
      <c r="A32" s="12"/>
      <c r="B32" s="25">
        <v>369.9</v>
      </c>
      <c r="C32" s="20" t="s">
        <v>42</v>
      </c>
      <c r="D32" s="46">
        <v>11289</v>
      </c>
      <c r="E32" s="46">
        <v>27151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38440</v>
      </c>
      <c r="O32" s="47">
        <f t="shared" si="1"/>
        <v>14.544078698448732</v>
      </c>
      <c r="P32" s="9"/>
    </row>
    <row r="33" spans="1:119" ht="15.75">
      <c r="A33" s="29" t="s">
        <v>30</v>
      </c>
      <c r="B33" s="30"/>
      <c r="C33" s="31"/>
      <c r="D33" s="32">
        <f t="shared" ref="D33:M33" si="9">SUM(D34:D34)</f>
        <v>0</v>
      </c>
      <c r="E33" s="32">
        <f t="shared" si="9"/>
        <v>110000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4"/>
        <v>110000</v>
      </c>
      <c r="O33" s="45">
        <f t="shared" si="1"/>
        <v>41.619371925841847</v>
      </c>
      <c r="P33" s="9"/>
    </row>
    <row r="34" spans="1:119" ht="15.75" thickBot="1">
      <c r="A34" s="12"/>
      <c r="B34" s="25">
        <v>381</v>
      </c>
      <c r="C34" s="20" t="s">
        <v>43</v>
      </c>
      <c r="D34" s="46">
        <v>0</v>
      </c>
      <c r="E34" s="46">
        <v>110000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110000</v>
      </c>
      <c r="O34" s="47">
        <f t="shared" si="1"/>
        <v>41.619371925841847</v>
      </c>
      <c r="P34" s="9"/>
    </row>
    <row r="35" spans="1:119" ht="16.5" thickBot="1">
      <c r="A35" s="14" t="s">
        <v>35</v>
      </c>
      <c r="B35" s="23"/>
      <c r="C35" s="22"/>
      <c r="D35" s="15">
        <f t="shared" ref="D35:M35" si="10">SUM(D5,D13,D17,D22,D26,D30,D33)</f>
        <v>3390324</v>
      </c>
      <c r="E35" s="15">
        <f t="shared" si="10"/>
        <v>260868</v>
      </c>
      <c r="F35" s="15">
        <f t="shared" si="10"/>
        <v>0</v>
      </c>
      <c r="G35" s="15">
        <f t="shared" si="10"/>
        <v>0</v>
      </c>
      <c r="H35" s="15">
        <f t="shared" si="10"/>
        <v>0</v>
      </c>
      <c r="I35" s="15">
        <f t="shared" si="10"/>
        <v>0</v>
      </c>
      <c r="J35" s="15">
        <f t="shared" si="10"/>
        <v>0</v>
      </c>
      <c r="K35" s="15">
        <f t="shared" si="10"/>
        <v>0</v>
      </c>
      <c r="L35" s="15">
        <f t="shared" si="10"/>
        <v>0</v>
      </c>
      <c r="M35" s="15">
        <f t="shared" si="10"/>
        <v>0</v>
      </c>
      <c r="N35" s="15">
        <f t="shared" si="4"/>
        <v>3651192</v>
      </c>
      <c r="O35" s="38">
        <f t="shared" si="1"/>
        <v>1381.4574347332577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51" t="s">
        <v>104</v>
      </c>
      <c r="M37" s="51"/>
      <c r="N37" s="51"/>
      <c r="O37" s="43">
        <v>2643</v>
      </c>
    </row>
    <row r="38" spans="1:119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</row>
    <row r="39" spans="1:119" ht="15.75" customHeight="1" thickBot="1">
      <c r="A39" s="55" t="s">
        <v>66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7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99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44</v>
      </c>
      <c r="B3" s="65"/>
      <c r="C3" s="66"/>
      <c r="D3" s="70" t="s">
        <v>24</v>
      </c>
      <c r="E3" s="71"/>
      <c r="F3" s="71"/>
      <c r="G3" s="71"/>
      <c r="H3" s="72"/>
      <c r="I3" s="70" t="s">
        <v>25</v>
      </c>
      <c r="J3" s="72"/>
      <c r="K3" s="70" t="s">
        <v>27</v>
      </c>
      <c r="L3" s="72"/>
      <c r="M3" s="36"/>
      <c r="N3" s="37"/>
      <c r="O3" s="73" t="s">
        <v>49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8</v>
      </c>
      <c r="N4" s="35" t="s">
        <v>26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1920124</v>
      </c>
      <c r="E5" s="27">
        <f t="shared" si="0"/>
        <v>118693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2038817</v>
      </c>
      <c r="O5" s="33">
        <f t="shared" ref="O5:O38" si="1">(N5/O$40)</f>
        <v>771.69454958364872</v>
      </c>
      <c r="P5" s="6"/>
    </row>
    <row r="6" spans="1:133">
      <c r="A6" s="12"/>
      <c r="B6" s="25">
        <v>311</v>
      </c>
      <c r="C6" s="20" t="s">
        <v>1</v>
      </c>
      <c r="D6" s="46">
        <v>1400849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1400849</v>
      </c>
      <c r="O6" s="47">
        <f t="shared" si="1"/>
        <v>530.22293716881154</v>
      </c>
      <c r="P6" s="9"/>
    </row>
    <row r="7" spans="1:133">
      <c r="A7" s="12"/>
      <c r="B7" s="25">
        <v>312.10000000000002</v>
      </c>
      <c r="C7" s="20" t="s">
        <v>53</v>
      </c>
      <c r="D7" s="46">
        <v>0</v>
      </c>
      <c r="E7" s="46">
        <v>90962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90962</v>
      </c>
      <c r="O7" s="47">
        <f t="shared" si="1"/>
        <v>34.429220287660861</v>
      </c>
      <c r="P7" s="9"/>
    </row>
    <row r="8" spans="1:133">
      <c r="A8" s="12"/>
      <c r="B8" s="25">
        <v>312.3</v>
      </c>
      <c r="C8" s="20" t="s">
        <v>54</v>
      </c>
      <c r="D8" s="46">
        <v>0</v>
      </c>
      <c r="E8" s="46">
        <v>27731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27731</v>
      </c>
      <c r="O8" s="47">
        <f t="shared" si="1"/>
        <v>10.496214988644965</v>
      </c>
      <c r="P8" s="9"/>
    </row>
    <row r="9" spans="1:133">
      <c r="A9" s="12"/>
      <c r="B9" s="25">
        <v>314.10000000000002</v>
      </c>
      <c r="C9" s="20" t="s">
        <v>10</v>
      </c>
      <c r="D9" s="46">
        <v>319474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319474</v>
      </c>
      <c r="O9" s="47">
        <f t="shared" si="1"/>
        <v>120.9212717638153</v>
      </c>
      <c r="P9" s="9"/>
    </row>
    <row r="10" spans="1:133">
      <c r="A10" s="12"/>
      <c r="B10" s="25">
        <v>314.3</v>
      </c>
      <c r="C10" s="20" t="s">
        <v>11</v>
      </c>
      <c r="D10" s="46">
        <v>55676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55676</v>
      </c>
      <c r="O10" s="47">
        <f t="shared" si="1"/>
        <v>21.073429220287661</v>
      </c>
      <c r="P10" s="9"/>
    </row>
    <row r="11" spans="1:133">
      <c r="A11" s="12"/>
      <c r="B11" s="25">
        <v>315</v>
      </c>
      <c r="C11" s="20" t="s">
        <v>85</v>
      </c>
      <c r="D11" s="46">
        <v>107051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107051</v>
      </c>
      <c r="O11" s="47">
        <f t="shared" si="1"/>
        <v>40.518925056775167</v>
      </c>
      <c r="P11" s="9"/>
    </row>
    <row r="12" spans="1:133">
      <c r="A12" s="12"/>
      <c r="B12" s="25">
        <v>316</v>
      </c>
      <c r="C12" s="20" t="s">
        <v>86</v>
      </c>
      <c r="D12" s="46">
        <v>37074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37074</v>
      </c>
      <c r="O12" s="47">
        <f t="shared" si="1"/>
        <v>14.032551097653293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SUM(D14:D18)</f>
        <v>296357</v>
      </c>
      <c r="E13" s="32">
        <f t="shared" si="3"/>
        <v>2075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8" si="4">SUM(D13:M13)</f>
        <v>298432</v>
      </c>
      <c r="O13" s="45">
        <f t="shared" si="1"/>
        <v>112.95685087055261</v>
      </c>
      <c r="P13" s="10"/>
    </row>
    <row r="14" spans="1:133">
      <c r="A14" s="12"/>
      <c r="B14" s="25">
        <v>322</v>
      </c>
      <c r="C14" s="20" t="s">
        <v>55</v>
      </c>
      <c r="D14" s="46">
        <v>46361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46361</v>
      </c>
      <c r="O14" s="47">
        <f t="shared" si="1"/>
        <v>17.547691143073429</v>
      </c>
      <c r="P14" s="9"/>
    </row>
    <row r="15" spans="1:133">
      <c r="A15" s="12"/>
      <c r="B15" s="25">
        <v>323.10000000000002</v>
      </c>
      <c r="C15" s="20" t="s">
        <v>15</v>
      </c>
      <c r="D15" s="46">
        <v>246323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246323</v>
      </c>
      <c r="O15" s="47">
        <f t="shared" si="1"/>
        <v>93.233535200605601</v>
      </c>
      <c r="P15" s="9"/>
    </row>
    <row r="16" spans="1:133">
      <c r="A16" s="12"/>
      <c r="B16" s="25">
        <v>323.39999999999998</v>
      </c>
      <c r="C16" s="20" t="s">
        <v>16</v>
      </c>
      <c r="D16" s="46">
        <v>3073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3073</v>
      </c>
      <c r="O16" s="47">
        <f t="shared" si="1"/>
        <v>1.1631339894019681</v>
      </c>
      <c r="P16" s="9"/>
    </row>
    <row r="17" spans="1:16">
      <c r="A17" s="12"/>
      <c r="B17" s="25">
        <v>324.11</v>
      </c>
      <c r="C17" s="20" t="s">
        <v>17</v>
      </c>
      <c r="D17" s="46">
        <v>600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600</v>
      </c>
      <c r="O17" s="47">
        <f t="shared" si="1"/>
        <v>0.22710068130204392</v>
      </c>
      <c r="P17" s="9"/>
    </row>
    <row r="18" spans="1:16">
      <c r="A18" s="12"/>
      <c r="B18" s="25">
        <v>324.31</v>
      </c>
      <c r="C18" s="20" t="s">
        <v>56</v>
      </c>
      <c r="D18" s="46">
        <v>0</v>
      </c>
      <c r="E18" s="46">
        <v>2075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2075</v>
      </c>
      <c r="O18" s="47">
        <f t="shared" si="1"/>
        <v>0.78538985616956847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SUM(D20:D23)</f>
        <v>495462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495462</v>
      </c>
      <c r="O19" s="45">
        <f t="shared" si="1"/>
        <v>187.5329295987888</v>
      </c>
      <c r="P19" s="10"/>
    </row>
    <row r="20" spans="1:16">
      <c r="A20" s="12"/>
      <c r="B20" s="25">
        <v>335.12</v>
      </c>
      <c r="C20" s="20" t="s">
        <v>87</v>
      </c>
      <c r="D20" s="46">
        <v>88787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88787</v>
      </c>
      <c r="O20" s="47">
        <f t="shared" si="1"/>
        <v>33.605980317940954</v>
      </c>
      <c r="P20" s="9"/>
    </row>
    <row r="21" spans="1:16">
      <c r="A21" s="12"/>
      <c r="B21" s="25">
        <v>335.15</v>
      </c>
      <c r="C21" s="20" t="s">
        <v>88</v>
      </c>
      <c r="D21" s="46">
        <v>1328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1328</v>
      </c>
      <c r="O21" s="47">
        <f t="shared" si="1"/>
        <v>0.50264950794852381</v>
      </c>
      <c r="P21" s="9"/>
    </row>
    <row r="22" spans="1:16">
      <c r="A22" s="12"/>
      <c r="B22" s="25">
        <v>335.18</v>
      </c>
      <c r="C22" s="20" t="s">
        <v>89</v>
      </c>
      <c r="D22" s="46">
        <v>403402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403402</v>
      </c>
      <c r="O22" s="47">
        <f t="shared" si="1"/>
        <v>152.6881150643452</v>
      </c>
      <c r="P22" s="9"/>
    </row>
    <row r="23" spans="1:16">
      <c r="A23" s="12"/>
      <c r="B23" s="25">
        <v>335.9</v>
      </c>
      <c r="C23" s="20" t="s">
        <v>60</v>
      </c>
      <c r="D23" s="46">
        <v>1945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1945</v>
      </c>
      <c r="O23" s="47">
        <f t="shared" si="1"/>
        <v>0.73618470855412566</v>
      </c>
      <c r="P23" s="9"/>
    </row>
    <row r="24" spans="1:16" ht="15.75">
      <c r="A24" s="29" t="s">
        <v>28</v>
      </c>
      <c r="B24" s="30"/>
      <c r="C24" s="31"/>
      <c r="D24" s="32">
        <f t="shared" ref="D24:M24" si="6">SUM(D25:D27)</f>
        <v>361685</v>
      </c>
      <c r="E24" s="32">
        <f t="shared" si="6"/>
        <v>0</v>
      </c>
      <c r="F24" s="32">
        <f t="shared" si="6"/>
        <v>0</v>
      </c>
      <c r="G24" s="32">
        <f t="shared" si="6"/>
        <v>0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32">
        <f t="shared" si="4"/>
        <v>361685</v>
      </c>
      <c r="O24" s="45">
        <f t="shared" si="1"/>
        <v>136.89818319454957</v>
      </c>
      <c r="P24" s="10"/>
    </row>
    <row r="25" spans="1:16">
      <c r="A25" s="12"/>
      <c r="B25" s="25">
        <v>342.1</v>
      </c>
      <c r="C25" s="20" t="s">
        <v>68</v>
      </c>
      <c r="D25" s="46">
        <v>65182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65182</v>
      </c>
      <c r="O25" s="47">
        <f t="shared" si="1"/>
        <v>24.671461014383045</v>
      </c>
      <c r="P25" s="9"/>
    </row>
    <row r="26" spans="1:16">
      <c r="A26" s="12"/>
      <c r="B26" s="25">
        <v>342.2</v>
      </c>
      <c r="C26" s="20" t="s">
        <v>100</v>
      </c>
      <c r="D26" s="46">
        <v>12035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12035</v>
      </c>
      <c r="O26" s="47">
        <f t="shared" si="1"/>
        <v>4.5552611657834969</v>
      </c>
      <c r="P26" s="9"/>
    </row>
    <row r="27" spans="1:16">
      <c r="A27" s="12"/>
      <c r="B27" s="25">
        <v>343.4</v>
      </c>
      <c r="C27" s="20" t="s">
        <v>34</v>
      </c>
      <c r="D27" s="46">
        <v>284468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284468</v>
      </c>
      <c r="O27" s="47">
        <f t="shared" si="1"/>
        <v>107.67146101438304</v>
      </c>
      <c r="P27" s="9"/>
    </row>
    <row r="28" spans="1:16" ht="15.75">
      <c r="A28" s="29" t="s">
        <v>29</v>
      </c>
      <c r="B28" s="30"/>
      <c r="C28" s="31"/>
      <c r="D28" s="32">
        <f t="shared" ref="D28:M28" si="7">SUM(D29:D31)</f>
        <v>380700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380700</v>
      </c>
      <c r="O28" s="45">
        <f t="shared" si="1"/>
        <v>144.09538228614687</v>
      </c>
      <c r="P28" s="10"/>
    </row>
    <row r="29" spans="1:16">
      <c r="A29" s="13"/>
      <c r="B29" s="39">
        <v>351.9</v>
      </c>
      <c r="C29" s="21" t="s">
        <v>90</v>
      </c>
      <c r="D29" s="46">
        <v>102326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102326</v>
      </c>
      <c r="O29" s="47">
        <f t="shared" si="1"/>
        <v>38.730507191521575</v>
      </c>
      <c r="P29" s="9"/>
    </row>
    <row r="30" spans="1:16">
      <c r="A30" s="13"/>
      <c r="B30" s="39">
        <v>354</v>
      </c>
      <c r="C30" s="21" t="s">
        <v>37</v>
      </c>
      <c r="D30" s="46">
        <v>275938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275938</v>
      </c>
      <c r="O30" s="47">
        <f t="shared" si="1"/>
        <v>104.44284632853899</v>
      </c>
      <c r="P30" s="9"/>
    </row>
    <row r="31" spans="1:16">
      <c r="A31" s="13"/>
      <c r="B31" s="39">
        <v>359</v>
      </c>
      <c r="C31" s="21" t="s">
        <v>64</v>
      </c>
      <c r="D31" s="46">
        <v>2436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2436</v>
      </c>
      <c r="O31" s="47">
        <f t="shared" si="1"/>
        <v>0.92202876608629825</v>
      </c>
      <c r="P31" s="9"/>
    </row>
    <row r="32" spans="1:16" ht="15.75">
      <c r="A32" s="29" t="s">
        <v>2</v>
      </c>
      <c r="B32" s="30"/>
      <c r="C32" s="31"/>
      <c r="D32" s="32">
        <f t="shared" ref="D32:M32" si="8">SUM(D33:D35)</f>
        <v>68194</v>
      </c>
      <c r="E32" s="32">
        <f t="shared" si="8"/>
        <v>26139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94333</v>
      </c>
      <c r="O32" s="45">
        <f t="shared" si="1"/>
        <v>35.705147615442847</v>
      </c>
      <c r="P32" s="10"/>
    </row>
    <row r="33" spans="1:119">
      <c r="A33" s="12"/>
      <c r="B33" s="25">
        <v>361.1</v>
      </c>
      <c r="C33" s="20" t="s">
        <v>40</v>
      </c>
      <c r="D33" s="46">
        <v>11902</v>
      </c>
      <c r="E33" s="46">
        <v>12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11914</v>
      </c>
      <c r="O33" s="47">
        <f t="shared" si="1"/>
        <v>4.5094625283875853</v>
      </c>
      <c r="P33" s="9"/>
    </row>
    <row r="34" spans="1:119">
      <c r="A34" s="12"/>
      <c r="B34" s="25">
        <v>364</v>
      </c>
      <c r="C34" s="20" t="s">
        <v>101</v>
      </c>
      <c r="D34" s="46">
        <v>41413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41413</v>
      </c>
      <c r="O34" s="47">
        <f t="shared" si="1"/>
        <v>15.674867524602574</v>
      </c>
      <c r="P34" s="9"/>
    </row>
    <row r="35" spans="1:119">
      <c r="A35" s="12"/>
      <c r="B35" s="25">
        <v>369.9</v>
      </c>
      <c r="C35" s="20" t="s">
        <v>42</v>
      </c>
      <c r="D35" s="46">
        <v>14879</v>
      </c>
      <c r="E35" s="46">
        <v>26127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41006</v>
      </c>
      <c r="O35" s="47">
        <f t="shared" si="1"/>
        <v>15.520817562452688</v>
      </c>
      <c r="P35" s="9"/>
    </row>
    <row r="36" spans="1:119" ht="15.75">
      <c r="A36" s="29" t="s">
        <v>30</v>
      </c>
      <c r="B36" s="30"/>
      <c r="C36" s="31"/>
      <c r="D36" s="32">
        <f t="shared" ref="D36:M36" si="9">SUM(D37:D37)</f>
        <v>0</v>
      </c>
      <c r="E36" s="32">
        <f t="shared" si="9"/>
        <v>317172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4"/>
        <v>317172</v>
      </c>
      <c r="O36" s="45">
        <f t="shared" si="1"/>
        <v>120.04996214988645</v>
      </c>
      <c r="P36" s="9"/>
    </row>
    <row r="37" spans="1:119" ht="15.75" thickBot="1">
      <c r="A37" s="12"/>
      <c r="B37" s="25">
        <v>381</v>
      </c>
      <c r="C37" s="20" t="s">
        <v>43</v>
      </c>
      <c r="D37" s="46">
        <v>0</v>
      </c>
      <c r="E37" s="46">
        <v>317172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317172</v>
      </c>
      <c r="O37" s="47">
        <f t="shared" si="1"/>
        <v>120.04996214988645</v>
      </c>
      <c r="P37" s="9"/>
    </row>
    <row r="38" spans="1:119" ht="16.5" thickBot="1">
      <c r="A38" s="14" t="s">
        <v>35</v>
      </c>
      <c r="B38" s="23"/>
      <c r="C38" s="22"/>
      <c r="D38" s="15">
        <f t="shared" ref="D38:M38" si="10">SUM(D5,D13,D19,D24,D28,D32,D36)</f>
        <v>3522522</v>
      </c>
      <c r="E38" s="15">
        <f t="shared" si="10"/>
        <v>464079</v>
      </c>
      <c r="F38" s="15">
        <f t="shared" si="10"/>
        <v>0</v>
      </c>
      <c r="G38" s="15">
        <f t="shared" si="10"/>
        <v>0</v>
      </c>
      <c r="H38" s="15">
        <f t="shared" si="10"/>
        <v>0</v>
      </c>
      <c r="I38" s="15">
        <f t="shared" si="10"/>
        <v>0</v>
      </c>
      <c r="J38" s="15">
        <f t="shared" si="10"/>
        <v>0</v>
      </c>
      <c r="K38" s="15">
        <f t="shared" si="10"/>
        <v>0</v>
      </c>
      <c r="L38" s="15">
        <f t="shared" si="10"/>
        <v>0</v>
      </c>
      <c r="M38" s="15">
        <f t="shared" si="10"/>
        <v>0</v>
      </c>
      <c r="N38" s="15">
        <f t="shared" si="4"/>
        <v>3986601</v>
      </c>
      <c r="O38" s="38">
        <f t="shared" si="1"/>
        <v>1508.9330052990158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51" t="s">
        <v>102</v>
      </c>
      <c r="M40" s="51"/>
      <c r="N40" s="51"/>
      <c r="O40" s="43">
        <v>2642</v>
      </c>
    </row>
    <row r="41" spans="1:119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  <row r="42" spans="1:119" ht="15.75" customHeight="1" thickBot="1">
      <c r="A42" s="55" t="s">
        <v>66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7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97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44</v>
      </c>
      <c r="B3" s="65"/>
      <c r="C3" s="66"/>
      <c r="D3" s="70" t="s">
        <v>24</v>
      </c>
      <c r="E3" s="71"/>
      <c r="F3" s="71"/>
      <c r="G3" s="71"/>
      <c r="H3" s="72"/>
      <c r="I3" s="70" t="s">
        <v>25</v>
      </c>
      <c r="J3" s="72"/>
      <c r="K3" s="70" t="s">
        <v>27</v>
      </c>
      <c r="L3" s="72"/>
      <c r="M3" s="36"/>
      <c r="N3" s="37"/>
      <c r="O3" s="73" t="s">
        <v>49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8</v>
      </c>
      <c r="N4" s="35" t="s">
        <v>26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1761831</v>
      </c>
      <c r="E5" s="27">
        <f t="shared" si="0"/>
        <v>118176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1880007</v>
      </c>
      <c r="O5" s="33">
        <f t="shared" ref="O5:O35" si="1">(N5/O$37)</f>
        <v>713.47514231499053</v>
      </c>
      <c r="P5" s="6"/>
    </row>
    <row r="6" spans="1:133">
      <c r="A6" s="12"/>
      <c r="B6" s="25">
        <v>311</v>
      </c>
      <c r="C6" s="20" t="s">
        <v>1</v>
      </c>
      <c r="D6" s="46">
        <v>1252318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1252318</v>
      </c>
      <c r="O6" s="47">
        <f t="shared" si="1"/>
        <v>475.26299810246678</v>
      </c>
      <c r="P6" s="9"/>
    </row>
    <row r="7" spans="1:133">
      <c r="A7" s="12"/>
      <c r="B7" s="25">
        <v>312.10000000000002</v>
      </c>
      <c r="C7" s="20" t="s">
        <v>53</v>
      </c>
      <c r="D7" s="46">
        <v>0</v>
      </c>
      <c r="E7" s="46">
        <v>89760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89760</v>
      </c>
      <c r="O7" s="47">
        <f t="shared" si="1"/>
        <v>34.064516129032256</v>
      </c>
      <c r="P7" s="9"/>
    </row>
    <row r="8" spans="1:133">
      <c r="A8" s="12"/>
      <c r="B8" s="25">
        <v>312.3</v>
      </c>
      <c r="C8" s="20" t="s">
        <v>54</v>
      </c>
      <c r="D8" s="46">
        <v>0</v>
      </c>
      <c r="E8" s="46">
        <v>28416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28416</v>
      </c>
      <c r="O8" s="47">
        <f t="shared" si="1"/>
        <v>10.784060721062618</v>
      </c>
      <c r="P8" s="9"/>
    </row>
    <row r="9" spans="1:133">
      <c r="A9" s="12"/>
      <c r="B9" s="25">
        <v>314.10000000000002</v>
      </c>
      <c r="C9" s="20" t="s">
        <v>10</v>
      </c>
      <c r="D9" s="46">
        <v>343245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343245</v>
      </c>
      <c r="O9" s="47">
        <f t="shared" si="1"/>
        <v>130.26375711574951</v>
      </c>
      <c r="P9" s="9"/>
    </row>
    <row r="10" spans="1:133">
      <c r="A10" s="12"/>
      <c r="B10" s="25">
        <v>314.3</v>
      </c>
      <c r="C10" s="20" t="s">
        <v>11</v>
      </c>
      <c r="D10" s="46">
        <v>13274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13274</v>
      </c>
      <c r="O10" s="47">
        <f t="shared" si="1"/>
        <v>5.0375711574952557</v>
      </c>
      <c r="P10" s="9"/>
    </row>
    <row r="11" spans="1:133">
      <c r="A11" s="12"/>
      <c r="B11" s="25">
        <v>315</v>
      </c>
      <c r="C11" s="20" t="s">
        <v>85</v>
      </c>
      <c r="D11" s="46">
        <v>116186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116186</v>
      </c>
      <c r="O11" s="47">
        <f t="shared" si="1"/>
        <v>44.093358633776091</v>
      </c>
      <c r="P11" s="9"/>
    </row>
    <row r="12" spans="1:133">
      <c r="A12" s="12"/>
      <c r="B12" s="25">
        <v>316</v>
      </c>
      <c r="C12" s="20" t="s">
        <v>86</v>
      </c>
      <c r="D12" s="46">
        <v>36808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36808</v>
      </c>
      <c r="O12" s="47">
        <f t="shared" si="1"/>
        <v>13.96888045540797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SUM(D14:D16)</f>
        <v>292057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5" si="4">SUM(D13:M13)</f>
        <v>292057</v>
      </c>
      <c r="O13" s="45">
        <f t="shared" si="1"/>
        <v>110.83757115749526</v>
      </c>
      <c r="P13" s="10"/>
    </row>
    <row r="14" spans="1:133">
      <c r="A14" s="12"/>
      <c r="B14" s="25">
        <v>322</v>
      </c>
      <c r="C14" s="20" t="s">
        <v>55</v>
      </c>
      <c r="D14" s="46">
        <v>29331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29331</v>
      </c>
      <c r="O14" s="47">
        <f t="shared" si="1"/>
        <v>11.131309297912713</v>
      </c>
      <c r="P14" s="9"/>
    </row>
    <row r="15" spans="1:133">
      <c r="A15" s="12"/>
      <c r="B15" s="25">
        <v>323.10000000000002</v>
      </c>
      <c r="C15" s="20" t="s">
        <v>15</v>
      </c>
      <c r="D15" s="46">
        <v>258477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258477</v>
      </c>
      <c r="O15" s="47">
        <f t="shared" si="1"/>
        <v>98.093738140417457</v>
      </c>
      <c r="P15" s="9"/>
    </row>
    <row r="16" spans="1:133">
      <c r="A16" s="12"/>
      <c r="B16" s="25">
        <v>323.39999999999998</v>
      </c>
      <c r="C16" s="20" t="s">
        <v>16</v>
      </c>
      <c r="D16" s="46">
        <v>4249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4249</v>
      </c>
      <c r="O16" s="47">
        <f t="shared" si="1"/>
        <v>1.6125237191650854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SUM(D18:D22)</f>
        <v>493601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493601</v>
      </c>
      <c r="O17" s="45">
        <f t="shared" si="1"/>
        <v>187.32485768500948</v>
      </c>
      <c r="P17" s="10"/>
    </row>
    <row r="18" spans="1:16">
      <c r="A18" s="12"/>
      <c r="B18" s="25">
        <v>334.2</v>
      </c>
      <c r="C18" s="20" t="s">
        <v>21</v>
      </c>
      <c r="D18" s="46">
        <v>11000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11000</v>
      </c>
      <c r="O18" s="47">
        <f t="shared" si="1"/>
        <v>4.1745730550284632</v>
      </c>
      <c r="P18" s="9"/>
    </row>
    <row r="19" spans="1:16">
      <c r="A19" s="12"/>
      <c r="B19" s="25">
        <v>335.12</v>
      </c>
      <c r="C19" s="20" t="s">
        <v>87</v>
      </c>
      <c r="D19" s="46">
        <v>85843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85843</v>
      </c>
      <c r="O19" s="47">
        <f t="shared" si="1"/>
        <v>32.577988614800759</v>
      </c>
      <c r="P19" s="9"/>
    </row>
    <row r="20" spans="1:16">
      <c r="A20" s="12"/>
      <c r="B20" s="25">
        <v>335.15</v>
      </c>
      <c r="C20" s="20" t="s">
        <v>88</v>
      </c>
      <c r="D20" s="46">
        <v>664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664</v>
      </c>
      <c r="O20" s="47">
        <f t="shared" si="1"/>
        <v>0.2519924098671727</v>
      </c>
      <c r="P20" s="9"/>
    </row>
    <row r="21" spans="1:16">
      <c r="A21" s="12"/>
      <c r="B21" s="25">
        <v>335.18</v>
      </c>
      <c r="C21" s="20" t="s">
        <v>89</v>
      </c>
      <c r="D21" s="46">
        <v>394709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394709</v>
      </c>
      <c r="O21" s="47">
        <f t="shared" si="1"/>
        <v>149.79468690702086</v>
      </c>
      <c r="P21" s="9"/>
    </row>
    <row r="22" spans="1:16">
      <c r="A22" s="12"/>
      <c r="B22" s="25">
        <v>335.9</v>
      </c>
      <c r="C22" s="20" t="s">
        <v>60</v>
      </c>
      <c r="D22" s="46">
        <v>1385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1385</v>
      </c>
      <c r="O22" s="47">
        <f t="shared" si="1"/>
        <v>0.52561669829222013</v>
      </c>
      <c r="P22" s="9"/>
    </row>
    <row r="23" spans="1:16" ht="15.75">
      <c r="A23" s="29" t="s">
        <v>28</v>
      </c>
      <c r="B23" s="30"/>
      <c r="C23" s="31"/>
      <c r="D23" s="32">
        <f t="shared" ref="D23:M23" si="6">SUM(D24:D25)</f>
        <v>319247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319247</v>
      </c>
      <c r="O23" s="45">
        <f t="shared" si="1"/>
        <v>121.15635673624288</v>
      </c>
      <c r="P23" s="10"/>
    </row>
    <row r="24" spans="1:16">
      <c r="A24" s="12"/>
      <c r="B24" s="25">
        <v>342.1</v>
      </c>
      <c r="C24" s="20" t="s">
        <v>68</v>
      </c>
      <c r="D24" s="46">
        <v>37082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37082</v>
      </c>
      <c r="O24" s="47">
        <f t="shared" si="1"/>
        <v>14.072865275142314</v>
      </c>
      <c r="P24" s="9"/>
    </row>
    <row r="25" spans="1:16">
      <c r="A25" s="12"/>
      <c r="B25" s="25">
        <v>343.4</v>
      </c>
      <c r="C25" s="20" t="s">
        <v>34</v>
      </c>
      <c r="D25" s="46">
        <v>282165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282165</v>
      </c>
      <c r="O25" s="47">
        <f t="shared" si="1"/>
        <v>107.08349146110056</v>
      </c>
      <c r="P25" s="9"/>
    </row>
    <row r="26" spans="1:16" ht="15.75">
      <c r="A26" s="29" t="s">
        <v>29</v>
      </c>
      <c r="B26" s="30"/>
      <c r="C26" s="31"/>
      <c r="D26" s="32">
        <f t="shared" ref="D26:M26" si="7">SUM(D27:D29)</f>
        <v>244664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244664</v>
      </c>
      <c r="O26" s="45">
        <f t="shared" si="1"/>
        <v>92.851612903225814</v>
      </c>
      <c r="P26" s="10"/>
    </row>
    <row r="27" spans="1:16">
      <c r="A27" s="13"/>
      <c r="B27" s="39">
        <v>351.9</v>
      </c>
      <c r="C27" s="21" t="s">
        <v>90</v>
      </c>
      <c r="D27" s="46">
        <v>92198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92198</v>
      </c>
      <c r="O27" s="47">
        <f t="shared" si="1"/>
        <v>34.989753320683114</v>
      </c>
      <c r="P27" s="9"/>
    </row>
    <row r="28" spans="1:16">
      <c r="A28" s="13"/>
      <c r="B28" s="39">
        <v>354</v>
      </c>
      <c r="C28" s="21" t="s">
        <v>37</v>
      </c>
      <c r="D28" s="46">
        <v>148916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148916</v>
      </c>
      <c r="O28" s="47">
        <f t="shared" si="1"/>
        <v>56.514611005692601</v>
      </c>
      <c r="P28" s="9"/>
    </row>
    <row r="29" spans="1:16">
      <c r="A29" s="13"/>
      <c r="B29" s="39">
        <v>359</v>
      </c>
      <c r="C29" s="21" t="s">
        <v>64</v>
      </c>
      <c r="D29" s="46">
        <v>3550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3550</v>
      </c>
      <c r="O29" s="47">
        <f t="shared" si="1"/>
        <v>1.3472485768500948</v>
      </c>
      <c r="P29" s="9"/>
    </row>
    <row r="30" spans="1:16" ht="15.75">
      <c r="A30" s="29" t="s">
        <v>2</v>
      </c>
      <c r="B30" s="30"/>
      <c r="C30" s="31"/>
      <c r="D30" s="32">
        <f t="shared" ref="D30:M30" si="8">SUM(D31:D32)</f>
        <v>31659</v>
      </c>
      <c r="E30" s="32">
        <f t="shared" si="8"/>
        <v>21627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0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4"/>
        <v>53286</v>
      </c>
      <c r="O30" s="45">
        <f t="shared" si="1"/>
        <v>20.222390891840607</v>
      </c>
      <c r="P30" s="10"/>
    </row>
    <row r="31" spans="1:16">
      <c r="A31" s="12"/>
      <c r="B31" s="25">
        <v>361.1</v>
      </c>
      <c r="C31" s="20" t="s">
        <v>40</v>
      </c>
      <c r="D31" s="46">
        <v>12589</v>
      </c>
      <c r="E31" s="46">
        <v>187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12776</v>
      </c>
      <c r="O31" s="47">
        <f t="shared" si="1"/>
        <v>4.8485768500948767</v>
      </c>
      <c r="P31" s="9"/>
    </row>
    <row r="32" spans="1:16">
      <c r="A32" s="12"/>
      <c r="B32" s="25">
        <v>369.9</v>
      </c>
      <c r="C32" s="20" t="s">
        <v>42</v>
      </c>
      <c r="D32" s="46">
        <v>19070</v>
      </c>
      <c r="E32" s="46">
        <v>21440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40510</v>
      </c>
      <c r="O32" s="47">
        <f t="shared" si="1"/>
        <v>15.37381404174573</v>
      </c>
      <c r="P32" s="9"/>
    </row>
    <row r="33" spans="1:119" ht="15.75">
      <c r="A33" s="29" t="s">
        <v>30</v>
      </c>
      <c r="B33" s="30"/>
      <c r="C33" s="31"/>
      <c r="D33" s="32">
        <f t="shared" ref="D33:M33" si="9">SUM(D34:D34)</f>
        <v>0</v>
      </c>
      <c r="E33" s="32">
        <f t="shared" si="9"/>
        <v>807000</v>
      </c>
      <c r="F33" s="32">
        <f t="shared" si="9"/>
        <v>0</v>
      </c>
      <c r="G33" s="32">
        <f t="shared" si="9"/>
        <v>0</v>
      </c>
      <c r="H33" s="32">
        <f t="shared" si="9"/>
        <v>0</v>
      </c>
      <c r="I33" s="32">
        <f t="shared" si="9"/>
        <v>0</v>
      </c>
      <c r="J33" s="32">
        <f t="shared" si="9"/>
        <v>0</v>
      </c>
      <c r="K33" s="32">
        <f t="shared" si="9"/>
        <v>0</v>
      </c>
      <c r="L33" s="32">
        <f t="shared" si="9"/>
        <v>0</v>
      </c>
      <c r="M33" s="32">
        <f t="shared" si="9"/>
        <v>0</v>
      </c>
      <c r="N33" s="32">
        <f t="shared" si="4"/>
        <v>807000</v>
      </c>
      <c r="O33" s="45">
        <f t="shared" si="1"/>
        <v>306.26185958254268</v>
      </c>
      <c r="P33" s="9"/>
    </row>
    <row r="34" spans="1:119" ht="15.75" thickBot="1">
      <c r="A34" s="12"/>
      <c r="B34" s="25">
        <v>381</v>
      </c>
      <c r="C34" s="20" t="s">
        <v>43</v>
      </c>
      <c r="D34" s="46">
        <v>0</v>
      </c>
      <c r="E34" s="46">
        <v>807000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807000</v>
      </c>
      <c r="O34" s="47">
        <f t="shared" si="1"/>
        <v>306.26185958254268</v>
      </c>
      <c r="P34" s="9"/>
    </row>
    <row r="35" spans="1:119" ht="16.5" thickBot="1">
      <c r="A35" s="14" t="s">
        <v>35</v>
      </c>
      <c r="B35" s="23"/>
      <c r="C35" s="22"/>
      <c r="D35" s="15">
        <f t="shared" ref="D35:M35" si="10">SUM(D5,D13,D17,D23,D26,D30,D33)</f>
        <v>3143059</v>
      </c>
      <c r="E35" s="15">
        <f t="shared" si="10"/>
        <v>946803</v>
      </c>
      <c r="F35" s="15">
        <f t="shared" si="10"/>
        <v>0</v>
      </c>
      <c r="G35" s="15">
        <f t="shared" si="10"/>
        <v>0</v>
      </c>
      <c r="H35" s="15">
        <f t="shared" si="10"/>
        <v>0</v>
      </c>
      <c r="I35" s="15">
        <f t="shared" si="10"/>
        <v>0</v>
      </c>
      <c r="J35" s="15">
        <f t="shared" si="10"/>
        <v>0</v>
      </c>
      <c r="K35" s="15">
        <f t="shared" si="10"/>
        <v>0</v>
      </c>
      <c r="L35" s="15">
        <f t="shared" si="10"/>
        <v>0</v>
      </c>
      <c r="M35" s="15">
        <f t="shared" si="10"/>
        <v>0</v>
      </c>
      <c r="N35" s="15">
        <f t="shared" si="4"/>
        <v>4089862</v>
      </c>
      <c r="O35" s="38">
        <f t="shared" si="1"/>
        <v>1552.1297912713474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51" t="s">
        <v>98</v>
      </c>
      <c r="M37" s="51"/>
      <c r="N37" s="51"/>
      <c r="O37" s="43">
        <v>2635</v>
      </c>
    </row>
    <row r="38" spans="1:119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</row>
    <row r="39" spans="1:119" ht="15.75" customHeight="1" thickBot="1">
      <c r="A39" s="55" t="s">
        <v>66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7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92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44</v>
      </c>
      <c r="B3" s="65"/>
      <c r="C3" s="66"/>
      <c r="D3" s="70" t="s">
        <v>24</v>
      </c>
      <c r="E3" s="71"/>
      <c r="F3" s="71"/>
      <c r="G3" s="71"/>
      <c r="H3" s="72"/>
      <c r="I3" s="70" t="s">
        <v>25</v>
      </c>
      <c r="J3" s="72"/>
      <c r="K3" s="70" t="s">
        <v>27</v>
      </c>
      <c r="L3" s="72"/>
      <c r="M3" s="36"/>
      <c r="N3" s="37"/>
      <c r="O3" s="73" t="s">
        <v>49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8</v>
      </c>
      <c r="N4" s="35" t="s">
        <v>26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1741305</v>
      </c>
      <c r="E5" s="27">
        <f t="shared" si="0"/>
        <v>114190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1855495</v>
      </c>
      <c r="O5" s="33">
        <f t="shared" ref="O5:O39" si="1">(N5/O$41)</f>
        <v>706.58606245239912</v>
      </c>
      <c r="P5" s="6"/>
    </row>
    <row r="6" spans="1:133">
      <c r="A6" s="12"/>
      <c r="B6" s="25">
        <v>311</v>
      </c>
      <c r="C6" s="20" t="s">
        <v>1</v>
      </c>
      <c r="D6" s="46">
        <v>1219450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1219450</v>
      </c>
      <c r="O6" s="47">
        <f t="shared" si="1"/>
        <v>464.37547600913939</v>
      </c>
      <c r="P6" s="9"/>
    </row>
    <row r="7" spans="1:133">
      <c r="A7" s="12"/>
      <c r="B7" s="25">
        <v>312.10000000000002</v>
      </c>
      <c r="C7" s="20" t="s">
        <v>53</v>
      </c>
      <c r="D7" s="46">
        <v>0</v>
      </c>
      <c r="E7" s="46">
        <v>86661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86661</v>
      </c>
      <c r="O7" s="47">
        <f t="shared" si="1"/>
        <v>33.001142421934503</v>
      </c>
      <c r="P7" s="9"/>
    </row>
    <row r="8" spans="1:133">
      <c r="A8" s="12"/>
      <c r="B8" s="25">
        <v>312.3</v>
      </c>
      <c r="C8" s="20" t="s">
        <v>54</v>
      </c>
      <c r="D8" s="46">
        <v>0</v>
      </c>
      <c r="E8" s="46">
        <v>27529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27529</v>
      </c>
      <c r="O8" s="47">
        <f t="shared" si="1"/>
        <v>10.483244478293983</v>
      </c>
      <c r="P8" s="9"/>
    </row>
    <row r="9" spans="1:133">
      <c r="A9" s="12"/>
      <c r="B9" s="25">
        <v>314.10000000000002</v>
      </c>
      <c r="C9" s="20" t="s">
        <v>10</v>
      </c>
      <c r="D9" s="46">
        <v>354275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354275</v>
      </c>
      <c r="O9" s="47">
        <f t="shared" si="1"/>
        <v>134.9105102817974</v>
      </c>
      <c r="P9" s="9"/>
    </row>
    <row r="10" spans="1:133">
      <c r="A10" s="12"/>
      <c r="B10" s="25">
        <v>314.3</v>
      </c>
      <c r="C10" s="20" t="s">
        <v>11</v>
      </c>
      <c r="D10" s="46">
        <v>12039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12039</v>
      </c>
      <c r="O10" s="47">
        <f t="shared" si="1"/>
        <v>4.5845392231530848</v>
      </c>
      <c r="P10" s="9"/>
    </row>
    <row r="11" spans="1:133">
      <c r="A11" s="12"/>
      <c r="B11" s="25">
        <v>315</v>
      </c>
      <c r="C11" s="20" t="s">
        <v>85</v>
      </c>
      <c r="D11" s="46">
        <v>121489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121489</v>
      </c>
      <c r="O11" s="47">
        <f t="shared" si="1"/>
        <v>46.263899466869766</v>
      </c>
      <c r="P11" s="9"/>
    </row>
    <row r="12" spans="1:133">
      <c r="A12" s="12"/>
      <c r="B12" s="25">
        <v>316</v>
      </c>
      <c r="C12" s="20" t="s">
        <v>86</v>
      </c>
      <c r="D12" s="46">
        <v>34052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34052</v>
      </c>
      <c r="O12" s="47">
        <f t="shared" si="1"/>
        <v>12.967250571210966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SUM(D14:D18)</f>
        <v>299448</v>
      </c>
      <c r="E13" s="32">
        <f t="shared" si="3"/>
        <v>4686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9" si="4">SUM(D13:M13)</f>
        <v>304134</v>
      </c>
      <c r="O13" s="45">
        <f t="shared" si="1"/>
        <v>115.81645087585682</v>
      </c>
      <c r="P13" s="10"/>
    </row>
    <row r="14" spans="1:133">
      <c r="A14" s="12"/>
      <c r="B14" s="25">
        <v>322</v>
      </c>
      <c r="C14" s="20" t="s">
        <v>55</v>
      </c>
      <c r="D14" s="46">
        <v>34421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34421</v>
      </c>
      <c r="O14" s="47">
        <f t="shared" si="1"/>
        <v>13.107768469154609</v>
      </c>
      <c r="P14" s="9"/>
    </row>
    <row r="15" spans="1:133">
      <c r="A15" s="12"/>
      <c r="B15" s="25">
        <v>323.10000000000002</v>
      </c>
      <c r="C15" s="20" t="s">
        <v>15</v>
      </c>
      <c r="D15" s="46">
        <v>258056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258056</v>
      </c>
      <c r="O15" s="47">
        <f t="shared" si="1"/>
        <v>98.269611576542275</v>
      </c>
      <c r="P15" s="9"/>
    </row>
    <row r="16" spans="1:133">
      <c r="A16" s="12"/>
      <c r="B16" s="25">
        <v>323.39999999999998</v>
      </c>
      <c r="C16" s="20" t="s">
        <v>16</v>
      </c>
      <c r="D16" s="46">
        <v>2883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2883</v>
      </c>
      <c r="O16" s="47">
        <f t="shared" si="1"/>
        <v>1.0978674790555978</v>
      </c>
      <c r="P16" s="9"/>
    </row>
    <row r="17" spans="1:16">
      <c r="A17" s="12"/>
      <c r="B17" s="25">
        <v>324.11</v>
      </c>
      <c r="C17" s="20" t="s">
        <v>17</v>
      </c>
      <c r="D17" s="46">
        <v>4088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4088</v>
      </c>
      <c r="O17" s="47">
        <f t="shared" si="1"/>
        <v>1.5567402894135567</v>
      </c>
      <c r="P17" s="9"/>
    </row>
    <row r="18" spans="1:16">
      <c r="A18" s="12"/>
      <c r="B18" s="25">
        <v>324.31</v>
      </c>
      <c r="C18" s="20" t="s">
        <v>56</v>
      </c>
      <c r="D18" s="46">
        <v>0</v>
      </c>
      <c r="E18" s="46">
        <v>4686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4686</v>
      </c>
      <c r="O18" s="47">
        <f t="shared" si="1"/>
        <v>1.7844630616907844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SUM(D20:D24)</f>
        <v>468919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468919</v>
      </c>
      <c r="O19" s="45">
        <f t="shared" si="1"/>
        <v>178.56778370144707</v>
      </c>
      <c r="P19" s="10"/>
    </row>
    <row r="20" spans="1:16">
      <c r="A20" s="12"/>
      <c r="B20" s="25">
        <v>331.2</v>
      </c>
      <c r="C20" s="20" t="s">
        <v>93</v>
      </c>
      <c r="D20" s="46">
        <v>8858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8858</v>
      </c>
      <c r="O20" s="47">
        <f t="shared" si="1"/>
        <v>3.3731911652703732</v>
      </c>
      <c r="P20" s="9"/>
    </row>
    <row r="21" spans="1:16">
      <c r="A21" s="12"/>
      <c r="B21" s="25">
        <v>335.12</v>
      </c>
      <c r="C21" s="20" t="s">
        <v>87</v>
      </c>
      <c r="D21" s="46">
        <v>79298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79298</v>
      </c>
      <c r="O21" s="47">
        <f t="shared" si="1"/>
        <v>30.197258187357196</v>
      </c>
      <c r="P21" s="9"/>
    </row>
    <row r="22" spans="1:16">
      <c r="A22" s="12"/>
      <c r="B22" s="25">
        <v>335.15</v>
      </c>
      <c r="C22" s="20" t="s">
        <v>88</v>
      </c>
      <c r="D22" s="46">
        <v>4076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4076</v>
      </c>
      <c r="O22" s="47">
        <f t="shared" si="1"/>
        <v>1.5521706016755521</v>
      </c>
      <c r="P22" s="9"/>
    </row>
    <row r="23" spans="1:16">
      <c r="A23" s="12"/>
      <c r="B23" s="25">
        <v>335.18</v>
      </c>
      <c r="C23" s="20" t="s">
        <v>89</v>
      </c>
      <c r="D23" s="46">
        <v>374897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374897</v>
      </c>
      <c r="O23" s="47">
        <f t="shared" si="1"/>
        <v>142.76351865955826</v>
      </c>
      <c r="P23" s="9"/>
    </row>
    <row r="24" spans="1:16">
      <c r="A24" s="12"/>
      <c r="B24" s="25">
        <v>335.9</v>
      </c>
      <c r="C24" s="20" t="s">
        <v>60</v>
      </c>
      <c r="D24" s="46">
        <v>1790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1790</v>
      </c>
      <c r="O24" s="47">
        <f t="shared" si="1"/>
        <v>0.68164508758568165</v>
      </c>
      <c r="P24" s="9"/>
    </row>
    <row r="25" spans="1:16" ht="15.75">
      <c r="A25" s="29" t="s">
        <v>28</v>
      </c>
      <c r="B25" s="30"/>
      <c r="C25" s="31"/>
      <c r="D25" s="32">
        <f t="shared" ref="D25:M25" si="6">SUM(D26:D27)</f>
        <v>314220</v>
      </c>
      <c r="E25" s="32">
        <f t="shared" si="6"/>
        <v>0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0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32">
        <f t="shared" si="4"/>
        <v>314220</v>
      </c>
      <c r="O25" s="45">
        <f t="shared" si="1"/>
        <v>119.65727341964966</v>
      </c>
      <c r="P25" s="10"/>
    </row>
    <row r="26" spans="1:16">
      <c r="A26" s="12"/>
      <c r="B26" s="25">
        <v>342.1</v>
      </c>
      <c r="C26" s="20" t="s">
        <v>68</v>
      </c>
      <c r="D26" s="46">
        <v>32759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32759</v>
      </c>
      <c r="O26" s="47">
        <f t="shared" si="1"/>
        <v>12.474866717440975</v>
      </c>
      <c r="P26" s="9"/>
    </row>
    <row r="27" spans="1:16">
      <c r="A27" s="12"/>
      <c r="B27" s="25">
        <v>343.4</v>
      </c>
      <c r="C27" s="20" t="s">
        <v>34</v>
      </c>
      <c r="D27" s="46">
        <v>281461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281461</v>
      </c>
      <c r="O27" s="47">
        <f t="shared" si="1"/>
        <v>107.18240670220868</v>
      </c>
      <c r="P27" s="9"/>
    </row>
    <row r="28" spans="1:16" ht="15.75">
      <c r="A28" s="29" t="s">
        <v>29</v>
      </c>
      <c r="B28" s="30"/>
      <c r="C28" s="31"/>
      <c r="D28" s="32">
        <f t="shared" ref="D28:M28" si="7">SUM(D29:D31)</f>
        <v>265344</v>
      </c>
      <c r="E28" s="32">
        <f t="shared" si="7"/>
        <v>0</v>
      </c>
      <c r="F28" s="32">
        <f t="shared" si="7"/>
        <v>0</v>
      </c>
      <c r="G28" s="32">
        <f t="shared" si="7"/>
        <v>0</v>
      </c>
      <c r="H28" s="32">
        <f t="shared" si="7"/>
        <v>0</v>
      </c>
      <c r="I28" s="32">
        <f t="shared" si="7"/>
        <v>0</v>
      </c>
      <c r="J28" s="32">
        <f t="shared" si="7"/>
        <v>0</v>
      </c>
      <c r="K28" s="32">
        <f t="shared" si="7"/>
        <v>0</v>
      </c>
      <c r="L28" s="32">
        <f t="shared" si="7"/>
        <v>0</v>
      </c>
      <c r="M28" s="32">
        <f t="shared" si="7"/>
        <v>0</v>
      </c>
      <c r="N28" s="32">
        <f t="shared" si="4"/>
        <v>265344</v>
      </c>
      <c r="O28" s="45">
        <f t="shared" si="1"/>
        <v>101.04493526275705</v>
      </c>
      <c r="P28" s="10"/>
    </row>
    <row r="29" spans="1:16">
      <c r="A29" s="13"/>
      <c r="B29" s="39">
        <v>351.9</v>
      </c>
      <c r="C29" s="21" t="s">
        <v>90</v>
      </c>
      <c r="D29" s="46">
        <v>121581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121581</v>
      </c>
      <c r="O29" s="47">
        <f t="shared" si="1"/>
        <v>46.298933739527797</v>
      </c>
      <c r="P29" s="9"/>
    </row>
    <row r="30" spans="1:16">
      <c r="A30" s="13"/>
      <c r="B30" s="39">
        <v>354</v>
      </c>
      <c r="C30" s="21" t="s">
        <v>37</v>
      </c>
      <c r="D30" s="46">
        <v>140049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140049</v>
      </c>
      <c r="O30" s="47">
        <f t="shared" si="1"/>
        <v>53.331683168316829</v>
      </c>
      <c r="P30" s="9"/>
    </row>
    <row r="31" spans="1:16">
      <c r="A31" s="13"/>
      <c r="B31" s="39">
        <v>359</v>
      </c>
      <c r="C31" s="21" t="s">
        <v>64</v>
      </c>
      <c r="D31" s="46">
        <v>3714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3714</v>
      </c>
      <c r="O31" s="47">
        <f t="shared" si="1"/>
        <v>1.4143183549124143</v>
      </c>
      <c r="P31" s="9"/>
    </row>
    <row r="32" spans="1:16" ht="15.75">
      <c r="A32" s="29" t="s">
        <v>2</v>
      </c>
      <c r="B32" s="30"/>
      <c r="C32" s="31"/>
      <c r="D32" s="32">
        <f t="shared" ref="D32:M32" si="8">SUM(D33:D35)</f>
        <v>20075</v>
      </c>
      <c r="E32" s="32">
        <f t="shared" si="8"/>
        <v>20714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40789</v>
      </c>
      <c r="O32" s="45">
        <f t="shared" si="1"/>
        <v>15.532749428789034</v>
      </c>
      <c r="P32" s="10"/>
    </row>
    <row r="33" spans="1:119">
      <c r="A33" s="12"/>
      <c r="B33" s="25">
        <v>361.1</v>
      </c>
      <c r="C33" s="20" t="s">
        <v>40</v>
      </c>
      <c r="D33" s="46">
        <v>11535</v>
      </c>
      <c r="E33" s="46">
        <v>3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11538</v>
      </c>
      <c r="O33" s="47">
        <f t="shared" si="1"/>
        <v>4.3937547600913938</v>
      </c>
      <c r="P33" s="9"/>
    </row>
    <row r="34" spans="1:119">
      <c r="A34" s="12"/>
      <c r="B34" s="25">
        <v>361.4</v>
      </c>
      <c r="C34" s="20" t="s">
        <v>94</v>
      </c>
      <c r="D34" s="46">
        <v>491</v>
      </c>
      <c r="E34" s="46">
        <v>-106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385</v>
      </c>
      <c r="O34" s="47">
        <f t="shared" si="1"/>
        <v>0.1466108149276466</v>
      </c>
      <c r="P34" s="9"/>
    </row>
    <row r="35" spans="1:119">
      <c r="A35" s="12"/>
      <c r="B35" s="25">
        <v>369.9</v>
      </c>
      <c r="C35" s="20" t="s">
        <v>42</v>
      </c>
      <c r="D35" s="46">
        <v>8049</v>
      </c>
      <c r="E35" s="46">
        <v>20817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28866</v>
      </c>
      <c r="O35" s="47">
        <f t="shared" si="1"/>
        <v>10.992383853769992</v>
      </c>
      <c r="P35" s="9"/>
    </row>
    <row r="36" spans="1:119" ht="15.75">
      <c r="A36" s="29" t="s">
        <v>30</v>
      </c>
      <c r="B36" s="30"/>
      <c r="C36" s="31"/>
      <c r="D36" s="32">
        <f t="shared" ref="D36:M36" si="9">SUM(D37:D38)</f>
        <v>2500</v>
      </c>
      <c r="E36" s="32">
        <f t="shared" si="9"/>
        <v>160000</v>
      </c>
      <c r="F36" s="32">
        <f t="shared" si="9"/>
        <v>0</v>
      </c>
      <c r="G36" s="32">
        <f t="shared" si="9"/>
        <v>0</v>
      </c>
      <c r="H36" s="32">
        <f t="shared" si="9"/>
        <v>0</v>
      </c>
      <c r="I36" s="32">
        <f t="shared" si="9"/>
        <v>0</v>
      </c>
      <c r="J36" s="32">
        <f t="shared" si="9"/>
        <v>0</v>
      </c>
      <c r="K36" s="32">
        <f t="shared" si="9"/>
        <v>0</v>
      </c>
      <c r="L36" s="32">
        <f t="shared" si="9"/>
        <v>0</v>
      </c>
      <c r="M36" s="32">
        <f t="shared" si="9"/>
        <v>0</v>
      </c>
      <c r="N36" s="32">
        <f t="shared" si="4"/>
        <v>162500</v>
      </c>
      <c r="O36" s="45">
        <f t="shared" si="1"/>
        <v>61.881188118811885</v>
      </c>
      <c r="P36" s="9"/>
    </row>
    <row r="37" spans="1:119">
      <c r="A37" s="12"/>
      <c r="B37" s="25">
        <v>381</v>
      </c>
      <c r="C37" s="20" t="s">
        <v>43</v>
      </c>
      <c r="D37" s="46">
        <v>0</v>
      </c>
      <c r="E37" s="46">
        <v>160000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160000</v>
      </c>
      <c r="O37" s="47">
        <f t="shared" si="1"/>
        <v>60.929169840060929</v>
      </c>
      <c r="P37" s="9"/>
    </row>
    <row r="38" spans="1:119" ht="15.75" thickBot="1">
      <c r="A38" s="12"/>
      <c r="B38" s="25">
        <v>388.1</v>
      </c>
      <c r="C38" s="20" t="s">
        <v>95</v>
      </c>
      <c r="D38" s="46">
        <v>2500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2500</v>
      </c>
      <c r="O38" s="47">
        <f t="shared" si="1"/>
        <v>0.95201827875095202</v>
      </c>
      <c r="P38" s="9"/>
    </row>
    <row r="39" spans="1:119" ht="16.5" thickBot="1">
      <c r="A39" s="14" t="s">
        <v>35</v>
      </c>
      <c r="B39" s="23"/>
      <c r="C39" s="22"/>
      <c r="D39" s="15">
        <f t="shared" ref="D39:M39" si="10">SUM(D5,D13,D19,D25,D28,D32,D36)</f>
        <v>3111811</v>
      </c>
      <c r="E39" s="15">
        <f t="shared" si="10"/>
        <v>299590</v>
      </c>
      <c r="F39" s="15">
        <f t="shared" si="10"/>
        <v>0</v>
      </c>
      <c r="G39" s="15">
        <f t="shared" si="10"/>
        <v>0</v>
      </c>
      <c r="H39" s="15">
        <f t="shared" si="10"/>
        <v>0</v>
      </c>
      <c r="I39" s="15">
        <f t="shared" si="10"/>
        <v>0</v>
      </c>
      <c r="J39" s="15">
        <f t="shared" si="10"/>
        <v>0</v>
      </c>
      <c r="K39" s="15">
        <f t="shared" si="10"/>
        <v>0</v>
      </c>
      <c r="L39" s="15">
        <f t="shared" si="10"/>
        <v>0</v>
      </c>
      <c r="M39" s="15">
        <f t="shared" si="10"/>
        <v>0</v>
      </c>
      <c r="N39" s="15">
        <f t="shared" si="4"/>
        <v>3411401</v>
      </c>
      <c r="O39" s="38">
        <f t="shared" si="1"/>
        <v>1299.0864432597107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51" t="s">
        <v>96</v>
      </c>
      <c r="M41" s="51"/>
      <c r="N41" s="51"/>
      <c r="O41" s="43">
        <v>2626</v>
      </c>
    </row>
    <row r="42" spans="1:119">
      <c r="A42" s="52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  <row r="43" spans="1:119" ht="15.75" customHeight="1" thickBot="1">
      <c r="A43" s="55" t="s">
        <v>66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7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84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44</v>
      </c>
      <c r="B3" s="65"/>
      <c r="C3" s="66"/>
      <c r="D3" s="70" t="s">
        <v>24</v>
      </c>
      <c r="E3" s="71"/>
      <c r="F3" s="71"/>
      <c r="G3" s="71"/>
      <c r="H3" s="72"/>
      <c r="I3" s="70" t="s">
        <v>25</v>
      </c>
      <c r="J3" s="72"/>
      <c r="K3" s="70" t="s">
        <v>27</v>
      </c>
      <c r="L3" s="72"/>
      <c r="M3" s="36"/>
      <c r="N3" s="37"/>
      <c r="O3" s="73" t="s">
        <v>49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8</v>
      </c>
      <c r="N4" s="35" t="s">
        <v>26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1711435</v>
      </c>
      <c r="E5" s="27">
        <f t="shared" si="0"/>
        <v>112262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1823697</v>
      </c>
      <c r="O5" s="33">
        <f t="shared" ref="O5:O35" si="1">(N5/O$37)</f>
        <v>695.80198397558183</v>
      </c>
      <c r="P5" s="6"/>
    </row>
    <row r="6" spans="1:133">
      <c r="A6" s="12"/>
      <c r="B6" s="25">
        <v>311</v>
      </c>
      <c r="C6" s="20" t="s">
        <v>1</v>
      </c>
      <c r="D6" s="46">
        <v>1213332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1213332</v>
      </c>
      <c r="O6" s="47">
        <f t="shared" si="1"/>
        <v>462.92712705074399</v>
      </c>
      <c r="P6" s="9"/>
    </row>
    <row r="7" spans="1:133">
      <c r="A7" s="12"/>
      <c r="B7" s="25">
        <v>312.10000000000002</v>
      </c>
      <c r="C7" s="20" t="s">
        <v>53</v>
      </c>
      <c r="D7" s="46">
        <v>0</v>
      </c>
      <c r="E7" s="46">
        <v>85323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85323</v>
      </c>
      <c r="O7" s="47">
        <f t="shared" si="1"/>
        <v>32.553605494086227</v>
      </c>
      <c r="P7" s="9"/>
    </row>
    <row r="8" spans="1:133">
      <c r="A8" s="12"/>
      <c r="B8" s="25">
        <v>312.3</v>
      </c>
      <c r="C8" s="20" t="s">
        <v>54</v>
      </c>
      <c r="D8" s="46">
        <v>0</v>
      </c>
      <c r="E8" s="46">
        <v>26939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26939</v>
      </c>
      <c r="O8" s="47">
        <f t="shared" si="1"/>
        <v>10.278138115223197</v>
      </c>
      <c r="P8" s="9"/>
    </row>
    <row r="9" spans="1:133">
      <c r="A9" s="12"/>
      <c r="B9" s="25">
        <v>314.10000000000002</v>
      </c>
      <c r="C9" s="20" t="s">
        <v>10</v>
      </c>
      <c r="D9" s="46">
        <v>326053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326053</v>
      </c>
      <c r="O9" s="47">
        <f t="shared" si="1"/>
        <v>124.40022892025944</v>
      </c>
      <c r="P9" s="9"/>
    </row>
    <row r="10" spans="1:133">
      <c r="A10" s="12"/>
      <c r="B10" s="25">
        <v>314.3</v>
      </c>
      <c r="C10" s="20" t="s">
        <v>11</v>
      </c>
      <c r="D10" s="46">
        <v>12275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12275</v>
      </c>
      <c r="O10" s="47">
        <f t="shared" si="1"/>
        <v>4.6833269744372377</v>
      </c>
      <c r="P10" s="9"/>
    </row>
    <row r="11" spans="1:133">
      <c r="A11" s="12"/>
      <c r="B11" s="25">
        <v>315</v>
      </c>
      <c r="C11" s="20" t="s">
        <v>85</v>
      </c>
      <c r="D11" s="46">
        <v>124891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124891</v>
      </c>
      <c r="O11" s="47">
        <f t="shared" si="1"/>
        <v>47.650133536818011</v>
      </c>
      <c r="P11" s="9"/>
    </row>
    <row r="12" spans="1:133">
      <c r="A12" s="12"/>
      <c r="B12" s="25">
        <v>316</v>
      </c>
      <c r="C12" s="20" t="s">
        <v>86</v>
      </c>
      <c r="D12" s="46">
        <v>34884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34884</v>
      </c>
      <c r="O12" s="47">
        <f t="shared" si="1"/>
        <v>13.309423884013736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SUM(D14:D16)</f>
        <v>251589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5" si="4">SUM(D13:M13)</f>
        <v>251589</v>
      </c>
      <c r="O13" s="45">
        <f t="shared" si="1"/>
        <v>95.989698588325069</v>
      </c>
      <c r="P13" s="10"/>
    </row>
    <row r="14" spans="1:133">
      <c r="A14" s="12"/>
      <c r="B14" s="25">
        <v>322</v>
      </c>
      <c r="C14" s="20" t="s">
        <v>55</v>
      </c>
      <c r="D14" s="46">
        <v>15948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15948</v>
      </c>
      <c r="O14" s="47">
        <f t="shared" si="1"/>
        <v>6.0847004959938955</v>
      </c>
      <c r="P14" s="9"/>
    </row>
    <row r="15" spans="1:133">
      <c r="A15" s="12"/>
      <c r="B15" s="25">
        <v>323.10000000000002</v>
      </c>
      <c r="C15" s="20" t="s">
        <v>15</v>
      </c>
      <c r="D15" s="46">
        <v>234356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234356</v>
      </c>
      <c r="O15" s="47">
        <f t="shared" si="1"/>
        <v>89.414727203357501</v>
      </c>
      <c r="P15" s="9"/>
    </row>
    <row r="16" spans="1:133">
      <c r="A16" s="12"/>
      <c r="B16" s="25">
        <v>323.39999999999998</v>
      </c>
      <c r="C16" s="20" t="s">
        <v>16</v>
      </c>
      <c r="D16" s="46">
        <v>1285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1285</v>
      </c>
      <c r="O16" s="47">
        <f t="shared" si="1"/>
        <v>0.49027088897367416</v>
      </c>
      <c r="P16" s="9"/>
    </row>
    <row r="17" spans="1:16" ht="15.75">
      <c r="A17" s="29" t="s">
        <v>20</v>
      </c>
      <c r="B17" s="30"/>
      <c r="C17" s="31"/>
      <c r="D17" s="32">
        <f t="shared" ref="D17:M17" si="5">SUM(D18:D22)</f>
        <v>425349</v>
      </c>
      <c r="E17" s="32">
        <f t="shared" si="5"/>
        <v>0</v>
      </c>
      <c r="F17" s="32">
        <f t="shared" si="5"/>
        <v>0</v>
      </c>
      <c r="G17" s="32">
        <f t="shared" si="5"/>
        <v>0</v>
      </c>
      <c r="H17" s="32">
        <f t="shared" si="5"/>
        <v>0</v>
      </c>
      <c r="I17" s="32">
        <f t="shared" si="5"/>
        <v>0</v>
      </c>
      <c r="J17" s="32">
        <f t="shared" si="5"/>
        <v>0</v>
      </c>
      <c r="K17" s="32">
        <f t="shared" si="5"/>
        <v>0</v>
      </c>
      <c r="L17" s="32">
        <f t="shared" si="5"/>
        <v>0</v>
      </c>
      <c r="M17" s="32">
        <f t="shared" si="5"/>
        <v>0</v>
      </c>
      <c r="N17" s="44">
        <f t="shared" si="4"/>
        <v>425349</v>
      </c>
      <c r="O17" s="45">
        <f t="shared" si="1"/>
        <v>162.28500572300649</v>
      </c>
      <c r="P17" s="10"/>
    </row>
    <row r="18" spans="1:16">
      <c r="A18" s="12"/>
      <c r="B18" s="25">
        <v>334.2</v>
      </c>
      <c r="C18" s="20" t="s">
        <v>21</v>
      </c>
      <c r="D18" s="46">
        <v>3500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3500</v>
      </c>
      <c r="O18" s="47">
        <f t="shared" si="1"/>
        <v>1.3353681800839374</v>
      </c>
      <c r="P18" s="9"/>
    </row>
    <row r="19" spans="1:16">
      <c r="A19" s="12"/>
      <c r="B19" s="25">
        <v>335.12</v>
      </c>
      <c r="C19" s="20" t="s">
        <v>87</v>
      </c>
      <c r="D19" s="46">
        <v>73581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73581</v>
      </c>
      <c r="O19" s="47">
        <f t="shared" si="1"/>
        <v>28.073636016787486</v>
      </c>
      <c r="P19" s="9"/>
    </row>
    <row r="20" spans="1:16">
      <c r="A20" s="12"/>
      <c r="B20" s="25">
        <v>335.15</v>
      </c>
      <c r="C20" s="20" t="s">
        <v>88</v>
      </c>
      <c r="D20" s="46">
        <v>196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196</v>
      </c>
      <c r="O20" s="47">
        <f t="shared" si="1"/>
        <v>7.478061808470049E-2</v>
      </c>
      <c r="P20" s="9"/>
    </row>
    <row r="21" spans="1:16">
      <c r="A21" s="12"/>
      <c r="B21" s="25">
        <v>335.18</v>
      </c>
      <c r="C21" s="20" t="s">
        <v>89</v>
      </c>
      <c r="D21" s="46">
        <v>346039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346039</v>
      </c>
      <c r="O21" s="47">
        <f t="shared" si="1"/>
        <v>132.02556276230447</v>
      </c>
      <c r="P21" s="9"/>
    </row>
    <row r="22" spans="1:16">
      <c r="A22" s="12"/>
      <c r="B22" s="25">
        <v>335.9</v>
      </c>
      <c r="C22" s="20" t="s">
        <v>60</v>
      </c>
      <c r="D22" s="46">
        <v>2033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2033</v>
      </c>
      <c r="O22" s="47">
        <f t="shared" si="1"/>
        <v>0.77565814574589853</v>
      </c>
      <c r="P22" s="9"/>
    </row>
    <row r="23" spans="1:16" ht="15.75">
      <c r="A23" s="29" t="s">
        <v>28</v>
      </c>
      <c r="B23" s="30"/>
      <c r="C23" s="31"/>
      <c r="D23" s="32">
        <f t="shared" ref="D23:M23" si="6">SUM(D24:D25)</f>
        <v>324292</v>
      </c>
      <c r="E23" s="32">
        <f t="shared" si="6"/>
        <v>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0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32">
        <f t="shared" si="4"/>
        <v>324292</v>
      </c>
      <c r="O23" s="45">
        <f t="shared" si="1"/>
        <v>123.72834795879436</v>
      </c>
      <c r="P23" s="10"/>
    </row>
    <row r="24" spans="1:16">
      <c r="A24" s="12"/>
      <c r="B24" s="25">
        <v>342.1</v>
      </c>
      <c r="C24" s="20" t="s">
        <v>68</v>
      </c>
      <c r="D24" s="46">
        <v>46184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46184</v>
      </c>
      <c r="O24" s="47">
        <f t="shared" si="1"/>
        <v>17.620755436856161</v>
      </c>
      <c r="P24" s="9"/>
    </row>
    <row r="25" spans="1:16">
      <c r="A25" s="12"/>
      <c r="B25" s="25">
        <v>343.4</v>
      </c>
      <c r="C25" s="20" t="s">
        <v>34</v>
      </c>
      <c r="D25" s="46">
        <v>278108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278108</v>
      </c>
      <c r="O25" s="47">
        <f t="shared" si="1"/>
        <v>106.10759252193819</v>
      </c>
      <c r="P25" s="9"/>
    </row>
    <row r="26" spans="1:16" ht="15.75">
      <c r="A26" s="29" t="s">
        <v>29</v>
      </c>
      <c r="B26" s="30"/>
      <c r="C26" s="31"/>
      <c r="D26" s="32">
        <f t="shared" ref="D26:M26" si="7">SUM(D27:D30)</f>
        <v>492613</v>
      </c>
      <c r="E26" s="32">
        <f t="shared" si="7"/>
        <v>0</v>
      </c>
      <c r="F26" s="32">
        <f t="shared" si="7"/>
        <v>0</v>
      </c>
      <c r="G26" s="32">
        <f t="shared" si="7"/>
        <v>0</v>
      </c>
      <c r="H26" s="32">
        <f t="shared" si="7"/>
        <v>0</v>
      </c>
      <c r="I26" s="32">
        <f t="shared" si="7"/>
        <v>0</v>
      </c>
      <c r="J26" s="32">
        <f t="shared" si="7"/>
        <v>0</v>
      </c>
      <c r="K26" s="32">
        <f t="shared" si="7"/>
        <v>0</v>
      </c>
      <c r="L26" s="32">
        <f t="shared" si="7"/>
        <v>0</v>
      </c>
      <c r="M26" s="32">
        <f t="shared" si="7"/>
        <v>0</v>
      </c>
      <c r="N26" s="32">
        <f t="shared" si="4"/>
        <v>492613</v>
      </c>
      <c r="O26" s="45">
        <f t="shared" si="1"/>
        <v>187.94849294162535</v>
      </c>
      <c r="P26" s="10"/>
    </row>
    <row r="27" spans="1:16">
      <c r="A27" s="13"/>
      <c r="B27" s="39">
        <v>351.1</v>
      </c>
      <c r="C27" s="21" t="s">
        <v>63</v>
      </c>
      <c r="D27" s="46">
        <v>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500</v>
      </c>
      <c r="O27" s="47">
        <f t="shared" si="1"/>
        <v>0.19076688286913393</v>
      </c>
      <c r="P27" s="9"/>
    </row>
    <row r="28" spans="1:16">
      <c r="A28" s="13"/>
      <c r="B28" s="39">
        <v>351.9</v>
      </c>
      <c r="C28" s="21" t="s">
        <v>90</v>
      </c>
      <c r="D28" s="46">
        <v>148077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148077</v>
      </c>
      <c r="O28" s="47">
        <f t="shared" si="1"/>
        <v>56.496375429225488</v>
      </c>
      <c r="P28" s="9"/>
    </row>
    <row r="29" spans="1:16">
      <c r="A29" s="13"/>
      <c r="B29" s="39">
        <v>354</v>
      </c>
      <c r="C29" s="21" t="s">
        <v>37</v>
      </c>
      <c r="D29" s="46">
        <v>342836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342836</v>
      </c>
      <c r="O29" s="47">
        <f t="shared" si="1"/>
        <v>130.80351011064479</v>
      </c>
      <c r="P29" s="9"/>
    </row>
    <row r="30" spans="1:16">
      <c r="A30" s="13"/>
      <c r="B30" s="39">
        <v>359</v>
      </c>
      <c r="C30" s="21" t="s">
        <v>64</v>
      </c>
      <c r="D30" s="46">
        <v>1200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1200</v>
      </c>
      <c r="O30" s="47">
        <f t="shared" si="1"/>
        <v>0.45784051888592142</v>
      </c>
      <c r="P30" s="9"/>
    </row>
    <row r="31" spans="1:16" ht="15.75">
      <c r="A31" s="29" t="s">
        <v>2</v>
      </c>
      <c r="B31" s="30"/>
      <c r="C31" s="31"/>
      <c r="D31" s="32">
        <f t="shared" ref="D31:M31" si="8">SUM(D32:D34)</f>
        <v>27375</v>
      </c>
      <c r="E31" s="32">
        <f t="shared" si="8"/>
        <v>18087</v>
      </c>
      <c r="F31" s="32">
        <f t="shared" si="8"/>
        <v>0</v>
      </c>
      <c r="G31" s="32">
        <f t="shared" si="8"/>
        <v>0</v>
      </c>
      <c r="H31" s="32">
        <f t="shared" si="8"/>
        <v>0</v>
      </c>
      <c r="I31" s="32">
        <f t="shared" si="8"/>
        <v>0</v>
      </c>
      <c r="J31" s="32">
        <f t="shared" si="8"/>
        <v>0</v>
      </c>
      <c r="K31" s="32">
        <f t="shared" si="8"/>
        <v>0</v>
      </c>
      <c r="L31" s="32">
        <f t="shared" si="8"/>
        <v>0</v>
      </c>
      <c r="M31" s="32">
        <f t="shared" si="8"/>
        <v>0</v>
      </c>
      <c r="N31" s="32">
        <f t="shared" si="4"/>
        <v>45462</v>
      </c>
      <c r="O31" s="45">
        <f t="shared" si="1"/>
        <v>17.345288057993134</v>
      </c>
      <c r="P31" s="10"/>
    </row>
    <row r="32" spans="1:16">
      <c r="A32" s="12"/>
      <c r="B32" s="25">
        <v>361.1</v>
      </c>
      <c r="C32" s="20" t="s">
        <v>40</v>
      </c>
      <c r="D32" s="46">
        <v>11823</v>
      </c>
      <c r="E32" s="46">
        <v>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11825</v>
      </c>
      <c r="O32" s="47">
        <f t="shared" si="1"/>
        <v>4.5116367798550172</v>
      </c>
      <c r="P32" s="9"/>
    </row>
    <row r="33" spans="1:119">
      <c r="A33" s="12"/>
      <c r="B33" s="25">
        <v>361.3</v>
      </c>
      <c r="C33" s="20" t="s">
        <v>69</v>
      </c>
      <c r="D33" s="46">
        <v>1488</v>
      </c>
      <c r="E33" s="46">
        <v>195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1683</v>
      </c>
      <c r="O33" s="47">
        <f t="shared" si="1"/>
        <v>0.64212132773750474</v>
      </c>
      <c r="P33" s="9"/>
    </row>
    <row r="34" spans="1:119" ht="15.75" thickBot="1">
      <c r="A34" s="12"/>
      <c r="B34" s="25">
        <v>369.9</v>
      </c>
      <c r="C34" s="20" t="s">
        <v>42</v>
      </c>
      <c r="D34" s="46">
        <v>14064</v>
      </c>
      <c r="E34" s="46">
        <v>17890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31954</v>
      </c>
      <c r="O34" s="47">
        <f t="shared" si="1"/>
        <v>12.191529950400611</v>
      </c>
      <c r="P34" s="9"/>
    </row>
    <row r="35" spans="1:119" ht="16.5" thickBot="1">
      <c r="A35" s="14" t="s">
        <v>35</v>
      </c>
      <c r="B35" s="23"/>
      <c r="C35" s="22"/>
      <c r="D35" s="15">
        <f>SUM(D5,D13,D17,D23,D26,D31)</f>
        <v>3232653</v>
      </c>
      <c r="E35" s="15">
        <f t="shared" ref="E35:M35" si="9">SUM(E5,E13,E17,E23,E26,E31)</f>
        <v>130349</v>
      </c>
      <c r="F35" s="15">
        <f t="shared" si="9"/>
        <v>0</v>
      </c>
      <c r="G35" s="15">
        <f t="shared" si="9"/>
        <v>0</v>
      </c>
      <c r="H35" s="15">
        <f t="shared" si="9"/>
        <v>0</v>
      </c>
      <c r="I35" s="15">
        <f t="shared" si="9"/>
        <v>0</v>
      </c>
      <c r="J35" s="15">
        <f t="shared" si="9"/>
        <v>0</v>
      </c>
      <c r="K35" s="15">
        <f t="shared" si="9"/>
        <v>0</v>
      </c>
      <c r="L35" s="15">
        <f t="shared" si="9"/>
        <v>0</v>
      </c>
      <c r="M35" s="15">
        <f t="shared" si="9"/>
        <v>0</v>
      </c>
      <c r="N35" s="15">
        <f t="shared" si="4"/>
        <v>3363002</v>
      </c>
      <c r="O35" s="38">
        <f t="shared" si="1"/>
        <v>1283.0988172453262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40"/>
      <c r="B37" s="41"/>
      <c r="C37" s="41"/>
      <c r="D37" s="42"/>
      <c r="E37" s="42"/>
      <c r="F37" s="42"/>
      <c r="G37" s="42"/>
      <c r="H37" s="42"/>
      <c r="I37" s="42"/>
      <c r="J37" s="42"/>
      <c r="K37" s="42"/>
      <c r="L37" s="51" t="s">
        <v>91</v>
      </c>
      <c r="M37" s="51"/>
      <c r="N37" s="51"/>
      <c r="O37" s="43">
        <v>2621</v>
      </c>
    </row>
    <row r="38" spans="1:119">
      <c r="A38" s="52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4"/>
    </row>
    <row r="39" spans="1:119" ht="15.75" customHeight="1" thickBot="1">
      <c r="A39" s="55" t="s">
        <v>66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7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72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44</v>
      </c>
      <c r="B3" s="65"/>
      <c r="C3" s="66"/>
      <c r="D3" s="70" t="s">
        <v>24</v>
      </c>
      <c r="E3" s="71"/>
      <c r="F3" s="71"/>
      <c r="G3" s="71"/>
      <c r="H3" s="72"/>
      <c r="I3" s="70" t="s">
        <v>25</v>
      </c>
      <c r="J3" s="72"/>
      <c r="K3" s="70" t="s">
        <v>27</v>
      </c>
      <c r="L3" s="72"/>
      <c r="M3" s="36"/>
      <c r="N3" s="37"/>
      <c r="O3" s="73" t="s">
        <v>49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8</v>
      </c>
      <c r="N4" s="35" t="s">
        <v>26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1703072</v>
      </c>
      <c r="E5" s="27">
        <f t="shared" si="0"/>
        <v>101078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1804150</v>
      </c>
      <c r="O5" s="33">
        <f t="shared" ref="O5:O39" si="1">(N5/O$41)</f>
        <v>693.37048424289003</v>
      </c>
      <c r="P5" s="6"/>
    </row>
    <row r="6" spans="1:133">
      <c r="A6" s="12"/>
      <c r="B6" s="25">
        <v>311</v>
      </c>
      <c r="C6" s="20" t="s">
        <v>1</v>
      </c>
      <c r="D6" s="46">
        <v>1207457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1207457</v>
      </c>
      <c r="O6" s="47">
        <f t="shared" si="1"/>
        <v>464.04957724827057</v>
      </c>
      <c r="P6" s="9"/>
    </row>
    <row r="7" spans="1:133">
      <c r="A7" s="12"/>
      <c r="B7" s="25">
        <v>312.10000000000002</v>
      </c>
      <c r="C7" s="20" t="s">
        <v>53</v>
      </c>
      <c r="D7" s="46">
        <v>0</v>
      </c>
      <c r="E7" s="46">
        <v>74848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74848</v>
      </c>
      <c r="O7" s="47">
        <f t="shared" si="1"/>
        <v>28.765564950038431</v>
      </c>
      <c r="P7" s="9"/>
    </row>
    <row r="8" spans="1:133">
      <c r="A8" s="12"/>
      <c r="B8" s="25">
        <v>312.3</v>
      </c>
      <c r="C8" s="20" t="s">
        <v>54</v>
      </c>
      <c r="D8" s="46">
        <v>0</v>
      </c>
      <c r="E8" s="46">
        <v>26230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26230</v>
      </c>
      <c r="O8" s="47">
        <f t="shared" si="1"/>
        <v>10.080707148347425</v>
      </c>
      <c r="P8" s="9"/>
    </row>
    <row r="9" spans="1:133">
      <c r="A9" s="12"/>
      <c r="B9" s="25">
        <v>314.10000000000002</v>
      </c>
      <c r="C9" s="20" t="s">
        <v>10</v>
      </c>
      <c r="D9" s="46">
        <v>318966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318966</v>
      </c>
      <c r="O9" s="47">
        <f t="shared" si="1"/>
        <v>122.58493466564181</v>
      </c>
      <c r="P9" s="9"/>
    </row>
    <row r="10" spans="1:133">
      <c r="A10" s="12"/>
      <c r="B10" s="25">
        <v>314.3</v>
      </c>
      <c r="C10" s="20" t="s">
        <v>11</v>
      </c>
      <c r="D10" s="46">
        <v>12750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12750</v>
      </c>
      <c r="O10" s="47">
        <f t="shared" si="1"/>
        <v>4.9000768639508072</v>
      </c>
      <c r="P10" s="9"/>
    </row>
    <row r="11" spans="1:133">
      <c r="A11" s="12"/>
      <c r="B11" s="25">
        <v>315</v>
      </c>
      <c r="C11" s="20" t="s">
        <v>12</v>
      </c>
      <c r="D11" s="46">
        <v>131388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131388</v>
      </c>
      <c r="O11" s="47">
        <f t="shared" si="1"/>
        <v>50.495003843197537</v>
      </c>
      <c r="P11" s="9"/>
    </row>
    <row r="12" spans="1:133">
      <c r="A12" s="12"/>
      <c r="B12" s="25">
        <v>316</v>
      </c>
      <c r="C12" s="20" t="s">
        <v>13</v>
      </c>
      <c r="D12" s="46">
        <v>32511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32511</v>
      </c>
      <c r="O12" s="47">
        <f t="shared" si="1"/>
        <v>12.494619523443506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SUM(D14:D18)</f>
        <v>263019</v>
      </c>
      <c r="E13" s="32">
        <f t="shared" si="3"/>
        <v>6225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9" si="4">SUM(D13:M13)</f>
        <v>269244</v>
      </c>
      <c r="O13" s="45">
        <f t="shared" si="1"/>
        <v>103.47578785549577</v>
      </c>
      <c r="P13" s="10"/>
    </row>
    <row r="14" spans="1:133">
      <c r="A14" s="12"/>
      <c r="B14" s="25">
        <v>322</v>
      </c>
      <c r="C14" s="20" t="s">
        <v>55</v>
      </c>
      <c r="D14" s="46">
        <v>9917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9917</v>
      </c>
      <c r="O14" s="47">
        <f t="shared" si="1"/>
        <v>3.8112990007686394</v>
      </c>
      <c r="P14" s="9"/>
    </row>
    <row r="15" spans="1:133">
      <c r="A15" s="12"/>
      <c r="B15" s="25">
        <v>323.10000000000002</v>
      </c>
      <c r="C15" s="20" t="s">
        <v>15</v>
      </c>
      <c r="D15" s="46">
        <v>250680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250680</v>
      </c>
      <c r="O15" s="47">
        <f t="shared" si="1"/>
        <v>96.34127594158339</v>
      </c>
      <c r="P15" s="9"/>
    </row>
    <row r="16" spans="1:133">
      <c r="A16" s="12"/>
      <c r="B16" s="25">
        <v>323.39999999999998</v>
      </c>
      <c r="C16" s="20" t="s">
        <v>16</v>
      </c>
      <c r="D16" s="46">
        <v>1218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1218</v>
      </c>
      <c r="O16" s="47">
        <f t="shared" si="1"/>
        <v>0.46810146041506534</v>
      </c>
      <c r="P16" s="9"/>
    </row>
    <row r="17" spans="1:16">
      <c r="A17" s="12"/>
      <c r="B17" s="25">
        <v>324.11</v>
      </c>
      <c r="C17" s="20" t="s">
        <v>17</v>
      </c>
      <c r="D17" s="46">
        <v>1204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1204</v>
      </c>
      <c r="O17" s="47">
        <f t="shared" si="1"/>
        <v>0.46272098385857036</v>
      </c>
      <c r="P17" s="9"/>
    </row>
    <row r="18" spans="1:16">
      <c r="A18" s="12"/>
      <c r="B18" s="25">
        <v>324.31</v>
      </c>
      <c r="C18" s="20" t="s">
        <v>56</v>
      </c>
      <c r="D18" s="46">
        <v>0</v>
      </c>
      <c r="E18" s="46">
        <v>6225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6225</v>
      </c>
      <c r="O18" s="47">
        <f t="shared" si="1"/>
        <v>2.3923904688700999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SUM(D20:D25)</f>
        <v>415671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415671</v>
      </c>
      <c r="O19" s="45">
        <f t="shared" si="1"/>
        <v>159.75057647963106</v>
      </c>
      <c r="P19" s="10"/>
    </row>
    <row r="20" spans="1:16">
      <c r="A20" s="12"/>
      <c r="B20" s="25">
        <v>334.2</v>
      </c>
      <c r="C20" s="20" t="s">
        <v>21</v>
      </c>
      <c r="D20" s="46">
        <v>6028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6028</v>
      </c>
      <c r="O20" s="47">
        <f t="shared" si="1"/>
        <v>2.3166794773251347</v>
      </c>
      <c r="P20" s="9"/>
    </row>
    <row r="21" spans="1:16">
      <c r="A21" s="12"/>
      <c r="B21" s="25">
        <v>335.12</v>
      </c>
      <c r="C21" s="20" t="s">
        <v>57</v>
      </c>
      <c r="D21" s="46">
        <v>69957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69957</v>
      </c>
      <c r="O21" s="47">
        <f t="shared" si="1"/>
        <v>26.885857033051497</v>
      </c>
      <c r="P21" s="9"/>
    </row>
    <row r="22" spans="1:16">
      <c r="A22" s="12"/>
      <c r="B22" s="25">
        <v>335.15</v>
      </c>
      <c r="C22" s="20" t="s">
        <v>58</v>
      </c>
      <c r="D22" s="46">
        <v>49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</v>
      </c>
      <c r="O22" s="47">
        <f t="shared" si="1"/>
        <v>1.8831667947732514E-2</v>
      </c>
      <c r="P22" s="9"/>
    </row>
    <row r="23" spans="1:16">
      <c r="A23" s="12"/>
      <c r="B23" s="25">
        <v>335.18</v>
      </c>
      <c r="C23" s="20" t="s">
        <v>22</v>
      </c>
      <c r="D23" s="46">
        <v>324449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324449</v>
      </c>
      <c r="O23" s="47">
        <f t="shared" si="1"/>
        <v>124.69215987701767</v>
      </c>
      <c r="P23" s="9"/>
    </row>
    <row r="24" spans="1:16">
      <c r="A24" s="12"/>
      <c r="B24" s="25">
        <v>335.29</v>
      </c>
      <c r="C24" s="20" t="s">
        <v>59</v>
      </c>
      <c r="D24" s="46">
        <v>12694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12694</v>
      </c>
      <c r="O24" s="47">
        <f t="shared" si="1"/>
        <v>4.8785549577248268</v>
      </c>
      <c r="P24" s="9"/>
    </row>
    <row r="25" spans="1:16">
      <c r="A25" s="12"/>
      <c r="B25" s="25">
        <v>335.9</v>
      </c>
      <c r="C25" s="20" t="s">
        <v>60</v>
      </c>
      <c r="D25" s="46">
        <v>2494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2494</v>
      </c>
      <c r="O25" s="47">
        <f t="shared" si="1"/>
        <v>0.95849346656418144</v>
      </c>
      <c r="P25" s="9"/>
    </row>
    <row r="26" spans="1:16" ht="15.75">
      <c r="A26" s="29" t="s">
        <v>28</v>
      </c>
      <c r="B26" s="30"/>
      <c r="C26" s="31"/>
      <c r="D26" s="32">
        <f t="shared" ref="D26:M26" si="6">SUM(D27:D28)</f>
        <v>314520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314520</v>
      </c>
      <c r="O26" s="45">
        <f t="shared" si="1"/>
        <v>120.87624903920062</v>
      </c>
      <c r="P26" s="10"/>
    </row>
    <row r="27" spans="1:16">
      <c r="A27" s="12"/>
      <c r="B27" s="25">
        <v>342.1</v>
      </c>
      <c r="C27" s="20" t="s">
        <v>68</v>
      </c>
      <c r="D27" s="46">
        <v>42662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42662</v>
      </c>
      <c r="O27" s="47">
        <f t="shared" si="1"/>
        <v>16.395849346656419</v>
      </c>
      <c r="P27" s="9"/>
    </row>
    <row r="28" spans="1:16">
      <c r="A28" s="12"/>
      <c r="B28" s="25">
        <v>343.4</v>
      </c>
      <c r="C28" s="20" t="s">
        <v>34</v>
      </c>
      <c r="D28" s="46">
        <v>271858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271858</v>
      </c>
      <c r="O28" s="47">
        <f t="shared" si="1"/>
        <v>104.4803996925442</v>
      </c>
      <c r="P28" s="9"/>
    </row>
    <row r="29" spans="1:16" ht="15.75">
      <c r="A29" s="29" t="s">
        <v>29</v>
      </c>
      <c r="B29" s="30"/>
      <c r="C29" s="31"/>
      <c r="D29" s="32">
        <f t="shared" ref="D29:M29" si="7">SUM(D30:D33)</f>
        <v>322303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322303</v>
      </c>
      <c r="O29" s="45">
        <f t="shared" si="1"/>
        <v>123.8674096848578</v>
      </c>
      <c r="P29" s="10"/>
    </row>
    <row r="30" spans="1:16">
      <c r="A30" s="13"/>
      <c r="B30" s="39">
        <v>351.1</v>
      </c>
      <c r="C30" s="21" t="s">
        <v>63</v>
      </c>
      <c r="D30" s="46">
        <v>3000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3000</v>
      </c>
      <c r="O30" s="47">
        <f t="shared" si="1"/>
        <v>1.1529592621060722</v>
      </c>
      <c r="P30" s="9"/>
    </row>
    <row r="31" spans="1:16">
      <c r="A31" s="13"/>
      <c r="B31" s="39">
        <v>351.9</v>
      </c>
      <c r="C31" s="21" t="s">
        <v>39</v>
      </c>
      <c r="D31" s="46">
        <v>68960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68960</v>
      </c>
      <c r="O31" s="47">
        <f t="shared" si="1"/>
        <v>26.502690238278248</v>
      </c>
      <c r="P31" s="9"/>
    </row>
    <row r="32" spans="1:16">
      <c r="A32" s="13"/>
      <c r="B32" s="39">
        <v>354</v>
      </c>
      <c r="C32" s="21" t="s">
        <v>37</v>
      </c>
      <c r="D32" s="46">
        <v>247373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4"/>
        <v>247373</v>
      </c>
      <c r="O32" s="47">
        <f t="shared" si="1"/>
        <v>95.07033051498847</v>
      </c>
      <c r="P32" s="9"/>
    </row>
    <row r="33" spans="1:119">
      <c r="A33" s="13"/>
      <c r="B33" s="39">
        <v>359</v>
      </c>
      <c r="C33" s="21" t="s">
        <v>64</v>
      </c>
      <c r="D33" s="46">
        <v>2970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2970</v>
      </c>
      <c r="O33" s="47">
        <f t="shared" si="1"/>
        <v>1.1414296694850115</v>
      </c>
      <c r="P33" s="9"/>
    </row>
    <row r="34" spans="1:119" ht="15.75">
      <c r="A34" s="29" t="s">
        <v>2</v>
      </c>
      <c r="B34" s="30"/>
      <c r="C34" s="31"/>
      <c r="D34" s="32">
        <f t="shared" ref="D34:M34" si="8">SUM(D35:D38)</f>
        <v>12012</v>
      </c>
      <c r="E34" s="32">
        <f t="shared" si="8"/>
        <v>22265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8"/>
        <v>0</v>
      </c>
      <c r="J34" s="32">
        <f t="shared" si="8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4"/>
        <v>34277</v>
      </c>
      <c r="O34" s="45">
        <f t="shared" si="1"/>
        <v>13.173328209069947</v>
      </c>
      <c r="P34" s="10"/>
    </row>
    <row r="35" spans="1:119">
      <c r="A35" s="12"/>
      <c r="B35" s="25">
        <v>361.1</v>
      </c>
      <c r="C35" s="20" t="s">
        <v>40</v>
      </c>
      <c r="D35" s="46">
        <v>1892</v>
      </c>
      <c r="E35" s="46">
        <v>89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1981</v>
      </c>
      <c r="O35" s="47">
        <f t="shared" si="1"/>
        <v>0.76133743274404309</v>
      </c>
      <c r="P35" s="9"/>
    </row>
    <row r="36" spans="1:119">
      <c r="A36" s="12"/>
      <c r="B36" s="25">
        <v>361.3</v>
      </c>
      <c r="C36" s="20" t="s">
        <v>69</v>
      </c>
      <c r="D36" s="46">
        <v>3254</v>
      </c>
      <c r="E36" s="46">
        <v>426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3680</v>
      </c>
      <c r="O36" s="47">
        <f t="shared" si="1"/>
        <v>1.4142966948501152</v>
      </c>
      <c r="P36" s="9"/>
    </row>
    <row r="37" spans="1:119">
      <c r="A37" s="12"/>
      <c r="B37" s="25">
        <v>364</v>
      </c>
      <c r="C37" s="20" t="s">
        <v>70</v>
      </c>
      <c r="D37" s="46">
        <v>1010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4"/>
        <v>1010</v>
      </c>
      <c r="O37" s="47">
        <f t="shared" si="1"/>
        <v>0.38816295157571101</v>
      </c>
      <c r="P37" s="9"/>
    </row>
    <row r="38" spans="1:119" ht="15.75" thickBot="1">
      <c r="A38" s="12"/>
      <c r="B38" s="25">
        <v>369.9</v>
      </c>
      <c r="C38" s="20" t="s">
        <v>42</v>
      </c>
      <c r="D38" s="46">
        <v>5856</v>
      </c>
      <c r="E38" s="46">
        <v>21750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4"/>
        <v>27606</v>
      </c>
      <c r="O38" s="47">
        <f t="shared" si="1"/>
        <v>10.609531129900077</v>
      </c>
      <c r="P38" s="9"/>
    </row>
    <row r="39" spans="1:119" ht="16.5" thickBot="1">
      <c r="A39" s="14" t="s">
        <v>35</v>
      </c>
      <c r="B39" s="23"/>
      <c r="C39" s="22"/>
      <c r="D39" s="15">
        <f>SUM(D5,D13,D19,D26,D29,D34)</f>
        <v>3030597</v>
      </c>
      <c r="E39" s="15">
        <f t="shared" ref="E39:M39" si="9">SUM(E5,E13,E19,E26,E29,E34)</f>
        <v>129568</v>
      </c>
      <c r="F39" s="15">
        <f t="shared" si="9"/>
        <v>0</v>
      </c>
      <c r="G39" s="15">
        <f t="shared" si="9"/>
        <v>0</v>
      </c>
      <c r="H39" s="15">
        <f t="shared" si="9"/>
        <v>0</v>
      </c>
      <c r="I39" s="15">
        <f t="shared" si="9"/>
        <v>0</v>
      </c>
      <c r="J39" s="15">
        <f t="shared" si="9"/>
        <v>0</v>
      </c>
      <c r="K39" s="15">
        <f t="shared" si="9"/>
        <v>0</v>
      </c>
      <c r="L39" s="15">
        <f t="shared" si="9"/>
        <v>0</v>
      </c>
      <c r="M39" s="15">
        <f t="shared" si="9"/>
        <v>0</v>
      </c>
      <c r="N39" s="15">
        <f t="shared" si="4"/>
        <v>3160165</v>
      </c>
      <c r="O39" s="38">
        <f t="shared" si="1"/>
        <v>1214.5138355111453</v>
      </c>
      <c r="P39" s="6"/>
      <c r="Q39" s="2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</row>
    <row r="40" spans="1:119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9"/>
    </row>
    <row r="41" spans="1:119">
      <c r="A41" s="40"/>
      <c r="B41" s="41"/>
      <c r="C41" s="41"/>
      <c r="D41" s="42"/>
      <c r="E41" s="42"/>
      <c r="F41" s="42"/>
      <c r="G41" s="42"/>
      <c r="H41" s="42"/>
      <c r="I41" s="42"/>
      <c r="J41" s="42"/>
      <c r="K41" s="42"/>
      <c r="L41" s="51" t="s">
        <v>73</v>
      </c>
      <c r="M41" s="51"/>
      <c r="N41" s="51"/>
      <c r="O41" s="43">
        <v>2602</v>
      </c>
    </row>
    <row r="42" spans="1:119">
      <c r="A42" s="52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4"/>
    </row>
    <row r="43" spans="1:119" ht="15.75" customHeight="1" thickBot="1">
      <c r="A43" s="55" t="s">
        <v>66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7"/>
    </row>
  </sheetData>
  <mergeCells count="10">
    <mergeCell ref="L41:N41"/>
    <mergeCell ref="A42:O42"/>
    <mergeCell ref="A43:O4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67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44</v>
      </c>
      <c r="B3" s="65"/>
      <c r="C3" s="66"/>
      <c r="D3" s="70" t="s">
        <v>24</v>
      </c>
      <c r="E3" s="71"/>
      <c r="F3" s="71"/>
      <c r="G3" s="71"/>
      <c r="H3" s="72"/>
      <c r="I3" s="70" t="s">
        <v>25</v>
      </c>
      <c r="J3" s="72"/>
      <c r="K3" s="70" t="s">
        <v>27</v>
      </c>
      <c r="L3" s="72"/>
      <c r="M3" s="36"/>
      <c r="N3" s="37"/>
      <c r="O3" s="73" t="s">
        <v>49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8</v>
      </c>
      <c r="N4" s="35" t="s">
        <v>26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1577969</v>
      </c>
      <c r="E5" s="27">
        <f t="shared" si="0"/>
        <v>102479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1680448</v>
      </c>
      <c r="O5" s="33">
        <f t="shared" ref="O5:O37" si="1">(N5/O$39)</f>
        <v>671.37355173791445</v>
      </c>
      <c r="P5" s="6"/>
    </row>
    <row r="6" spans="1:133">
      <c r="A6" s="12"/>
      <c r="B6" s="25">
        <v>311</v>
      </c>
      <c r="C6" s="20" t="s">
        <v>1</v>
      </c>
      <c r="D6" s="46">
        <v>1046142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1046142</v>
      </c>
      <c r="O6" s="47">
        <f t="shared" si="1"/>
        <v>417.95525369556532</v>
      </c>
      <c r="P6" s="9"/>
    </row>
    <row r="7" spans="1:133">
      <c r="A7" s="12"/>
      <c r="B7" s="25">
        <v>312.10000000000002</v>
      </c>
      <c r="C7" s="20" t="s">
        <v>53</v>
      </c>
      <c r="D7" s="46">
        <v>0</v>
      </c>
      <c r="E7" s="46">
        <v>76136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76136</v>
      </c>
      <c r="O7" s="47">
        <f t="shared" si="1"/>
        <v>30.417898521773871</v>
      </c>
      <c r="P7" s="9"/>
    </row>
    <row r="8" spans="1:133">
      <c r="A8" s="12"/>
      <c r="B8" s="25">
        <v>312.3</v>
      </c>
      <c r="C8" s="20" t="s">
        <v>54</v>
      </c>
      <c r="D8" s="46">
        <v>0</v>
      </c>
      <c r="E8" s="46">
        <v>26343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26343</v>
      </c>
      <c r="O8" s="47">
        <f t="shared" si="1"/>
        <v>10.524570515381543</v>
      </c>
      <c r="P8" s="9"/>
    </row>
    <row r="9" spans="1:133">
      <c r="A9" s="12"/>
      <c r="B9" s="25">
        <v>314.10000000000002</v>
      </c>
      <c r="C9" s="20" t="s">
        <v>10</v>
      </c>
      <c r="D9" s="46">
        <v>332976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332976</v>
      </c>
      <c r="O9" s="47">
        <f t="shared" si="1"/>
        <v>133.03076308429885</v>
      </c>
      <c r="P9" s="9"/>
    </row>
    <row r="10" spans="1:133">
      <c r="A10" s="12"/>
      <c r="B10" s="25">
        <v>314.3</v>
      </c>
      <c r="C10" s="20" t="s">
        <v>11</v>
      </c>
      <c r="D10" s="46">
        <v>14690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14690</v>
      </c>
      <c r="O10" s="47">
        <f t="shared" si="1"/>
        <v>5.8689572512984416</v>
      </c>
      <c r="P10" s="9"/>
    </row>
    <row r="11" spans="1:133">
      <c r="A11" s="12"/>
      <c r="B11" s="25">
        <v>315</v>
      </c>
      <c r="C11" s="20" t="s">
        <v>12</v>
      </c>
      <c r="D11" s="46">
        <v>137566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137566</v>
      </c>
      <c r="O11" s="47">
        <f t="shared" si="1"/>
        <v>54.960447463044346</v>
      </c>
      <c r="P11" s="9"/>
    </row>
    <row r="12" spans="1:133">
      <c r="A12" s="12"/>
      <c r="B12" s="25">
        <v>316</v>
      </c>
      <c r="C12" s="20" t="s">
        <v>13</v>
      </c>
      <c r="D12" s="46">
        <v>46595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46595</v>
      </c>
      <c r="O12" s="47">
        <f t="shared" si="1"/>
        <v>18.615661206552137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SUM(D14:D18)</f>
        <v>281308</v>
      </c>
      <c r="E13" s="32">
        <f t="shared" si="3"/>
        <v>40416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37" si="4">SUM(D13:M13)</f>
        <v>321724</v>
      </c>
      <c r="O13" s="45">
        <f t="shared" si="1"/>
        <v>128.5353575709149</v>
      </c>
      <c r="P13" s="10"/>
    </row>
    <row r="14" spans="1:133">
      <c r="A14" s="12"/>
      <c r="B14" s="25">
        <v>322</v>
      </c>
      <c r="C14" s="20" t="s">
        <v>55</v>
      </c>
      <c r="D14" s="46">
        <v>15825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15825</v>
      </c>
      <c r="O14" s="47">
        <f t="shared" si="1"/>
        <v>6.3224131042748706</v>
      </c>
      <c r="P14" s="9"/>
    </row>
    <row r="15" spans="1:133">
      <c r="A15" s="12"/>
      <c r="B15" s="25">
        <v>323.10000000000002</v>
      </c>
      <c r="C15" s="20" t="s">
        <v>15</v>
      </c>
      <c r="D15" s="46">
        <v>255265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255265</v>
      </c>
      <c r="O15" s="47">
        <f t="shared" si="1"/>
        <v>101.9836196564123</v>
      </c>
      <c r="P15" s="9"/>
    </row>
    <row r="16" spans="1:133">
      <c r="A16" s="12"/>
      <c r="B16" s="25">
        <v>323.39999999999998</v>
      </c>
      <c r="C16" s="20" t="s">
        <v>16</v>
      </c>
      <c r="D16" s="46">
        <v>1391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1391</v>
      </c>
      <c r="O16" s="47">
        <f t="shared" si="1"/>
        <v>0.55573312025569321</v>
      </c>
      <c r="P16" s="9"/>
    </row>
    <row r="17" spans="1:16">
      <c r="A17" s="12"/>
      <c r="B17" s="25">
        <v>324.11</v>
      </c>
      <c r="C17" s="20" t="s">
        <v>17</v>
      </c>
      <c r="D17" s="46">
        <v>8827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8827</v>
      </c>
      <c r="O17" s="47">
        <f t="shared" si="1"/>
        <v>3.5265681182580901</v>
      </c>
      <c r="P17" s="9"/>
    </row>
    <row r="18" spans="1:16">
      <c r="A18" s="12"/>
      <c r="B18" s="25">
        <v>324.31</v>
      </c>
      <c r="C18" s="20" t="s">
        <v>56</v>
      </c>
      <c r="D18" s="46">
        <v>0</v>
      </c>
      <c r="E18" s="46">
        <v>40416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40416</v>
      </c>
      <c r="O18" s="47">
        <f t="shared" si="1"/>
        <v>16.147023571713945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SUM(D20:D25)</f>
        <v>386042</v>
      </c>
      <c r="E19" s="32">
        <f t="shared" si="5"/>
        <v>0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386042</v>
      </c>
      <c r="O19" s="45">
        <f t="shared" si="1"/>
        <v>154.23172193367958</v>
      </c>
      <c r="P19" s="10"/>
    </row>
    <row r="20" spans="1:16">
      <c r="A20" s="12"/>
      <c r="B20" s="25">
        <v>334.2</v>
      </c>
      <c r="C20" s="20" t="s">
        <v>21</v>
      </c>
      <c r="D20" s="46">
        <v>15398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15398</v>
      </c>
      <c r="O20" s="47">
        <f t="shared" si="1"/>
        <v>6.1518178186176584</v>
      </c>
      <c r="P20" s="9"/>
    </row>
    <row r="21" spans="1:16">
      <c r="A21" s="12"/>
      <c r="B21" s="25">
        <v>335.12</v>
      </c>
      <c r="C21" s="20" t="s">
        <v>57</v>
      </c>
      <c r="D21" s="46">
        <v>67272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67272</v>
      </c>
      <c r="O21" s="47">
        <f t="shared" si="1"/>
        <v>26.876548142229325</v>
      </c>
      <c r="P21" s="9"/>
    </row>
    <row r="22" spans="1:16">
      <c r="A22" s="12"/>
      <c r="B22" s="25">
        <v>335.15</v>
      </c>
      <c r="C22" s="20" t="s">
        <v>58</v>
      </c>
      <c r="D22" s="46">
        <v>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98</v>
      </c>
      <c r="O22" s="47">
        <f t="shared" si="1"/>
        <v>3.9153016380343589E-2</v>
      </c>
      <c r="P22" s="9"/>
    </row>
    <row r="23" spans="1:16">
      <c r="A23" s="12"/>
      <c r="B23" s="25">
        <v>335.18</v>
      </c>
      <c r="C23" s="20" t="s">
        <v>22</v>
      </c>
      <c r="D23" s="46">
        <v>298466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298466</v>
      </c>
      <c r="O23" s="47">
        <f t="shared" si="1"/>
        <v>119.24330803036356</v>
      </c>
      <c r="P23" s="9"/>
    </row>
    <row r="24" spans="1:16">
      <c r="A24" s="12"/>
      <c r="B24" s="25">
        <v>335.29</v>
      </c>
      <c r="C24" s="20" t="s">
        <v>59</v>
      </c>
      <c r="D24" s="46">
        <v>2727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2727</v>
      </c>
      <c r="O24" s="47">
        <f t="shared" si="1"/>
        <v>1.0894926088693568</v>
      </c>
      <c r="P24" s="9"/>
    </row>
    <row r="25" spans="1:16">
      <c r="A25" s="12"/>
      <c r="B25" s="25">
        <v>335.9</v>
      </c>
      <c r="C25" s="20" t="s">
        <v>60</v>
      </c>
      <c r="D25" s="46">
        <v>2081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2081</v>
      </c>
      <c r="O25" s="47">
        <f t="shared" si="1"/>
        <v>0.83140231721933677</v>
      </c>
      <c r="P25" s="9"/>
    </row>
    <row r="26" spans="1:16" ht="15.75">
      <c r="A26" s="29" t="s">
        <v>28</v>
      </c>
      <c r="B26" s="30"/>
      <c r="C26" s="31"/>
      <c r="D26" s="32">
        <f t="shared" ref="D26:M26" si="6">SUM(D27:D28)</f>
        <v>302565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302565</v>
      </c>
      <c r="O26" s="45">
        <f t="shared" si="1"/>
        <v>120.88094286855772</v>
      </c>
      <c r="P26" s="10"/>
    </row>
    <row r="27" spans="1:16">
      <c r="A27" s="12"/>
      <c r="B27" s="25">
        <v>342.1</v>
      </c>
      <c r="C27" s="20" t="s">
        <v>68</v>
      </c>
      <c r="D27" s="46">
        <v>37391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37391</v>
      </c>
      <c r="O27" s="47">
        <f t="shared" si="1"/>
        <v>14.938473831402318</v>
      </c>
      <c r="P27" s="9"/>
    </row>
    <row r="28" spans="1:16">
      <c r="A28" s="12"/>
      <c r="B28" s="25">
        <v>343.4</v>
      </c>
      <c r="C28" s="20" t="s">
        <v>34</v>
      </c>
      <c r="D28" s="46">
        <v>265174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265174</v>
      </c>
      <c r="O28" s="47">
        <f t="shared" si="1"/>
        <v>105.94246903715542</v>
      </c>
      <c r="P28" s="9"/>
    </row>
    <row r="29" spans="1:16" ht="15.75">
      <c r="A29" s="29" t="s">
        <v>29</v>
      </c>
      <c r="B29" s="30"/>
      <c r="C29" s="31"/>
      <c r="D29" s="32">
        <f t="shared" ref="D29:M29" si="7">SUM(D30:D31)</f>
        <v>25242</v>
      </c>
      <c r="E29" s="32">
        <f t="shared" si="7"/>
        <v>0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4"/>
        <v>25242</v>
      </c>
      <c r="O29" s="45">
        <f t="shared" si="1"/>
        <v>10.084698361965641</v>
      </c>
      <c r="P29" s="10"/>
    </row>
    <row r="30" spans="1:16">
      <c r="A30" s="13"/>
      <c r="B30" s="39">
        <v>351.9</v>
      </c>
      <c r="C30" s="21" t="s">
        <v>39</v>
      </c>
      <c r="D30" s="46">
        <v>23232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23232</v>
      </c>
      <c r="O30" s="47">
        <f t="shared" si="1"/>
        <v>9.2816620055932884</v>
      </c>
      <c r="P30" s="9"/>
    </row>
    <row r="31" spans="1:16">
      <c r="A31" s="13"/>
      <c r="B31" s="39">
        <v>359</v>
      </c>
      <c r="C31" s="21" t="s">
        <v>64</v>
      </c>
      <c r="D31" s="46">
        <v>2010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4"/>
        <v>2010</v>
      </c>
      <c r="O31" s="47">
        <f t="shared" si="1"/>
        <v>0.80303635637235316</v>
      </c>
      <c r="P31" s="9"/>
    </row>
    <row r="32" spans="1:16" ht="15.75">
      <c r="A32" s="29" t="s">
        <v>2</v>
      </c>
      <c r="B32" s="30"/>
      <c r="C32" s="31"/>
      <c r="D32" s="32">
        <f t="shared" ref="D32:M32" si="8">SUM(D33:D36)</f>
        <v>12917</v>
      </c>
      <c r="E32" s="32">
        <f t="shared" si="8"/>
        <v>12991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8"/>
        <v>0</v>
      </c>
      <c r="J32" s="32">
        <f t="shared" si="8"/>
        <v>0</v>
      </c>
      <c r="K32" s="32">
        <f t="shared" si="8"/>
        <v>0</v>
      </c>
      <c r="L32" s="32">
        <f t="shared" si="8"/>
        <v>0</v>
      </c>
      <c r="M32" s="32">
        <f t="shared" si="8"/>
        <v>0</v>
      </c>
      <c r="N32" s="32">
        <f t="shared" si="4"/>
        <v>25908</v>
      </c>
      <c r="O32" s="45">
        <f t="shared" si="1"/>
        <v>10.350779065121854</v>
      </c>
      <c r="P32" s="10"/>
    </row>
    <row r="33" spans="1:119">
      <c r="A33" s="12"/>
      <c r="B33" s="25">
        <v>361.1</v>
      </c>
      <c r="C33" s="20" t="s">
        <v>40</v>
      </c>
      <c r="D33" s="46">
        <v>6113</v>
      </c>
      <c r="E33" s="46">
        <v>240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4"/>
        <v>6353</v>
      </c>
      <c r="O33" s="47">
        <f t="shared" si="1"/>
        <v>2.5381542149420695</v>
      </c>
      <c r="P33" s="9"/>
    </row>
    <row r="34" spans="1:119">
      <c r="A34" s="12"/>
      <c r="B34" s="25">
        <v>361.3</v>
      </c>
      <c r="C34" s="20" t="s">
        <v>69</v>
      </c>
      <c r="D34" s="46">
        <v>2033</v>
      </c>
      <c r="E34" s="46">
        <v>267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4"/>
        <v>2300</v>
      </c>
      <c r="O34" s="47">
        <f t="shared" si="1"/>
        <v>0.91889732321214546</v>
      </c>
      <c r="P34" s="9"/>
    </row>
    <row r="35" spans="1:119">
      <c r="A35" s="12"/>
      <c r="B35" s="25">
        <v>364</v>
      </c>
      <c r="C35" s="20" t="s">
        <v>70</v>
      </c>
      <c r="D35" s="46">
        <v>4000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4"/>
        <v>4000</v>
      </c>
      <c r="O35" s="47">
        <f t="shared" si="1"/>
        <v>1.5980823012385137</v>
      </c>
      <c r="P35" s="9"/>
    </row>
    <row r="36" spans="1:119" ht="15.75" thickBot="1">
      <c r="A36" s="12"/>
      <c r="B36" s="25">
        <v>369.9</v>
      </c>
      <c r="C36" s="20" t="s">
        <v>42</v>
      </c>
      <c r="D36" s="46">
        <v>771</v>
      </c>
      <c r="E36" s="46">
        <v>12484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4"/>
        <v>13255</v>
      </c>
      <c r="O36" s="47">
        <f t="shared" si="1"/>
        <v>5.2956452257291247</v>
      </c>
      <c r="P36" s="9"/>
    </row>
    <row r="37" spans="1:119" ht="16.5" thickBot="1">
      <c r="A37" s="14" t="s">
        <v>35</v>
      </c>
      <c r="B37" s="23"/>
      <c r="C37" s="22"/>
      <c r="D37" s="15">
        <f>SUM(D5,D13,D19,D26,D29,D32)</f>
        <v>2586043</v>
      </c>
      <c r="E37" s="15">
        <f t="shared" ref="E37:M37" si="9">SUM(E5,E13,E19,E26,E29,E32)</f>
        <v>155886</v>
      </c>
      <c r="F37" s="15">
        <f t="shared" si="9"/>
        <v>0</v>
      </c>
      <c r="G37" s="15">
        <f t="shared" si="9"/>
        <v>0</v>
      </c>
      <c r="H37" s="15">
        <f t="shared" si="9"/>
        <v>0</v>
      </c>
      <c r="I37" s="15">
        <f t="shared" si="9"/>
        <v>0</v>
      </c>
      <c r="J37" s="15">
        <f t="shared" si="9"/>
        <v>0</v>
      </c>
      <c r="K37" s="15">
        <f t="shared" si="9"/>
        <v>0</v>
      </c>
      <c r="L37" s="15">
        <f t="shared" si="9"/>
        <v>0</v>
      </c>
      <c r="M37" s="15">
        <f t="shared" si="9"/>
        <v>0</v>
      </c>
      <c r="N37" s="15">
        <f t="shared" si="4"/>
        <v>2741929</v>
      </c>
      <c r="O37" s="38">
        <f t="shared" si="1"/>
        <v>1095.4570515381542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51" t="s">
        <v>71</v>
      </c>
      <c r="M39" s="51"/>
      <c r="N39" s="51"/>
      <c r="O39" s="43">
        <v>2503</v>
      </c>
    </row>
    <row r="40" spans="1:119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  <row r="41" spans="1:119" ht="15.75" customHeight="1" thickBot="1">
      <c r="A41" s="55" t="s">
        <v>66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/>
    </row>
  </sheetData>
  <mergeCells count="10">
    <mergeCell ref="L39:N39"/>
    <mergeCell ref="A40:O40"/>
    <mergeCell ref="A41:O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52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44</v>
      </c>
      <c r="B3" s="65"/>
      <c r="C3" s="66"/>
      <c r="D3" s="70" t="s">
        <v>24</v>
      </c>
      <c r="E3" s="71"/>
      <c r="F3" s="71"/>
      <c r="G3" s="71"/>
      <c r="H3" s="72"/>
      <c r="I3" s="70" t="s">
        <v>25</v>
      </c>
      <c r="J3" s="72"/>
      <c r="K3" s="70" t="s">
        <v>27</v>
      </c>
      <c r="L3" s="72"/>
      <c r="M3" s="36"/>
      <c r="N3" s="37"/>
      <c r="O3" s="73" t="s">
        <v>49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8</v>
      </c>
      <c r="N4" s="35" t="s">
        <v>26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SUM(D6:D12)</f>
        <v>1719104</v>
      </c>
      <c r="E5" s="27">
        <f t="shared" si="0"/>
        <v>103077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1822181</v>
      </c>
      <c r="O5" s="33">
        <f t="shared" ref="O5:O37" si="1">(N5/O$39)</f>
        <v>727.99880143827409</v>
      </c>
      <c r="P5" s="6"/>
    </row>
    <row r="6" spans="1:133">
      <c r="A6" s="12"/>
      <c r="B6" s="25">
        <v>311</v>
      </c>
      <c r="C6" s="20" t="s">
        <v>1</v>
      </c>
      <c r="D6" s="46">
        <v>1174921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1174921</v>
      </c>
      <c r="O6" s="47">
        <f t="shared" si="1"/>
        <v>469.40511386336397</v>
      </c>
      <c r="P6" s="9"/>
    </row>
    <row r="7" spans="1:133">
      <c r="A7" s="12"/>
      <c r="B7" s="25">
        <v>312.10000000000002</v>
      </c>
      <c r="C7" s="20" t="s">
        <v>53</v>
      </c>
      <c r="D7" s="46">
        <v>0</v>
      </c>
      <c r="E7" s="46">
        <v>77261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77261</v>
      </c>
      <c r="O7" s="47">
        <f t="shared" si="1"/>
        <v>30.867359168997204</v>
      </c>
      <c r="P7" s="9"/>
    </row>
    <row r="8" spans="1:133">
      <c r="A8" s="12"/>
      <c r="B8" s="25">
        <v>312.3</v>
      </c>
      <c r="C8" s="20" t="s">
        <v>54</v>
      </c>
      <c r="D8" s="46">
        <v>0</v>
      </c>
      <c r="E8" s="46">
        <v>25816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25816</v>
      </c>
      <c r="O8" s="47">
        <f t="shared" si="1"/>
        <v>10.314023172193368</v>
      </c>
      <c r="P8" s="9"/>
    </row>
    <row r="9" spans="1:133">
      <c r="A9" s="12"/>
      <c r="B9" s="25">
        <v>314.10000000000002</v>
      </c>
      <c r="C9" s="20" t="s">
        <v>10</v>
      </c>
      <c r="D9" s="46">
        <v>345239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345239</v>
      </c>
      <c r="O9" s="47">
        <f t="shared" si="1"/>
        <v>137.93008389932081</v>
      </c>
      <c r="P9" s="9"/>
    </row>
    <row r="10" spans="1:133">
      <c r="A10" s="12"/>
      <c r="B10" s="25">
        <v>314.3</v>
      </c>
      <c r="C10" s="20" t="s">
        <v>11</v>
      </c>
      <c r="D10" s="46">
        <v>12677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12677</v>
      </c>
      <c r="O10" s="47">
        <f t="shared" si="1"/>
        <v>5.0647223332001596</v>
      </c>
      <c r="P10" s="9"/>
    </row>
    <row r="11" spans="1:133">
      <c r="A11" s="12"/>
      <c r="B11" s="25">
        <v>315</v>
      </c>
      <c r="C11" s="20" t="s">
        <v>12</v>
      </c>
      <c r="D11" s="46">
        <v>150528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150528</v>
      </c>
      <c r="O11" s="47">
        <f t="shared" si="1"/>
        <v>60.139033160207752</v>
      </c>
      <c r="P11" s="9"/>
    </row>
    <row r="12" spans="1:133">
      <c r="A12" s="12"/>
      <c r="B12" s="25">
        <v>316</v>
      </c>
      <c r="C12" s="20" t="s">
        <v>13</v>
      </c>
      <c r="D12" s="46">
        <v>35739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35739</v>
      </c>
      <c r="O12" s="47">
        <f t="shared" si="1"/>
        <v>14.278465840990812</v>
      </c>
      <c r="P12" s="9"/>
    </row>
    <row r="13" spans="1:133" ht="15.75">
      <c r="A13" s="29" t="s">
        <v>14</v>
      </c>
      <c r="B13" s="30"/>
      <c r="C13" s="31"/>
      <c r="D13" s="32">
        <f t="shared" ref="D13:M13" si="3">SUM(D14:D18)</f>
        <v>304126</v>
      </c>
      <c r="E13" s="32">
        <f t="shared" si="3"/>
        <v>20750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0" si="4">SUM(D13:M13)</f>
        <v>324876</v>
      </c>
      <c r="O13" s="45">
        <f t="shared" si="1"/>
        <v>129.79464642429085</v>
      </c>
      <c r="P13" s="10"/>
    </row>
    <row r="14" spans="1:133">
      <c r="A14" s="12"/>
      <c r="B14" s="25">
        <v>322</v>
      </c>
      <c r="C14" s="20" t="s">
        <v>55</v>
      </c>
      <c r="D14" s="46">
        <v>25872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25872</v>
      </c>
      <c r="O14" s="47">
        <f t="shared" si="1"/>
        <v>10.336396324410707</v>
      </c>
      <c r="P14" s="9"/>
    </row>
    <row r="15" spans="1:133">
      <c r="A15" s="12"/>
      <c r="B15" s="25">
        <v>323.10000000000002</v>
      </c>
      <c r="C15" s="20" t="s">
        <v>15</v>
      </c>
      <c r="D15" s="46">
        <v>272927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272927</v>
      </c>
      <c r="O15" s="47">
        <f t="shared" si="1"/>
        <v>109.03995205753097</v>
      </c>
      <c r="P15" s="9"/>
    </row>
    <row r="16" spans="1:133">
      <c r="A16" s="12"/>
      <c r="B16" s="25">
        <v>323.39999999999998</v>
      </c>
      <c r="C16" s="20" t="s">
        <v>16</v>
      </c>
      <c r="D16" s="46">
        <v>1315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1315</v>
      </c>
      <c r="O16" s="47">
        <f t="shared" si="1"/>
        <v>0.52536955653216144</v>
      </c>
      <c r="P16" s="9"/>
    </row>
    <row r="17" spans="1:16">
      <c r="A17" s="12"/>
      <c r="B17" s="25">
        <v>324.11</v>
      </c>
      <c r="C17" s="20" t="s">
        <v>17</v>
      </c>
      <c r="D17" s="46">
        <v>4012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4012</v>
      </c>
      <c r="O17" s="47">
        <f t="shared" si="1"/>
        <v>1.6028765481422294</v>
      </c>
      <c r="P17" s="9"/>
    </row>
    <row r="18" spans="1:16">
      <c r="A18" s="12"/>
      <c r="B18" s="25">
        <v>324.31</v>
      </c>
      <c r="C18" s="20" t="s">
        <v>56</v>
      </c>
      <c r="D18" s="46">
        <v>0</v>
      </c>
      <c r="E18" s="46">
        <v>20750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20750</v>
      </c>
      <c r="O18" s="47">
        <f t="shared" si="1"/>
        <v>8.2900519376747894</v>
      </c>
      <c r="P18" s="9"/>
    </row>
    <row r="19" spans="1:16" ht="15.75">
      <c r="A19" s="29" t="s">
        <v>20</v>
      </c>
      <c r="B19" s="30"/>
      <c r="C19" s="31"/>
      <c r="D19" s="32">
        <f t="shared" ref="D19:M19" si="5">SUM(D20:D26)</f>
        <v>382545</v>
      </c>
      <c r="E19" s="32">
        <f t="shared" si="5"/>
        <v>16373</v>
      </c>
      <c r="F19" s="32">
        <f t="shared" si="5"/>
        <v>0</v>
      </c>
      <c r="G19" s="32">
        <f t="shared" si="5"/>
        <v>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398918</v>
      </c>
      <c r="O19" s="45">
        <f t="shared" si="1"/>
        <v>159.37594886136637</v>
      </c>
      <c r="P19" s="10"/>
    </row>
    <row r="20" spans="1:16">
      <c r="A20" s="12"/>
      <c r="B20" s="25">
        <v>334.2</v>
      </c>
      <c r="C20" s="20" t="s">
        <v>21</v>
      </c>
      <c r="D20" s="46">
        <v>44487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44487</v>
      </c>
      <c r="O20" s="47">
        <f t="shared" si="1"/>
        <v>17.773471833799441</v>
      </c>
      <c r="P20" s="9"/>
    </row>
    <row r="21" spans="1:16">
      <c r="A21" s="12"/>
      <c r="B21" s="25">
        <v>335.12</v>
      </c>
      <c r="C21" s="20" t="s">
        <v>57</v>
      </c>
      <c r="D21" s="46">
        <v>66384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6" si="6">SUM(D21:M21)</f>
        <v>66384</v>
      </c>
      <c r="O21" s="47">
        <f t="shared" si="1"/>
        <v>26.521773871354373</v>
      </c>
      <c r="P21" s="9"/>
    </row>
    <row r="22" spans="1:16">
      <c r="A22" s="12"/>
      <c r="B22" s="25">
        <v>335.15</v>
      </c>
      <c r="C22" s="20" t="s">
        <v>58</v>
      </c>
      <c r="D22" s="46">
        <v>98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98</v>
      </c>
      <c r="O22" s="47">
        <f t="shared" si="1"/>
        <v>3.9153016380343589E-2</v>
      </c>
      <c r="P22" s="9"/>
    </row>
    <row r="23" spans="1:16">
      <c r="A23" s="12"/>
      <c r="B23" s="25">
        <v>335.18</v>
      </c>
      <c r="C23" s="20" t="s">
        <v>22</v>
      </c>
      <c r="D23" s="46">
        <v>267868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267868</v>
      </c>
      <c r="O23" s="47">
        <f t="shared" si="1"/>
        <v>107.01877746703956</v>
      </c>
      <c r="P23" s="9"/>
    </row>
    <row r="24" spans="1:16">
      <c r="A24" s="12"/>
      <c r="B24" s="25">
        <v>335.29</v>
      </c>
      <c r="C24" s="20" t="s">
        <v>59</v>
      </c>
      <c r="D24" s="46">
        <v>1526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1526</v>
      </c>
      <c r="O24" s="47">
        <f t="shared" si="1"/>
        <v>0.60966839792249305</v>
      </c>
      <c r="P24" s="9"/>
    </row>
    <row r="25" spans="1:16">
      <c r="A25" s="12"/>
      <c r="B25" s="25">
        <v>335.9</v>
      </c>
      <c r="C25" s="20" t="s">
        <v>60</v>
      </c>
      <c r="D25" s="46">
        <v>2182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2182</v>
      </c>
      <c r="O25" s="47">
        <f t="shared" si="1"/>
        <v>0.87175389532560932</v>
      </c>
      <c r="P25" s="9"/>
    </row>
    <row r="26" spans="1:16">
      <c r="A26" s="12"/>
      <c r="B26" s="25">
        <v>336</v>
      </c>
      <c r="C26" s="20" t="s">
        <v>61</v>
      </c>
      <c r="D26" s="46">
        <v>0</v>
      </c>
      <c r="E26" s="46">
        <v>16373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16373</v>
      </c>
      <c r="O26" s="47">
        <f t="shared" si="1"/>
        <v>6.5413503795445465</v>
      </c>
      <c r="P26" s="9"/>
    </row>
    <row r="27" spans="1:16" ht="15.75">
      <c r="A27" s="29" t="s">
        <v>28</v>
      </c>
      <c r="B27" s="30"/>
      <c r="C27" s="31"/>
      <c r="D27" s="32">
        <f t="shared" ref="D27:M27" si="7">SUM(D28:D29)</f>
        <v>308027</v>
      </c>
      <c r="E27" s="32">
        <f t="shared" si="7"/>
        <v>0</v>
      </c>
      <c r="F27" s="32">
        <f t="shared" si="7"/>
        <v>0</v>
      </c>
      <c r="G27" s="32">
        <f t="shared" si="7"/>
        <v>0</v>
      </c>
      <c r="H27" s="32">
        <f t="shared" si="7"/>
        <v>0</v>
      </c>
      <c r="I27" s="32">
        <f t="shared" si="7"/>
        <v>0</v>
      </c>
      <c r="J27" s="32">
        <f t="shared" si="7"/>
        <v>0</v>
      </c>
      <c r="K27" s="32">
        <f t="shared" si="7"/>
        <v>0</v>
      </c>
      <c r="L27" s="32">
        <f t="shared" si="7"/>
        <v>0</v>
      </c>
      <c r="M27" s="32">
        <f t="shared" si="7"/>
        <v>0</v>
      </c>
      <c r="N27" s="32">
        <f t="shared" ref="N27:N37" si="8">SUM(D27:M27)</f>
        <v>308027</v>
      </c>
      <c r="O27" s="45">
        <f t="shared" si="1"/>
        <v>123.06312425089892</v>
      </c>
      <c r="P27" s="10"/>
    </row>
    <row r="28" spans="1:16">
      <c r="A28" s="12"/>
      <c r="B28" s="25">
        <v>341.2</v>
      </c>
      <c r="C28" s="20" t="s">
        <v>62</v>
      </c>
      <c r="D28" s="46">
        <v>52875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8"/>
        <v>52875</v>
      </c>
      <c r="O28" s="47">
        <f t="shared" si="1"/>
        <v>21.124650419496604</v>
      </c>
      <c r="P28" s="9"/>
    </row>
    <row r="29" spans="1:16">
      <c r="A29" s="12"/>
      <c r="B29" s="25">
        <v>343.4</v>
      </c>
      <c r="C29" s="20" t="s">
        <v>34</v>
      </c>
      <c r="D29" s="46">
        <v>255152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8"/>
        <v>255152</v>
      </c>
      <c r="O29" s="47">
        <f t="shared" si="1"/>
        <v>101.93847383140232</v>
      </c>
      <c r="P29" s="9"/>
    </row>
    <row r="30" spans="1:16" ht="15.75">
      <c r="A30" s="29" t="s">
        <v>29</v>
      </c>
      <c r="B30" s="30"/>
      <c r="C30" s="31"/>
      <c r="D30" s="32">
        <f t="shared" ref="D30:M30" si="9">SUM(D31:D33)</f>
        <v>23883</v>
      </c>
      <c r="E30" s="32">
        <f t="shared" si="9"/>
        <v>0</v>
      </c>
      <c r="F30" s="32">
        <f t="shared" si="9"/>
        <v>0</v>
      </c>
      <c r="G30" s="32">
        <f t="shared" si="9"/>
        <v>0</v>
      </c>
      <c r="H30" s="32">
        <f t="shared" si="9"/>
        <v>0</v>
      </c>
      <c r="I30" s="32">
        <f t="shared" si="9"/>
        <v>0</v>
      </c>
      <c r="J30" s="32">
        <f t="shared" si="9"/>
        <v>0</v>
      </c>
      <c r="K30" s="32">
        <f t="shared" si="9"/>
        <v>0</v>
      </c>
      <c r="L30" s="32">
        <f t="shared" si="9"/>
        <v>0</v>
      </c>
      <c r="M30" s="32">
        <f t="shared" si="9"/>
        <v>0</v>
      </c>
      <c r="N30" s="32">
        <f t="shared" si="8"/>
        <v>23883</v>
      </c>
      <c r="O30" s="45">
        <f t="shared" si="1"/>
        <v>9.5417499001198554</v>
      </c>
      <c r="P30" s="10"/>
    </row>
    <row r="31" spans="1:16">
      <c r="A31" s="13"/>
      <c r="B31" s="39">
        <v>351.1</v>
      </c>
      <c r="C31" s="21" t="s">
        <v>63</v>
      </c>
      <c r="D31" s="46">
        <v>500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8"/>
        <v>500</v>
      </c>
      <c r="O31" s="47">
        <f t="shared" si="1"/>
        <v>0.19976028765481421</v>
      </c>
      <c r="P31" s="9"/>
    </row>
    <row r="32" spans="1:16">
      <c r="A32" s="13"/>
      <c r="B32" s="39">
        <v>351.9</v>
      </c>
      <c r="C32" s="21" t="s">
        <v>39</v>
      </c>
      <c r="D32" s="46">
        <v>21858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8"/>
        <v>21858</v>
      </c>
      <c r="O32" s="47">
        <f t="shared" si="1"/>
        <v>8.7327207351178586</v>
      </c>
      <c r="P32" s="9"/>
    </row>
    <row r="33" spans="1:119">
      <c r="A33" s="13"/>
      <c r="B33" s="39">
        <v>359</v>
      </c>
      <c r="C33" s="21" t="s">
        <v>64</v>
      </c>
      <c r="D33" s="46">
        <v>1525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1525</v>
      </c>
      <c r="O33" s="47">
        <f t="shared" si="1"/>
        <v>0.60926887734718338</v>
      </c>
      <c r="P33" s="9"/>
    </row>
    <row r="34" spans="1:119" ht="15.75">
      <c r="A34" s="29" t="s">
        <v>2</v>
      </c>
      <c r="B34" s="30"/>
      <c r="C34" s="31"/>
      <c r="D34" s="32">
        <f t="shared" ref="D34:M34" si="10">SUM(D35:D36)</f>
        <v>14789</v>
      </c>
      <c r="E34" s="32">
        <f t="shared" si="10"/>
        <v>12034</v>
      </c>
      <c r="F34" s="32">
        <f t="shared" si="10"/>
        <v>0</v>
      </c>
      <c r="G34" s="32">
        <f t="shared" si="10"/>
        <v>0</v>
      </c>
      <c r="H34" s="32">
        <f t="shared" si="10"/>
        <v>0</v>
      </c>
      <c r="I34" s="32">
        <f t="shared" si="10"/>
        <v>0</v>
      </c>
      <c r="J34" s="32">
        <f t="shared" si="10"/>
        <v>0</v>
      </c>
      <c r="K34" s="32">
        <f t="shared" si="10"/>
        <v>0</v>
      </c>
      <c r="L34" s="32">
        <f t="shared" si="10"/>
        <v>0</v>
      </c>
      <c r="M34" s="32">
        <f t="shared" si="10"/>
        <v>0</v>
      </c>
      <c r="N34" s="32">
        <f t="shared" si="8"/>
        <v>26823</v>
      </c>
      <c r="O34" s="45">
        <f t="shared" si="1"/>
        <v>10.716340391530164</v>
      </c>
      <c r="P34" s="10"/>
    </row>
    <row r="35" spans="1:119">
      <c r="A35" s="12"/>
      <c r="B35" s="25">
        <v>361.1</v>
      </c>
      <c r="C35" s="20" t="s">
        <v>40</v>
      </c>
      <c r="D35" s="46">
        <v>12297</v>
      </c>
      <c r="E35" s="46">
        <v>253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12550</v>
      </c>
      <c r="O35" s="47">
        <f t="shared" si="1"/>
        <v>5.0139832201358372</v>
      </c>
      <c r="P35" s="9"/>
    </row>
    <row r="36" spans="1:119" ht="15.75" thickBot="1">
      <c r="A36" s="12"/>
      <c r="B36" s="25">
        <v>369.9</v>
      </c>
      <c r="C36" s="20" t="s">
        <v>42</v>
      </c>
      <c r="D36" s="46">
        <v>2492</v>
      </c>
      <c r="E36" s="46">
        <v>11781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14273</v>
      </c>
      <c r="O36" s="47">
        <f t="shared" si="1"/>
        <v>5.7023571713943264</v>
      </c>
      <c r="P36" s="9"/>
    </row>
    <row r="37" spans="1:119" ht="16.5" thickBot="1">
      <c r="A37" s="14" t="s">
        <v>35</v>
      </c>
      <c r="B37" s="23"/>
      <c r="C37" s="22"/>
      <c r="D37" s="15">
        <f>SUM(D5,D13,D19,D27,D30,D34)</f>
        <v>2752474</v>
      </c>
      <c r="E37" s="15">
        <f t="shared" ref="E37:M37" si="11">SUM(E5,E13,E19,E27,E30,E34)</f>
        <v>152234</v>
      </c>
      <c r="F37" s="15">
        <f t="shared" si="11"/>
        <v>0</v>
      </c>
      <c r="G37" s="15">
        <f t="shared" si="11"/>
        <v>0</v>
      </c>
      <c r="H37" s="15">
        <f t="shared" si="11"/>
        <v>0</v>
      </c>
      <c r="I37" s="15">
        <f t="shared" si="11"/>
        <v>0</v>
      </c>
      <c r="J37" s="15">
        <f t="shared" si="11"/>
        <v>0</v>
      </c>
      <c r="K37" s="15">
        <f t="shared" si="11"/>
        <v>0</v>
      </c>
      <c r="L37" s="15">
        <f t="shared" si="11"/>
        <v>0</v>
      </c>
      <c r="M37" s="15">
        <f t="shared" si="11"/>
        <v>0</v>
      </c>
      <c r="N37" s="15">
        <f t="shared" si="8"/>
        <v>2904708</v>
      </c>
      <c r="O37" s="38">
        <f t="shared" si="1"/>
        <v>1160.4906112664803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51" t="s">
        <v>65</v>
      </c>
      <c r="M39" s="51"/>
      <c r="N39" s="51"/>
      <c r="O39" s="43">
        <v>2503</v>
      </c>
    </row>
    <row r="40" spans="1:119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  <row r="41" spans="1:119" ht="15.75" thickBot="1">
      <c r="A41" s="55" t="s">
        <v>66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/>
    </row>
  </sheetData>
  <mergeCells count="10">
    <mergeCell ref="A41:O41"/>
    <mergeCell ref="L39:N39"/>
    <mergeCell ref="A40:O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44</v>
      </c>
      <c r="B3" s="65"/>
      <c r="C3" s="66"/>
      <c r="D3" s="70" t="s">
        <v>24</v>
      </c>
      <c r="E3" s="71"/>
      <c r="F3" s="71"/>
      <c r="G3" s="71"/>
      <c r="H3" s="72"/>
      <c r="I3" s="70" t="s">
        <v>25</v>
      </c>
      <c r="J3" s="72"/>
      <c r="K3" s="70" t="s">
        <v>27</v>
      </c>
      <c r="L3" s="72"/>
      <c r="M3" s="36"/>
      <c r="N3" s="37"/>
      <c r="O3" s="73" t="s">
        <v>49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8</v>
      </c>
      <c r="N4" s="35" t="s">
        <v>26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SUM(D6:D11)</f>
        <v>1776138</v>
      </c>
      <c r="E5" s="27">
        <f t="shared" si="0"/>
        <v>74064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7" si="1">SUM(D5:M5)</f>
        <v>1850202</v>
      </c>
      <c r="O5" s="33">
        <f t="shared" ref="O5:O37" si="2">(N5/O$39)</f>
        <v>793.05700814402053</v>
      </c>
      <c r="P5" s="6"/>
    </row>
    <row r="6" spans="1:133">
      <c r="A6" s="12"/>
      <c r="B6" s="25">
        <v>311</v>
      </c>
      <c r="C6" s="20" t="s">
        <v>1</v>
      </c>
      <c r="D6" s="46">
        <v>1249333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1249333</v>
      </c>
      <c r="O6" s="47">
        <f t="shared" si="2"/>
        <v>535.50492927561083</v>
      </c>
      <c r="P6" s="9"/>
    </row>
    <row r="7" spans="1:133">
      <c r="A7" s="12"/>
      <c r="B7" s="25">
        <v>312.41000000000003</v>
      </c>
      <c r="C7" s="20" t="s">
        <v>9</v>
      </c>
      <c r="D7" s="46">
        <v>0</v>
      </c>
      <c r="E7" s="46">
        <v>74064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74064</v>
      </c>
      <c r="O7" s="47">
        <f t="shared" si="2"/>
        <v>31.746249464209171</v>
      </c>
      <c r="P7" s="9"/>
    </row>
    <row r="8" spans="1:133">
      <c r="A8" s="12"/>
      <c r="B8" s="25">
        <v>314.10000000000002</v>
      </c>
      <c r="C8" s="20" t="s">
        <v>10</v>
      </c>
      <c r="D8" s="46">
        <v>311612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311612</v>
      </c>
      <c r="O8" s="47">
        <f t="shared" si="2"/>
        <v>133.56708101157309</v>
      </c>
      <c r="P8" s="9"/>
    </row>
    <row r="9" spans="1:133">
      <c r="A9" s="12"/>
      <c r="B9" s="25">
        <v>314.3</v>
      </c>
      <c r="C9" s="20" t="s">
        <v>11</v>
      </c>
      <c r="D9" s="46">
        <v>13282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13282</v>
      </c>
      <c r="O9" s="47">
        <f t="shared" si="2"/>
        <v>5.6930990141448774</v>
      </c>
      <c r="P9" s="9"/>
    </row>
    <row r="10" spans="1:133">
      <c r="A10" s="12"/>
      <c r="B10" s="25">
        <v>315</v>
      </c>
      <c r="C10" s="20" t="s">
        <v>12</v>
      </c>
      <c r="D10" s="46">
        <v>164703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164703</v>
      </c>
      <c r="O10" s="47">
        <f t="shared" si="2"/>
        <v>70.597085297899696</v>
      </c>
      <c r="P10" s="9"/>
    </row>
    <row r="11" spans="1:133">
      <c r="A11" s="12"/>
      <c r="B11" s="25">
        <v>316</v>
      </c>
      <c r="C11" s="20" t="s">
        <v>13</v>
      </c>
      <c r="D11" s="46">
        <v>37208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37208</v>
      </c>
      <c r="O11" s="47">
        <f t="shared" si="2"/>
        <v>15.948564080582941</v>
      </c>
      <c r="P11" s="9"/>
    </row>
    <row r="12" spans="1:133" ht="15.75">
      <c r="A12" s="29" t="s">
        <v>14</v>
      </c>
      <c r="B12" s="30"/>
      <c r="C12" s="31"/>
      <c r="D12" s="32">
        <f t="shared" ref="D12:M12" si="3">SUM(D13:D17)</f>
        <v>281436</v>
      </c>
      <c r="E12" s="32">
        <f t="shared" si="3"/>
        <v>10375</v>
      </c>
      <c r="F12" s="32">
        <f t="shared" si="3"/>
        <v>0</v>
      </c>
      <c r="G12" s="32">
        <f t="shared" si="3"/>
        <v>0</v>
      </c>
      <c r="H12" s="32">
        <f t="shared" si="3"/>
        <v>0</v>
      </c>
      <c r="I12" s="32">
        <f t="shared" si="3"/>
        <v>0</v>
      </c>
      <c r="J12" s="32">
        <f t="shared" si="3"/>
        <v>0</v>
      </c>
      <c r="K12" s="32">
        <f t="shared" si="3"/>
        <v>0</v>
      </c>
      <c r="L12" s="32">
        <f t="shared" si="3"/>
        <v>0</v>
      </c>
      <c r="M12" s="32">
        <f t="shared" si="3"/>
        <v>0</v>
      </c>
      <c r="N12" s="44">
        <f t="shared" si="1"/>
        <v>291811</v>
      </c>
      <c r="O12" s="45">
        <f t="shared" si="2"/>
        <v>125.07972567509644</v>
      </c>
      <c r="P12" s="10"/>
    </row>
    <row r="13" spans="1:133">
      <c r="A13" s="12"/>
      <c r="B13" s="25">
        <v>323.10000000000002</v>
      </c>
      <c r="C13" s="20" t="s">
        <v>15</v>
      </c>
      <c r="D13" s="46">
        <v>263308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263308</v>
      </c>
      <c r="O13" s="47">
        <f t="shared" si="2"/>
        <v>112.86240891555937</v>
      </c>
      <c r="P13" s="9"/>
    </row>
    <row r="14" spans="1:133">
      <c r="A14" s="12"/>
      <c r="B14" s="25">
        <v>323.39999999999998</v>
      </c>
      <c r="C14" s="20" t="s">
        <v>16</v>
      </c>
      <c r="D14" s="46">
        <v>1412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1412</v>
      </c>
      <c r="O14" s="47">
        <f t="shared" si="2"/>
        <v>0.60522931847406769</v>
      </c>
      <c r="P14" s="9"/>
    </row>
    <row r="15" spans="1:133">
      <c r="A15" s="12"/>
      <c r="B15" s="25">
        <v>324.02</v>
      </c>
      <c r="C15" s="20" t="s">
        <v>17</v>
      </c>
      <c r="D15" s="46">
        <v>965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965</v>
      </c>
      <c r="O15" s="47">
        <f t="shared" si="2"/>
        <v>0.41363051864552081</v>
      </c>
      <c r="P15" s="9"/>
    </row>
    <row r="16" spans="1:133">
      <c r="A16" s="12"/>
      <c r="B16" s="25">
        <v>324.041</v>
      </c>
      <c r="C16" s="20" t="s">
        <v>18</v>
      </c>
      <c r="D16" s="46">
        <v>0</v>
      </c>
      <c r="E16" s="46">
        <v>10375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10375</v>
      </c>
      <c r="O16" s="47">
        <f t="shared" si="2"/>
        <v>4.4470638662666095</v>
      </c>
      <c r="P16" s="9"/>
    </row>
    <row r="17" spans="1:16">
      <c r="A17" s="12"/>
      <c r="B17" s="25">
        <v>329</v>
      </c>
      <c r="C17" s="20" t="s">
        <v>19</v>
      </c>
      <c r="D17" s="46">
        <v>15751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15751</v>
      </c>
      <c r="O17" s="47">
        <f t="shared" si="2"/>
        <v>6.7513930561508788</v>
      </c>
      <c r="P17" s="9"/>
    </row>
    <row r="18" spans="1:16" ht="15.75">
      <c r="A18" s="29" t="s">
        <v>20</v>
      </c>
      <c r="B18" s="30"/>
      <c r="C18" s="31"/>
      <c r="D18" s="32">
        <f t="shared" ref="D18:M18" si="4">SUM(D19:D22)</f>
        <v>336746</v>
      </c>
      <c r="E18" s="32">
        <f t="shared" si="4"/>
        <v>25645</v>
      </c>
      <c r="F18" s="32">
        <f t="shared" si="4"/>
        <v>0</v>
      </c>
      <c r="G18" s="32">
        <f t="shared" si="4"/>
        <v>0</v>
      </c>
      <c r="H18" s="32">
        <f t="shared" si="4"/>
        <v>0</v>
      </c>
      <c r="I18" s="32">
        <f t="shared" si="4"/>
        <v>0</v>
      </c>
      <c r="J18" s="32">
        <f t="shared" si="4"/>
        <v>0</v>
      </c>
      <c r="K18" s="32">
        <f t="shared" si="4"/>
        <v>0</v>
      </c>
      <c r="L18" s="32">
        <f t="shared" si="4"/>
        <v>0</v>
      </c>
      <c r="M18" s="32">
        <f t="shared" si="4"/>
        <v>0</v>
      </c>
      <c r="N18" s="44">
        <f t="shared" si="1"/>
        <v>362391</v>
      </c>
      <c r="O18" s="45">
        <f t="shared" si="2"/>
        <v>155.33261894556364</v>
      </c>
      <c r="P18" s="10"/>
    </row>
    <row r="19" spans="1:16">
      <c r="A19" s="12"/>
      <c r="B19" s="25">
        <v>334.2</v>
      </c>
      <c r="C19" s="20" t="s">
        <v>21</v>
      </c>
      <c r="D19" s="46">
        <v>7097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7097</v>
      </c>
      <c r="O19" s="47">
        <f t="shared" si="2"/>
        <v>3.0420060008572651</v>
      </c>
      <c r="P19" s="9"/>
    </row>
    <row r="20" spans="1:16">
      <c r="A20" s="12"/>
      <c r="B20" s="25">
        <v>335.18</v>
      </c>
      <c r="C20" s="20" t="s">
        <v>22</v>
      </c>
      <c r="D20" s="46">
        <v>262280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262280</v>
      </c>
      <c r="O20" s="47">
        <f t="shared" si="2"/>
        <v>112.42177453921988</v>
      </c>
      <c r="P20" s="9"/>
    </row>
    <row r="21" spans="1:16">
      <c r="A21" s="12"/>
      <c r="B21" s="25">
        <v>335.19</v>
      </c>
      <c r="C21" s="20" t="s">
        <v>31</v>
      </c>
      <c r="D21" s="46">
        <v>67369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67369</v>
      </c>
      <c r="O21" s="47">
        <f t="shared" si="2"/>
        <v>28.876553793399058</v>
      </c>
      <c r="P21" s="9"/>
    </row>
    <row r="22" spans="1:16">
      <c r="A22" s="12"/>
      <c r="B22" s="25">
        <v>335.49</v>
      </c>
      <c r="C22" s="20" t="s">
        <v>23</v>
      </c>
      <c r="D22" s="46">
        <v>0</v>
      </c>
      <c r="E22" s="46">
        <v>25645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25645</v>
      </c>
      <c r="O22" s="47">
        <f t="shared" si="2"/>
        <v>10.992284612087442</v>
      </c>
      <c r="P22" s="9"/>
    </row>
    <row r="23" spans="1:16" ht="15.75">
      <c r="A23" s="29" t="s">
        <v>28</v>
      </c>
      <c r="B23" s="30"/>
      <c r="C23" s="31"/>
      <c r="D23" s="32">
        <f t="shared" ref="D23:M23" si="5">SUM(D24:D26)</f>
        <v>286567</v>
      </c>
      <c r="E23" s="32">
        <f t="shared" si="5"/>
        <v>0</v>
      </c>
      <c r="F23" s="32">
        <f t="shared" si="5"/>
        <v>0</v>
      </c>
      <c r="G23" s="32">
        <f t="shared" si="5"/>
        <v>0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1"/>
        <v>286567</v>
      </c>
      <c r="O23" s="45">
        <f t="shared" si="2"/>
        <v>122.83197599657093</v>
      </c>
      <c r="P23" s="10"/>
    </row>
    <row r="24" spans="1:16">
      <c r="A24" s="12"/>
      <c r="B24" s="25">
        <v>341.9</v>
      </c>
      <c r="C24" s="20" t="s">
        <v>32</v>
      </c>
      <c r="D24" s="46">
        <v>15525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15525</v>
      </c>
      <c r="O24" s="47">
        <f t="shared" si="2"/>
        <v>6.6545220745820828</v>
      </c>
      <c r="P24" s="9"/>
    </row>
    <row r="25" spans="1:16">
      <c r="A25" s="12"/>
      <c r="B25" s="25">
        <v>342.9</v>
      </c>
      <c r="C25" s="20" t="s">
        <v>33</v>
      </c>
      <c r="D25" s="46">
        <v>35555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35555</v>
      </c>
      <c r="O25" s="47">
        <f t="shared" si="2"/>
        <v>15.240034290612945</v>
      </c>
      <c r="P25" s="9"/>
    </row>
    <row r="26" spans="1:16">
      <c r="A26" s="12"/>
      <c r="B26" s="25">
        <v>343.4</v>
      </c>
      <c r="C26" s="20" t="s">
        <v>34</v>
      </c>
      <c r="D26" s="46">
        <v>235487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235487</v>
      </c>
      <c r="O26" s="47">
        <f t="shared" si="2"/>
        <v>100.93741963137592</v>
      </c>
      <c r="P26" s="9"/>
    </row>
    <row r="27" spans="1:16" ht="15.75">
      <c r="A27" s="29" t="s">
        <v>29</v>
      </c>
      <c r="B27" s="30"/>
      <c r="C27" s="31"/>
      <c r="D27" s="32">
        <f t="shared" ref="D27:M27" si="6">SUM(D28:D30)</f>
        <v>49042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1"/>
        <v>49042</v>
      </c>
      <c r="O27" s="45">
        <f t="shared" si="2"/>
        <v>21.021003000428632</v>
      </c>
      <c r="P27" s="10"/>
    </row>
    <row r="28" spans="1:16">
      <c r="A28" s="13"/>
      <c r="B28" s="39">
        <v>351.9</v>
      </c>
      <c r="C28" s="21" t="s">
        <v>39</v>
      </c>
      <c r="D28" s="46">
        <v>42252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42252</v>
      </c>
      <c r="O28" s="47">
        <f t="shared" si="2"/>
        <v>18.110587226746677</v>
      </c>
      <c r="P28" s="9"/>
    </row>
    <row r="29" spans="1:16">
      <c r="A29" s="13"/>
      <c r="B29" s="39">
        <v>354</v>
      </c>
      <c r="C29" s="21" t="s">
        <v>37</v>
      </c>
      <c r="D29" s="46">
        <v>5040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1"/>
        <v>5040</v>
      </c>
      <c r="O29" s="47">
        <f t="shared" si="2"/>
        <v>2.1603086155165023</v>
      </c>
      <c r="P29" s="9"/>
    </row>
    <row r="30" spans="1:16">
      <c r="A30" s="13"/>
      <c r="B30" s="39">
        <v>356</v>
      </c>
      <c r="C30" s="21" t="s">
        <v>38</v>
      </c>
      <c r="D30" s="46">
        <v>1750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1750</v>
      </c>
      <c r="O30" s="47">
        <f t="shared" si="2"/>
        <v>0.75010715816545226</v>
      </c>
      <c r="P30" s="9"/>
    </row>
    <row r="31" spans="1:16" ht="15.75">
      <c r="A31" s="29" t="s">
        <v>2</v>
      </c>
      <c r="B31" s="30"/>
      <c r="C31" s="31"/>
      <c r="D31" s="32">
        <f t="shared" ref="D31:M31" si="7">SUM(D32:D34)</f>
        <v>44214</v>
      </c>
      <c r="E31" s="32">
        <f t="shared" si="7"/>
        <v>16714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1"/>
        <v>60928</v>
      </c>
      <c r="O31" s="45">
        <f t="shared" si="2"/>
        <v>26.115730818688384</v>
      </c>
      <c r="P31" s="10"/>
    </row>
    <row r="32" spans="1:16">
      <c r="A32" s="12"/>
      <c r="B32" s="25">
        <v>361.1</v>
      </c>
      <c r="C32" s="20" t="s">
        <v>40</v>
      </c>
      <c r="D32" s="46">
        <v>22978</v>
      </c>
      <c r="E32" s="46">
        <v>818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23796</v>
      </c>
      <c r="O32" s="47">
        <f t="shared" si="2"/>
        <v>10.199742820402914</v>
      </c>
      <c r="P32" s="9"/>
    </row>
    <row r="33" spans="1:119">
      <c r="A33" s="12"/>
      <c r="B33" s="25">
        <v>366</v>
      </c>
      <c r="C33" s="20" t="s">
        <v>41</v>
      </c>
      <c r="D33" s="46">
        <v>6320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6320</v>
      </c>
      <c r="O33" s="47">
        <f t="shared" si="2"/>
        <v>2.7089584226318046</v>
      </c>
      <c r="P33" s="9"/>
    </row>
    <row r="34" spans="1:119">
      <c r="A34" s="12"/>
      <c r="B34" s="25">
        <v>369.9</v>
      </c>
      <c r="C34" s="20" t="s">
        <v>42</v>
      </c>
      <c r="D34" s="46">
        <v>14916</v>
      </c>
      <c r="E34" s="46">
        <v>15896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30812</v>
      </c>
      <c r="O34" s="47">
        <f t="shared" si="2"/>
        <v>13.207029575653666</v>
      </c>
      <c r="P34" s="9"/>
    </row>
    <row r="35" spans="1:119" ht="15.75">
      <c r="A35" s="29" t="s">
        <v>30</v>
      </c>
      <c r="B35" s="30"/>
      <c r="C35" s="31"/>
      <c r="D35" s="32">
        <f t="shared" ref="D35:M35" si="8">SUM(D36:D36)</f>
        <v>0</v>
      </c>
      <c r="E35" s="32">
        <f t="shared" si="8"/>
        <v>494696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1"/>
        <v>494696</v>
      </c>
      <c r="O35" s="45">
        <f t="shared" si="2"/>
        <v>212.04286326618089</v>
      </c>
      <c r="P35" s="9"/>
    </row>
    <row r="36" spans="1:119" ht="15.75" thickBot="1">
      <c r="A36" s="12"/>
      <c r="B36" s="25">
        <v>381</v>
      </c>
      <c r="C36" s="20" t="s">
        <v>43</v>
      </c>
      <c r="D36" s="46">
        <v>0</v>
      </c>
      <c r="E36" s="46">
        <v>494696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494696</v>
      </c>
      <c r="O36" s="47">
        <f t="shared" si="2"/>
        <v>212.04286326618089</v>
      </c>
      <c r="P36" s="9"/>
    </row>
    <row r="37" spans="1:119" ht="16.5" thickBot="1">
      <c r="A37" s="14" t="s">
        <v>35</v>
      </c>
      <c r="B37" s="23"/>
      <c r="C37" s="22"/>
      <c r="D37" s="15">
        <f t="shared" ref="D37:M37" si="9">SUM(D5,D12,D18,D23,D27,D31,D35)</f>
        <v>2774143</v>
      </c>
      <c r="E37" s="15">
        <f t="shared" si="9"/>
        <v>621494</v>
      </c>
      <c r="F37" s="15">
        <f t="shared" si="9"/>
        <v>0</v>
      </c>
      <c r="G37" s="15">
        <f t="shared" si="9"/>
        <v>0</v>
      </c>
      <c r="H37" s="15">
        <f t="shared" si="9"/>
        <v>0</v>
      </c>
      <c r="I37" s="15">
        <f t="shared" si="9"/>
        <v>0</v>
      </c>
      <c r="J37" s="15">
        <f t="shared" si="9"/>
        <v>0</v>
      </c>
      <c r="K37" s="15">
        <f t="shared" si="9"/>
        <v>0</v>
      </c>
      <c r="L37" s="15">
        <f t="shared" si="9"/>
        <v>0</v>
      </c>
      <c r="M37" s="15">
        <f t="shared" si="9"/>
        <v>0</v>
      </c>
      <c r="N37" s="15">
        <f t="shared" si="1"/>
        <v>3395637</v>
      </c>
      <c r="O37" s="38">
        <f t="shared" si="2"/>
        <v>1455.4809258465496</v>
      </c>
      <c r="P37" s="6"/>
      <c r="Q37" s="2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</row>
    <row r="38" spans="1:119">
      <c r="A38" s="16"/>
      <c r="B38" s="18"/>
      <c r="C38" s="18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9"/>
    </row>
    <row r="39" spans="1:119">
      <c r="A39" s="40"/>
      <c r="B39" s="41"/>
      <c r="C39" s="41"/>
      <c r="D39" s="42"/>
      <c r="E39" s="42"/>
      <c r="F39" s="42"/>
      <c r="G39" s="42"/>
      <c r="H39" s="42"/>
      <c r="I39" s="42"/>
      <c r="J39" s="42"/>
      <c r="K39" s="42"/>
      <c r="L39" s="51" t="s">
        <v>50</v>
      </c>
      <c r="M39" s="51"/>
      <c r="N39" s="51"/>
      <c r="O39" s="43">
        <v>2333</v>
      </c>
    </row>
    <row r="40" spans="1:119">
      <c r="A40" s="52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4"/>
    </row>
    <row r="41" spans="1:119" ht="15.75" thickBot="1">
      <c r="A41" s="55" t="s">
        <v>66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7"/>
    </row>
  </sheetData>
  <mergeCells count="10">
    <mergeCell ref="A41:O41"/>
    <mergeCell ref="A40:O40"/>
    <mergeCell ref="L39:N3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51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74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44</v>
      </c>
      <c r="B3" s="65"/>
      <c r="C3" s="66"/>
      <c r="D3" s="70" t="s">
        <v>24</v>
      </c>
      <c r="E3" s="71"/>
      <c r="F3" s="71"/>
      <c r="G3" s="71"/>
      <c r="H3" s="72"/>
      <c r="I3" s="70" t="s">
        <v>25</v>
      </c>
      <c r="J3" s="72"/>
      <c r="K3" s="70" t="s">
        <v>27</v>
      </c>
      <c r="L3" s="72"/>
      <c r="M3" s="36"/>
      <c r="N3" s="37"/>
      <c r="O3" s="73" t="s">
        <v>49</v>
      </c>
      <c r="P3" s="11"/>
      <c r="Q3"/>
    </row>
    <row r="4" spans="1:133" ht="32.25" customHeight="1" thickBot="1">
      <c r="A4" s="67"/>
      <c r="B4" s="68"/>
      <c r="C4" s="69"/>
      <c r="D4" s="34" t="s">
        <v>3</v>
      </c>
      <c r="E4" s="34" t="s">
        <v>45</v>
      </c>
      <c r="F4" s="34" t="s">
        <v>46</v>
      </c>
      <c r="G4" s="34" t="s">
        <v>47</v>
      </c>
      <c r="H4" s="34" t="s">
        <v>4</v>
      </c>
      <c r="I4" s="34" t="s">
        <v>5</v>
      </c>
      <c r="J4" s="35" t="s">
        <v>48</v>
      </c>
      <c r="K4" s="35" t="s">
        <v>6</v>
      </c>
      <c r="L4" s="35" t="s">
        <v>7</v>
      </c>
      <c r="M4" s="35" t="s">
        <v>8</v>
      </c>
      <c r="N4" s="35" t="s">
        <v>26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0</v>
      </c>
      <c r="B5" s="26"/>
      <c r="C5" s="26"/>
      <c r="D5" s="27">
        <f t="shared" ref="D5:M5" si="0">SUM(D6:D10)</f>
        <v>1888805</v>
      </c>
      <c r="E5" s="27">
        <f t="shared" si="0"/>
        <v>76212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 t="shared" ref="N5:N38" si="1">SUM(D5:M5)</f>
        <v>1965017</v>
      </c>
      <c r="O5" s="33">
        <f t="shared" ref="O5:O38" si="2">(N5/O$40)</f>
        <v>862.60623353819142</v>
      </c>
      <c r="P5" s="6"/>
    </row>
    <row r="6" spans="1:133">
      <c r="A6" s="12"/>
      <c r="B6" s="25">
        <v>311</v>
      </c>
      <c r="C6" s="20" t="s">
        <v>1</v>
      </c>
      <c r="D6" s="46">
        <v>1434946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1434946</v>
      </c>
      <c r="O6" s="47">
        <f t="shared" si="2"/>
        <v>629.91483757682181</v>
      </c>
      <c r="P6" s="9"/>
    </row>
    <row r="7" spans="1:133">
      <c r="A7" s="12"/>
      <c r="B7" s="25">
        <v>312.10000000000002</v>
      </c>
      <c r="C7" s="20" t="s">
        <v>53</v>
      </c>
      <c r="D7" s="46">
        <v>0</v>
      </c>
      <c r="E7" s="46">
        <v>76212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si="1"/>
        <v>76212</v>
      </c>
      <c r="O7" s="47">
        <f t="shared" si="2"/>
        <v>33.455662862159791</v>
      </c>
      <c r="P7" s="9"/>
    </row>
    <row r="8" spans="1:133">
      <c r="A8" s="12"/>
      <c r="B8" s="25">
        <v>314.10000000000002</v>
      </c>
      <c r="C8" s="20" t="s">
        <v>10</v>
      </c>
      <c r="D8" s="46">
        <v>292223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1"/>
        <v>292223</v>
      </c>
      <c r="O8" s="47">
        <f t="shared" si="2"/>
        <v>128.28050921861282</v>
      </c>
      <c r="P8" s="9"/>
    </row>
    <row r="9" spans="1:133">
      <c r="A9" s="12"/>
      <c r="B9" s="25">
        <v>314.3</v>
      </c>
      <c r="C9" s="20" t="s">
        <v>11</v>
      </c>
      <c r="D9" s="46">
        <v>12035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12035</v>
      </c>
      <c r="O9" s="47">
        <f t="shared" si="2"/>
        <v>5.2831431079894644</v>
      </c>
      <c r="P9" s="9"/>
    </row>
    <row r="10" spans="1:133">
      <c r="A10" s="12"/>
      <c r="B10" s="25">
        <v>315</v>
      </c>
      <c r="C10" s="20" t="s">
        <v>12</v>
      </c>
      <c r="D10" s="46">
        <v>149601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149601</v>
      </c>
      <c r="O10" s="47">
        <f t="shared" si="2"/>
        <v>65.672080772607544</v>
      </c>
      <c r="P10" s="9"/>
    </row>
    <row r="11" spans="1:133" ht="15.75">
      <c r="A11" s="29" t="s">
        <v>75</v>
      </c>
      <c r="B11" s="30"/>
      <c r="C11" s="31"/>
      <c r="D11" s="32">
        <f t="shared" ref="D11:M11" si="3">SUM(D12:D14)</f>
        <v>250588</v>
      </c>
      <c r="E11" s="32">
        <f t="shared" si="3"/>
        <v>0</v>
      </c>
      <c r="F11" s="32">
        <f t="shared" si="3"/>
        <v>0</v>
      </c>
      <c r="G11" s="32">
        <f t="shared" si="3"/>
        <v>0</v>
      </c>
      <c r="H11" s="32">
        <f t="shared" si="3"/>
        <v>0</v>
      </c>
      <c r="I11" s="32">
        <f t="shared" si="3"/>
        <v>0</v>
      </c>
      <c r="J11" s="32">
        <f t="shared" si="3"/>
        <v>0</v>
      </c>
      <c r="K11" s="32">
        <f t="shared" si="3"/>
        <v>0</v>
      </c>
      <c r="L11" s="32">
        <f t="shared" si="3"/>
        <v>0</v>
      </c>
      <c r="M11" s="32">
        <f t="shared" si="3"/>
        <v>0</v>
      </c>
      <c r="N11" s="44">
        <f t="shared" si="1"/>
        <v>250588</v>
      </c>
      <c r="O11" s="45">
        <f t="shared" si="2"/>
        <v>110.0035118525022</v>
      </c>
      <c r="P11" s="10"/>
    </row>
    <row r="12" spans="1:133">
      <c r="A12" s="12"/>
      <c r="B12" s="25">
        <v>322</v>
      </c>
      <c r="C12" s="20" t="s">
        <v>55</v>
      </c>
      <c r="D12" s="46">
        <v>13600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13600</v>
      </c>
      <c r="O12" s="47">
        <f t="shared" si="2"/>
        <v>5.9701492537313436</v>
      </c>
      <c r="P12" s="9"/>
    </row>
    <row r="13" spans="1:133">
      <c r="A13" s="12"/>
      <c r="B13" s="25">
        <v>323.10000000000002</v>
      </c>
      <c r="C13" s="20" t="s">
        <v>15</v>
      </c>
      <c r="D13" s="46">
        <v>235534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235534</v>
      </c>
      <c r="O13" s="47">
        <f t="shared" si="2"/>
        <v>103.39508340649692</v>
      </c>
      <c r="P13" s="9"/>
    </row>
    <row r="14" spans="1:133">
      <c r="A14" s="12"/>
      <c r="B14" s="25">
        <v>323.39999999999998</v>
      </c>
      <c r="C14" s="20" t="s">
        <v>16</v>
      </c>
      <c r="D14" s="46">
        <v>1454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1"/>
        <v>1454</v>
      </c>
      <c r="O14" s="47">
        <f t="shared" si="2"/>
        <v>0.63827919227392449</v>
      </c>
      <c r="P14" s="9"/>
    </row>
    <row r="15" spans="1:133" ht="15.75">
      <c r="A15" s="29" t="s">
        <v>20</v>
      </c>
      <c r="B15" s="30"/>
      <c r="C15" s="31"/>
      <c r="D15" s="32">
        <f t="shared" ref="D15:M15" si="4">SUM(D16:D21)</f>
        <v>398101</v>
      </c>
      <c r="E15" s="32">
        <f t="shared" si="4"/>
        <v>25462</v>
      </c>
      <c r="F15" s="32">
        <f t="shared" si="4"/>
        <v>0</v>
      </c>
      <c r="G15" s="32">
        <f t="shared" si="4"/>
        <v>0</v>
      </c>
      <c r="H15" s="32">
        <f t="shared" si="4"/>
        <v>0</v>
      </c>
      <c r="I15" s="32">
        <f t="shared" si="4"/>
        <v>0</v>
      </c>
      <c r="J15" s="32">
        <f t="shared" si="4"/>
        <v>0</v>
      </c>
      <c r="K15" s="32">
        <f t="shared" si="4"/>
        <v>0</v>
      </c>
      <c r="L15" s="32">
        <f t="shared" si="4"/>
        <v>0</v>
      </c>
      <c r="M15" s="32">
        <f t="shared" si="4"/>
        <v>0</v>
      </c>
      <c r="N15" s="44">
        <f t="shared" si="1"/>
        <v>423563</v>
      </c>
      <c r="O15" s="45">
        <f t="shared" si="2"/>
        <v>185.93634767339771</v>
      </c>
      <c r="P15" s="10"/>
    </row>
    <row r="16" spans="1:133">
      <c r="A16" s="12"/>
      <c r="B16" s="25">
        <v>335.12</v>
      </c>
      <c r="C16" s="20" t="s">
        <v>57</v>
      </c>
      <c r="D16" s="46">
        <v>68240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68240</v>
      </c>
      <c r="O16" s="47">
        <f t="shared" si="2"/>
        <v>29.956101843722564</v>
      </c>
      <c r="P16" s="9"/>
    </row>
    <row r="17" spans="1:16">
      <c r="A17" s="12"/>
      <c r="B17" s="25">
        <v>335.15</v>
      </c>
      <c r="C17" s="20" t="s">
        <v>58</v>
      </c>
      <c r="D17" s="46">
        <v>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49</v>
      </c>
      <c r="O17" s="47">
        <f t="shared" si="2"/>
        <v>2.1510096575943809E-2</v>
      </c>
      <c r="P17" s="9"/>
    </row>
    <row r="18" spans="1:16">
      <c r="A18" s="12"/>
      <c r="B18" s="25">
        <v>335.18</v>
      </c>
      <c r="C18" s="20" t="s">
        <v>22</v>
      </c>
      <c r="D18" s="46">
        <v>288245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288245</v>
      </c>
      <c r="O18" s="47">
        <f t="shared" si="2"/>
        <v>126.5342405618964</v>
      </c>
      <c r="P18" s="9"/>
    </row>
    <row r="19" spans="1:16">
      <c r="A19" s="12"/>
      <c r="B19" s="25">
        <v>335.49</v>
      </c>
      <c r="C19" s="20" t="s">
        <v>23</v>
      </c>
      <c r="D19" s="46">
        <v>0</v>
      </c>
      <c r="E19" s="46">
        <v>25462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25462</v>
      </c>
      <c r="O19" s="47">
        <f t="shared" si="2"/>
        <v>11.177348551360843</v>
      </c>
      <c r="P19" s="9"/>
    </row>
    <row r="20" spans="1:16">
      <c r="A20" s="12"/>
      <c r="B20" s="25">
        <v>337.2</v>
      </c>
      <c r="C20" s="20" t="s">
        <v>76</v>
      </c>
      <c r="D20" s="46">
        <v>37321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37321</v>
      </c>
      <c r="O20" s="47">
        <f t="shared" si="2"/>
        <v>16.383230904302021</v>
      </c>
      <c r="P20" s="9"/>
    </row>
    <row r="21" spans="1:16">
      <c r="A21" s="12"/>
      <c r="B21" s="25">
        <v>338</v>
      </c>
      <c r="C21" s="20" t="s">
        <v>77</v>
      </c>
      <c r="D21" s="46">
        <v>4246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4246</v>
      </c>
      <c r="O21" s="47">
        <f t="shared" si="2"/>
        <v>1.8639157155399473</v>
      </c>
      <c r="P21" s="9"/>
    </row>
    <row r="22" spans="1:16" ht="15.75">
      <c r="A22" s="29" t="s">
        <v>28</v>
      </c>
      <c r="B22" s="30"/>
      <c r="C22" s="31"/>
      <c r="D22" s="32">
        <f t="shared" ref="D22:M22" si="5">SUM(D23:D25)</f>
        <v>308773</v>
      </c>
      <c r="E22" s="32">
        <f t="shared" si="5"/>
        <v>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1"/>
        <v>308773</v>
      </c>
      <c r="O22" s="45">
        <f t="shared" si="2"/>
        <v>135.54565408252853</v>
      </c>
      <c r="P22" s="10"/>
    </row>
    <row r="23" spans="1:16">
      <c r="A23" s="12"/>
      <c r="B23" s="25">
        <v>341.9</v>
      </c>
      <c r="C23" s="20" t="s">
        <v>32</v>
      </c>
      <c r="D23" s="46">
        <v>39683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39683</v>
      </c>
      <c r="O23" s="47">
        <f t="shared" si="2"/>
        <v>17.420105355575068</v>
      </c>
      <c r="P23" s="9"/>
    </row>
    <row r="24" spans="1:16">
      <c r="A24" s="12"/>
      <c r="B24" s="25">
        <v>342.1</v>
      </c>
      <c r="C24" s="20" t="s">
        <v>68</v>
      </c>
      <c r="D24" s="46">
        <v>40958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40958</v>
      </c>
      <c r="O24" s="47">
        <f t="shared" si="2"/>
        <v>17.979806848112379</v>
      </c>
      <c r="P24" s="9"/>
    </row>
    <row r="25" spans="1:16">
      <c r="A25" s="12"/>
      <c r="B25" s="25">
        <v>343.4</v>
      </c>
      <c r="C25" s="20" t="s">
        <v>34</v>
      </c>
      <c r="D25" s="46">
        <v>228132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228132</v>
      </c>
      <c r="O25" s="47">
        <f t="shared" si="2"/>
        <v>100.14574187884109</v>
      </c>
      <c r="P25" s="9"/>
    </row>
    <row r="26" spans="1:16" ht="15.75">
      <c r="A26" s="29" t="s">
        <v>29</v>
      </c>
      <c r="B26" s="30"/>
      <c r="C26" s="31"/>
      <c r="D26" s="32">
        <f t="shared" ref="D26:M26" si="6">SUM(D27:D28)</f>
        <v>67943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1"/>
        <v>67943</v>
      </c>
      <c r="O26" s="45">
        <f t="shared" si="2"/>
        <v>29.825724319578576</v>
      </c>
      <c r="P26" s="10"/>
    </row>
    <row r="27" spans="1:16">
      <c r="A27" s="13"/>
      <c r="B27" s="39">
        <v>351.2</v>
      </c>
      <c r="C27" s="21" t="s">
        <v>78</v>
      </c>
      <c r="D27" s="46">
        <v>57709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57709</v>
      </c>
      <c r="O27" s="47">
        <f t="shared" si="2"/>
        <v>25.333187006145742</v>
      </c>
      <c r="P27" s="9"/>
    </row>
    <row r="28" spans="1:16">
      <c r="A28" s="13"/>
      <c r="B28" s="39">
        <v>359</v>
      </c>
      <c r="C28" s="21" t="s">
        <v>64</v>
      </c>
      <c r="D28" s="46">
        <v>10234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10234</v>
      </c>
      <c r="O28" s="47">
        <f t="shared" si="2"/>
        <v>4.4925373134328357</v>
      </c>
      <c r="P28" s="9"/>
    </row>
    <row r="29" spans="1:16" ht="15.75">
      <c r="A29" s="29" t="s">
        <v>2</v>
      </c>
      <c r="B29" s="30"/>
      <c r="C29" s="31"/>
      <c r="D29" s="32">
        <f t="shared" ref="D29:M29" si="7">SUM(D30:D34)</f>
        <v>124535</v>
      </c>
      <c r="E29" s="32">
        <f t="shared" si="7"/>
        <v>101392</v>
      </c>
      <c r="F29" s="32">
        <f t="shared" si="7"/>
        <v>0</v>
      </c>
      <c r="G29" s="32">
        <f t="shared" si="7"/>
        <v>0</v>
      </c>
      <c r="H29" s="32">
        <f t="shared" si="7"/>
        <v>0</v>
      </c>
      <c r="I29" s="32">
        <f t="shared" si="7"/>
        <v>0</v>
      </c>
      <c r="J29" s="32">
        <f t="shared" si="7"/>
        <v>0</v>
      </c>
      <c r="K29" s="32">
        <f t="shared" si="7"/>
        <v>0</v>
      </c>
      <c r="L29" s="32">
        <f t="shared" si="7"/>
        <v>0</v>
      </c>
      <c r="M29" s="32">
        <f t="shared" si="7"/>
        <v>0</v>
      </c>
      <c r="N29" s="32">
        <f t="shared" si="1"/>
        <v>225927</v>
      </c>
      <c r="O29" s="45">
        <f t="shared" si="2"/>
        <v>99.177787532923617</v>
      </c>
      <c r="P29" s="10"/>
    </row>
    <row r="30" spans="1:16">
      <c r="A30" s="12"/>
      <c r="B30" s="25">
        <v>361.1</v>
      </c>
      <c r="C30" s="20" t="s">
        <v>40</v>
      </c>
      <c r="D30" s="46">
        <v>79439</v>
      </c>
      <c r="E30" s="46">
        <v>2663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1"/>
        <v>82102</v>
      </c>
      <c r="O30" s="47">
        <f t="shared" si="2"/>
        <v>36.041264266900789</v>
      </c>
      <c r="P30" s="9"/>
    </row>
    <row r="31" spans="1:16">
      <c r="A31" s="12"/>
      <c r="B31" s="25">
        <v>363.22</v>
      </c>
      <c r="C31" s="20" t="s">
        <v>79</v>
      </c>
      <c r="D31" s="46">
        <v>10561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1"/>
        <v>10561</v>
      </c>
      <c r="O31" s="47">
        <f t="shared" si="2"/>
        <v>4.6360842844600523</v>
      </c>
      <c r="P31" s="9"/>
    </row>
    <row r="32" spans="1:16">
      <c r="A32" s="12"/>
      <c r="B32" s="25">
        <v>363.24</v>
      </c>
      <c r="C32" s="20" t="s">
        <v>80</v>
      </c>
      <c r="D32" s="46">
        <v>0</v>
      </c>
      <c r="E32" s="46">
        <v>83296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1"/>
        <v>83296</v>
      </c>
      <c r="O32" s="47">
        <f t="shared" si="2"/>
        <v>36.565408252853381</v>
      </c>
      <c r="P32" s="9"/>
    </row>
    <row r="33" spans="1:119">
      <c r="A33" s="12"/>
      <c r="B33" s="25">
        <v>363.29</v>
      </c>
      <c r="C33" s="20" t="s">
        <v>81</v>
      </c>
      <c r="D33" s="46">
        <v>11900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1"/>
        <v>11900</v>
      </c>
      <c r="O33" s="47">
        <f t="shared" si="2"/>
        <v>5.2238805970149258</v>
      </c>
      <c r="P33" s="9"/>
    </row>
    <row r="34" spans="1:119">
      <c r="A34" s="12"/>
      <c r="B34" s="25">
        <v>369.9</v>
      </c>
      <c r="C34" s="20" t="s">
        <v>42</v>
      </c>
      <c r="D34" s="46">
        <v>22635</v>
      </c>
      <c r="E34" s="46">
        <v>15433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"/>
        <v>38068</v>
      </c>
      <c r="O34" s="47">
        <f t="shared" si="2"/>
        <v>16.71115013169447</v>
      </c>
      <c r="P34" s="9"/>
    </row>
    <row r="35" spans="1:119" ht="15.75">
      <c r="A35" s="29" t="s">
        <v>30</v>
      </c>
      <c r="B35" s="30"/>
      <c r="C35" s="31"/>
      <c r="D35" s="32">
        <f t="shared" ref="D35:M35" si="8">SUM(D36:D37)</f>
        <v>489580</v>
      </c>
      <c r="E35" s="32">
        <f t="shared" si="8"/>
        <v>240716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si="1"/>
        <v>730296</v>
      </c>
      <c r="O35" s="45">
        <f t="shared" si="2"/>
        <v>320.58647936786656</v>
      </c>
      <c r="P35" s="9"/>
    </row>
    <row r="36" spans="1:119">
      <c r="A36" s="12"/>
      <c r="B36" s="25">
        <v>381</v>
      </c>
      <c r="C36" s="20" t="s">
        <v>43</v>
      </c>
      <c r="D36" s="46">
        <v>0</v>
      </c>
      <c r="E36" s="46">
        <v>240716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"/>
        <v>240716</v>
      </c>
      <c r="O36" s="47">
        <f t="shared" si="2"/>
        <v>105.66988586479368</v>
      </c>
      <c r="P36" s="9"/>
    </row>
    <row r="37" spans="1:119" ht="15.75" thickBot="1">
      <c r="A37" s="48"/>
      <c r="B37" s="49">
        <v>393</v>
      </c>
      <c r="C37" s="50" t="s">
        <v>82</v>
      </c>
      <c r="D37" s="46">
        <v>489580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"/>
        <v>489580</v>
      </c>
      <c r="O37" s="47">
        <f t="shared" si="2"/>
        <v>214.91659350307287</v>
      </c>
      <c r="P37" s="9"/>
    </row>
    <row r="38" spans="1:119" ht="16.5" thickBot="1">
      <c r="A38" s="14" t="s">
        <v>35</v>
      </c>
      <c r="B38" s="23"/>
      <c r="C38" s="22"/>
      <c r="D38" s="15">
        <f t="shared" ref="D38:M38" si="9">SUM(D5,D11,D15,D22,D26,D29,D35)</f>
        <v>3528325</v>
      </c>
      <c r="E38" s="15">
        <f t="shared" si="9"/>
        <v>443782</v>
      </c>
      <c r="F38" s="15">
        <f t="shared" si="9"/>
        <v>0</v>
      </c>
      <c r="G38" s="15">
        <f t="shared" si="9"/>
        <v>0</v>
      </c>
      <c r="H38" s="15">
        <f t="shared" si="9"/>
        <v>0</v>
      </c>
      <c r="I38" s="15">
        <f t="shared" si="9"/>
        <v>0</v>
      </c>
      <c r="J38" s="15">
        <f t="shared" si="9"/>
        <v>0</v>
      </c>
      <c r="K38" s="15">
        <f t="shared" si="9"/>
        <v>0</v>
      </c>
      <c r="L38" s="15">
        <f t="shared" si="9"/>
        <v>0</v>
      </c>
      <c r="M38" s="15">
        <f t="shared" si="9"/>
        <v>0</v>
      </c>
      <c r="N38" s="15">
        <f t="shared" si="1"/>
        <v>3972107</v>
      </c>
      <c r="O38" s="38">
        <f t="shared" si="2"/>
        <v>1743.6817383669886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40"/>
      <c r="B40" s="41"/>
      <c r="C40" s="41"/>
      <c r="D40" s="42"/>
      <c r="E40" s="42"/>
      <c r="F40" s="42"/>
      <c r="G40" s="42"/>
      <c r="H40" s="42"/>
      <c r="I40" s="42"/>
      <c r="J40" s="42"/>
      <c r="K40" s="42"/>
      <c r="L40" s="51" t="s">
        <v>83</v>
      </c>
      <c r="M40" s="51"/>
      <c r="N40" s="51"/>
      <c r="O40" s="43">
        <v>2278</v>
      </c>
    </row>
    <row r="41" spans="1:119">
      <c r="A41" s="52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4"/>
    </row>
    <row r="42" spans="1:119" ht="15.75" customHeight="1" thickBot="1">
      <c r="A42" s="55" t="s">
        <v>66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7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2024-07-15T21:44:36Z</cp:lastPrinted>
  <dcterms:created xsi:type="dcterms:W3CDTF">2000-08-31T21:26:31Z</dcterms:created>
  <dcterms:modified xsi:type="dcterms:W3CDTF">2024-07-18T19:44:52Z</dcterms:modified>
</cp:coreProperties>
</file>