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'2007'!$A$1:$O$32</definedName>
    <definedName name="_xlnm.Print_Area" localSheetId="15">'2008'!$A$1:$O$34</definedName>
    <definedName name="_xlnm.Print_Area" localSheetId="14">'2009'!$A$1:$O$35</definedName>
    <definedName name="_xlnm.Print_Area" localSheetId="13">'2010'!$A$1:$O$35</definedName>
    <definedName name="_xlnm.Print_Area" localSheetId="12">'2011'!$A$1:$O$33</definedName>
    <definedName name="_xlnm.Print_Area" localSheetId="11">'2012'!$A$1:$O$31</definedName>
    <definedName name="_xlnm.Print_Area" localSheetId="10">'2013'!$A$1:$O$31</definedName>
    <definedName name="_xlnm.Print_Area" localSheetId="9">'2014'!$A$1:$O$31</definedName>
    <definedName name="_xlnm.Print_Area" localSheetId="8">'2015'!$A$1:$O$31</definedName>
    <definedName name="_xlnm.Print_Area" localSheetId="7">'2016'!$A$1:$O$31</definedName>
    <definedName name="_xlnm.Print_Area" localSheetId="6">'2017'!$A$1:$O$31</definedName>
    <definedName name="_xlnm.Print_Area" localSheetId="5">'2018'!$A$1:$O$32</definedName>
    <definedName name="_xlnm.Print_Area" localSheetId="4">'2019'!$A$1:$O$32</definedName>
    <definedName name="_xlnm.Print_Area" localSheetId="3">'2020'!$A$1:$O$31</definedName>
    <definedName name="_xlnm.Print_Area" localSheetId="2">'2021'!$A$1:$P$31</definedName>
    <definedName name="_xlnm.Print_Area" localSheetId="1">'2022'!$A$1:$P$31</definedName>
    <definedName name="_xlnm.Print_Area" localSheetId="0">'2023'!$A$1:$P$31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27" i="49" l="1"/>
  <c r="F27" i="49"/>
  <c r="G27" i="49"/>
  <c r="H27" i="49"/>
  <c r="I27" i="49"/>
  <c r="J27" i="49"/>
  <c r="K27" i="49"/>
  <c r="L27" i="49"/>
  <c r="M27" i="49"/>
  <c r="N27" i="49"/>
  <c r="D27" i="49"/>
  <c r="D21" i="49"/>
  <c r="O26" i="49" l="1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O20" i="49"/>
  <c r="P20" i="49" s="1"/>
  <c r="O19" i="49"/>
  <c r="P19" i="49" s="1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1" i="49" l="1"/>
  <c r="P21" i="49" s="1"/>
  <c r="O25" i="49"/>
  <c r="P25" i="49" s="1"/>
  <c r="O23" i="49"/>
  <c r="P23" i="49" s="1"/>
  <c r="O13" i="49"/>
  <c r="P13" i="49" s="1"/>
  <c r="O17" i="49"/>
  <c r="P17" i="49" s="1"/>
  <c r="O5" i="49"/>
  <c r="P5" i="49" s="1"/>
  <c r="M27" i="48"/>
  <c r="D27" i="48"/>
  <c r="O26" i="48"/>
  <c r="P26" i="48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N23" i="48"/>
  <c r="M23" i="48"/>
  <c r="L23" i="48"/>
  <c r="K23" i="48"/>
  <c r="J23" i="48"/>
  <c r="I23" i="48"/>
  <c r="H23" i="48"/>
  <c r="G23" i="48"/>
  <c r="F23" i="48"/>
  <c r="O23" i="48" s="1"/>
  <c r="P23" i="48" s="1"/>
  <c r="E23" i="48"/>
  <c r="D23" i="48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/>
  <c r="O19" i="48"/>
  <c r="P19" i="48" s="1"/>
  <c r="O18" i="48"/>
  <c r="P18" i="48"/>
  <c r="N17" i="48"/>
  <c r="N27" i="48" s="1"/>
  <c r="M17" i="48"/>
  <c r="L17" i="48"/>
  <c r="L27" i="48" s="1"/>
  <c r="K17" i="48"/>
  <c r="J17" i="48"/>
  <c r="I17" i="48"/>
  <c r="H17" i="48"/>
  <c r="G17" i="48"/>
  <c r="F17" i="48"/>
  <c r="E17" i="48"/>
  <c r="D17" i="48"/>
  <c r="O16" i="48"/>
  <c r="P16" i="48"/>
  <c r="O15" i="48"/>
  <c r="P15" i="48"/>
  <c r="O14" i="48"/>
  <c r="P14" i="48"/>
  <c r="N13" i="48"/>
  <c r="M13" i="48"/>
  <c r="L13" i="48"/>
  <c r="K13" i="48"/>
  <c r="J13" i="48"/>
  <c r="I13" i="48"/>
  <c r="H13" i="48"/>
  <c r="G13" i="48"/>
  <c r="F13" i="48"/>
  <c r="E13" i="48"/>
  <c r="O13" i="48" s="1"/>
  <c r="P13" i="48" s="1"/>
  <c r="D13" i="48"/>
  <c r="O12" i="48"/>
  <c r="P12" i="48" s="1"/>
  <c r="O11" i="48"/>
  <c r="P11" i="48"/>
  <c r="O10" i="48"/>
  <c r="P10" i="48" s="1"/>
  <c r="O9" i="48"/>
  <c r="P9" i="48"/>
  <c r="O8" i="48"/>
  <c r="P8" i="48" s="1"/>
  <c r="O7" i="48"/>
  <c r="P7" i="48" s="1"/>
  <c r="O6" i="48"/>
  <c r="P6" i="48" s="1"/>
  <c r="N5" i="48"/>
  <c r="M5" i="48"/>
  <c r="L5" i="48"/>
  <c r="K5" i="48"/>
  <c r="K27" i="48" s="1"/>
  <c r="J5" i="48"/>
  <c r="J27" i="48" s="1"/>
  <c r="I5" i="48"/>
  <c r="I27" i="48" s="1"/>
  <c r="H5" i="48"/>
  <c r="H27" i="48" s="1"/>
  <c r="G5" i="48"/>
  <c r="G27" i="48" s="1"/>
  <c r="F5" i="48"/>
  <c r="F27" i="48" s="1"/>
  <c r="E5" i="48"/>
  <c r="E27" i="48" s="1"/>
  <c r="D5" i="48"/>
  <c r="L27" i="47"/>
  <c r="N27" i="47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N23" i="47"/>
  <c r="M23" i="47"/>
  <c r="L23" i="47"/>
  <c r="K23" i="47"/>
  <c r="J23" i="47"/>
  <c r="I23" i="47"/>
  <c r="H23" i="47"/>
  <c r="G23" i="47"/>
  <c r="O23" i="47" s="1"/>
  <c r="P23" i="47" s="1"/>
  <c r="F23" i="47"/>
  <c r="E23" i="47"/>
  <c r="D23" i="47"/>
  <c r="O22" i="47"/>
  <c r="P22" i="47"/>
  <c r="N21" i="47"/>
  <c r="M21" i="47"/>
  <c r="L21" i="47"/>
  <c r="K21" i="47"/>
  <c r="K27" i="47" s="1"/>
  <c r="J21" i="47"/>
  <c r="I21" i="47"/>
  <c r="H21" i="47"/>
  <c r="G21" i="47"/>
  <c r="F21" i="47"/>
  <c r="E21" i="47"/>
  <c r="D21" i="47"/>
  <c r="O20" i="47"/>
  <c r="P20" i="47" s="1"/>
  <c r="O19" i="47"/>
  <c r="P19" i="47" s="1"/>
  <c r="O18" i="47"/>
  <c r="P18" i="47"/>
  <c r="N17" i="47"/>
  <c r="M17" i="47"/>
  <c r="L17" i="47"/>
  <c r="K17" i="47"/>
  <c r="J17" i="47"/>
  <c r="I17" i="47"/>
  <c r="H17" i="47"/>
  <c r="G17" i="47"/>
  <c r="F17" i="47"/>
  <c r="E17" i="47"/>
  <c r="D17" i="47"/>
  <c r="O17" i="47" s="1"/>
  <c r="P17" i="47" s="1"/>
  <c r="O16" i="47"/>
  <c r="P16" i="47" s="1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O13" i="47" s="1"/>
  <c r="P13" i="47" s="1"/>
  <c r="E13" i="47"/>
  <c r="D13" i="47"/>
  <c r="D27" i="47" s="1"/>
  <c r="O12" i="47"/>
  <c r="P12" i="47"/>
  <c r="O11" i="47"/>
  <c r="P11" i="47" s="1"/>
  <c r="O10" i="47"/>
  <c r="P10" i="47" s="1"/>
  <c r="O9" i="47"/>
  <c r="P9" i="47"/>
  <c r="O8" i="47"/>
  <c r="P8" i="47"/>
  <c r="O7" i="47"/>
  <c r="P7" i="47"/>
  <c r="O6" i="47"/>
  <c r="P6" i="47"/>
  <c r="N5" i="47"/>
  <c r="M5" i="47"/>
  <c r="M27" i="47" s="1"/>
  <c r="L5" i="47"/>
  <c r="K5" i="47"/>
  <c r="J5" i="47"/>
  <c r="J27" i="47" s="1"/>
  <c r="I5" i="47"/>
  <c r="I27" i="47" s="1"/>
  <c r="H5" i="47"/>
  <c r="H27" i="47" s="1"/>
  <c r="G5" i="47"/>
  <c r="G27" i="47" s="1"/>
  <c r="F5" i="47"/>
  <c r="F27" i="47" s="1"/>
  <c r="E5" i="47"/>
  <c r="E27" i="47" s="1"/>
  <c r="D5" i="47"/>
  <c r="F27" i="46"/>
  <c r="J27" i="46"/>
  <c r="K27" i="46"/>
  <c r="N26" i="46"/>
  <c r="O26" i="46" s="1"/>
  <c r="M25" i="46"/>
  <c r="L25" i="46"/>
  <c r="K25" i="46"/>
  <c r="J25" i="46"/>
  <c r="I25" i="46"/>
  <c r="H25" i="46"/>
  <c r="G25" i="46"/>
  <c r="F25" i="46"/>
  <c r="E25" i="46"/>
  <c r="N25" i="46" s="1"/>
  <c r="O25" i="46" s="1"/>
  <c r="D25" i="46"/>
  <c r="N24" i="46"/>
  <c r="O24" i="46" s="1"/>
  <c r="M23" i="46"/>
  <c r="L23" i="46"/>
  <c r="K23" i="46"/>
  <c r="J23" i="46"/>
  <c r="I23" i="46"/>
  <c r="H23" i="46"/>
  <c r="G23" i="46"/>
  <c r="F23" i="46"/>
  <c r="E23" i="46"/>
  <c r="D23" i="46"/>
  <c r="N22" i="46"/>
  <c r="O22" i="46" s="1"/>
  <c r="M21" i="46"/>
  <c r="L21" i="46"/>
  <c r="K21" i="46"/>
  <c r="J21" i="46"/>
  <c r="I21" i="46"/>
  <c r="H21" i="46"/>
  <c r="G21" i="46"/>
  <c r="F21" i="46"/>
  <c r="E21" i="46"/>
  <c r="N21" i="46" s="1"/>
  <c r="O21" i="46" s="1"/>
  <c r="D21" i="46"/>
  <c r="N20" i="46"/>
  <c r="O20" i="46" s="1"/>
  <c r="N19" i="46"/>
  <c r="O19" i="46"/>
  <c r="N18" i="46"/>
  <c r="O18" i="46"/>
  <c r="M17" i="46"/>
  <c r="L17" i="46"/>
  <c r="K17" i="46"/>
  <c r="J17" i="46"/>
  <c r="I17" i="46"/>
  <c r="H17" i="46"/>
  <c r="G17" i="46"/>
  <c r="F17" i="46"/>
  <c r="E17" i="46"/>
  <c r="D17" i="46"/>
  <c r="N16" i="46"/>
  <c r="O16" i="46"/>
  <c r="N15" i="46"/>
  <c r="O15" i="46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3" i="46" s="1"/>
  <c r="O13" i="46" s="1"/>
  <c r="N12" i="46"/>
  <c r="O12" i="46" s="1"/>
  <c r="N11" i="46"/>
  <c r="O11" i="46" s="1"/>
  <c r="N10" i="46"/>
  <c r="O10" i="46" s="1"/>
  <c r="N9" i="46"/>
  <c r="O9" i="46"/>
  <c r="N8" i="46"/>
  <c r="O8" i="46"/>
  <c r="N7" i="46"/>
  <c r="O7" i="46"/>
  <c r="N6" i="46"/>
  <c r="O6" i="46" s="1"/>
  <c r="M5" i="46"/>
  <c r="M27" i="46" s="1"/>
  <c r="L5" i="46"/>
  <c r="L27" i="46" s="1"/>
  <c r="K5" i="46"/>
  <c r="J5" i="46"/>
  <c r="I5" i="46"/>
  <c r="I27" i="46" s="1"/>
  <c r="H5" i="46"/>
  <c r="H27" i="46" s="1"/>
  <c r="G5" i="46"/>
  <c r="G27" i="46" s="1"/>
  <c r="F5" i="46"/>
  <c r="E5" i="46"/>
  <c r="E27" i="46" s="1"/>
  <c r="D5" i="46"/>
  <c r="N5" i="46" s="1"/>
  <c r="O5" i="46" s="1"/>
  <c r="E28" i="45"/>
  <c r="N27" i="45"/>
  <c r="O27" i="45"/>
  <c r="M26" i="45"/>
  <c r="L26" i="45"/>
  <c r="K26" i="45"/>
  <c r="N26" i="45" s="1"/>
  <c r="O26" i="45" s="1"/>
  <c r="J26" i="45"/>
  <c r="I26" i="45"/>
  <c r="H26" i="45"/>
  <c r="G26" i="45"/>
  <c r="F26" i="45"/>
  <c r="E26" i="45"/>
  <c r="D26" i="45"/>
  <c r="N25" i="45"/>
  <c r="O25" i="45"/>
  <c r="M24" i="45"/>
  <c r="L24" i="45"/>
  <c r="K24" i="45"/>
  <c r="N24" i="45" s="1"/>
  <c r="O24" i="45" s="1"/>
  <c r="J24" i="45"/>
  <c r="I24" i="45"/>
  <c r="H24" i="45"/>
  <c r="G24" i="45"/>
  <c r="F24" i="45"/>
  <c r="E24" i="45"/>
  <c r="D24" i="45"/>
  <c r="N23" i="45"/>
  <c r="O23" i="45"/>
  <c r="M22" i="45"/>
  <c r="L22" i="45"/>
  <c r="K22" i="45"/>
  <c r="N22" i="45" s="1"/>
  <c r="O22" i="45" s="1"/>
  <c r="J22" i="45"/>
  <c r="I22" i="45"/>
  <c r="H22" i="45"/>
  <c r="G22" i="45"/>
  <c r="F22" i="45"/>
  <c r="E22" i="45"/>
  <c r="D22" i="45"/>
  <c r="N21" i="45"/>
  <c r="O21" i="45"/>
  <c r="N20" i="45"/>
  <c r="O20" i="45" s="1"/>
  <c r="N19" i="45"/>
  <c r="O19" i="45" s="1"/>
  <c r="N18" i="45"/>
  <c r="O18" i="45" s="1"/>
  <c r="M17" i="45"/>
  <c r="L17" i="45"/>
  <c r="K17" i="45"/>
  <c r="J17" i="45"/>
  <c r="I17" i="45"/>
  <c r="H17" i="45"/>
  <c r="G17" i="45"/>
  <c r="G28" i="45" s="1"/>
  <c r="F17" i="45"/>
  <c r="E17" i="45"/>
  <c r="D17" i="45"/>
  <c r="N16" i="45"/>
  <c r="O16" i="45" s="1"/>
  <c r="N15" i="45"/>
  <c r="O15" i="45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/>
  <c r="N10" i="45"/>
  <c r="O10" i="45" s="1"/>
  <c r="N9" i="45"/>
  <c r="O9" i="45" s="1"/>
  <c r="N8" i="45"/>
  <c r="O8" i="45" s="1"/>
  <c r="N7" i="45"/>
  <c r="O7" i="45"/>
  <c r="N6" i="45"/>
  <c r="O6" i="45" s="1"/>
  <c r="M5" i="45"/>
  <c r="M28" i="45" s="1"/>
  <c r="L5" i="45"/>
  <c r="L28" i="45" s="1"/>
  <c r="K5" i="45"/>
  <c r="K28" i="45" s="1"/>
  <c r="J5" i="45"/>
  <c r="J28" i="45" s="1"/>
  <c r="I5" i="45"/>
  <c r="I28" i="45" s="1"/>
  <c r="H5" i="45"/>
  <c r="H28" i="45" s="1"/>
  <c r="G5" i="45"/>
  <c r="F5" i="45"/>
  <c r="F28" i="45" s="1"/>
  <c r="E5" i="45"/>
  <c r="D5" i="45"/>
  <c r="D28" i="45" s="1"/>
  <c r="I28" i="44"/>
  <c r="N27" i="44"/>
  <c r="O27" i="44"/>
  <c r="M26" i="44"/>
  <c r="L26" i="44"/>
  <c r="K26" i="44"/>
  <c r="J26" i="44"/>
  <c r="I26" i="44"/>
  <c r="H26" i="44"/>
  <c r="G26" i="44"/>
  <c r="N26" i="44" s="1"/>
  <c r="O26" i="44" s="1"/>
  <c r="F26" i="44"/>
  <c r="E26" i="44"/>
  <c r="D26" i="44"/>
  <c r="N25" i="44"/>
  <c r="O25" i="44"/>
  <c r="M24" i="44"/>
  <c r="L24" i="44"/>
  <c r="K24" i="44"/>
  <c r="J24" i="44"/>
  <c r="I24" i="44"/>
  <c r="H24" i="44"/>
  <c r="G24" i="44"/>
  <c r="N24" i="44" s="1"/>
  <c r="O24" i="44" s="1"/>
  <c r="F24" i="44"/>
  <c r="E24" i="44"/>
  <c r="D24" i="44"/>
  <c r="N23" i="44"/>
  <c r="O23" i="44"/>
  <c r="M22" i="44"/>
  <c r="L22" i="44"/>
  <c r="K22" i="44"/>
  <c r="J22" i="44"/>
  <c r="I22" i="44"/>
  <c r="H22" i="44"/>
  <c r="G22" i="44"/>
  <c r="N22" i="44" s="1"/>
  <c r="O22" i="44" s="1"/>
  <c r="F22" i="44"/>
  <c r="E22" i="44"/>
  <c r="D22" i="44"/>
  <c r="N21" i="44"/>
  <c r="O21" i="44"/>
  <c r="N20" i="44"/>
  <c r="O20" i="44" s="1"/>
  <c r="N19" i="44"/>
  <c r="O19" i="44"/>
  <c r="M18" i="44"/>
  <c r="L18" i="44"/>
  <c r="K18" i="44"/>
  <c r="N18" i="44" s="1"/>
  <c r="O18" i="44" s="1"/>
  <c r="J18" i="44"/>
  <c r="I18" i="44"/>
  <c r="H18" i="44"/>
  <c r="G18" i="44"/>
  <c r="F18" i="44"/>
  <c r="E18" i="44"/>
  <c r="D18" i="44"/>
  <c r="N17" i="44"/>
  <c r="O17" i="44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/>
  <c r="N10" i="44"/>
  <c r="O10" i="44" s="1"/>
  <c r="N9" i="44"/>
  <c r="O9" i="44"/>
  <c r="N8" i="44"/>
  <c r="O8" i="44" s="1"/>
  <c r="N7" i="44"/>
  <c r="O7" i="44" s="1"/>
  <c r="N6" i="44"/>
  <c r="O6" i="44" s="1"/>
  <c r="M5" i="44"/>
  <c r="M28" i="44" s="1"/>
  <c r="L5" i="44"/>
  <c r="L28" i="44" s="1"/>
  <c r="K5" i="44"/>
  <c r="J5" i="44"/>
  <c r="J28" i="44" s="1"/>
  <c r="I5" i="44"/>
  <c r="H5" i="44"/>
  <c r="H28" i="44" s="1"/>
  <c r="G5" i="44"/>
  <c r="G28" i="44" s="1"/>
  <c r="F5" i="44"/>
  <c r="F28" i="44" s="1"/>
  <c r="E5" i="44"/>
  <c r="E28" i="44" s="1"/>
  <c r="D5" i="44"/>
  <c r="D28" i="44" s="1"/>
  <c r="L27" i="43"/>
  <c r="N26" i="43"/>
  <c r="O26" i="43" s="1"/>
  <c r="M25" i="43"/>
  <c r="L25" i="43"/>
  <c r="K25" i="43"/>
  <c r="J25" i="43"/>
  <c r="I25" i="43"/>
  <c r="H25" i="43"/>
  <c r="G25" i="43"/>
  <c r="F25" i="43"/>
  <c r="E25" i="43"/>
  <c r="N25" i="43" s="1"/>
  <c r="O25" i="43" s="1"/>
  <c r="D25" i="43"/>
  <c r="N24" i="43"/>
  <c r="O24" i="43" s="1"/>
  <c r="M23" i="43"/>
  <c r="L23" i="43"/>
  <c r="K23" i="43"/>
  <c r="J23" i="43"/>
  <c r="I23" i="43"/>
  <c r="H23" i="43"/>
  <c r="G23" i="43"/>
  <c r="F23" i="43"/>
  <c r="E23" i="43"/>
  <c r="N23" i="43" s="1"/>
  <c r="O23" i="43" s="1"/>
  <c r="D23" i="43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N19" i="43"/>
  <c r="O19" i="43" s="1"/>
  <c r="N18" i="43"/>
  <c r="O18" i="43" s="1"/>
  <c r="M17" i="43"/>
  <c r="L17" i="43"/>
  <c r="K17" i="43"/>
  <c r="J17" i="43"/>
  <c r="I17" i="43"/>
  <c r="H17" i="43"/>
  <c r="G17" i="43"/>
  <c r="N17" i="43" s="1"/>
  <c r="O17" i="43" s="1"/>
  <c r="F17" i="43"/>
  <c r="E17" i="43"/>
  <c r="D17" i="43"/>
  <c r="N16" i="43"/>
  <c r="O16" i="43" s="1"/>
  <c r="N15" i="43"/>
  <c r="O15" i="43" s="1"/>
  <c r="N14" i="43"/>
  <c r="O14" i="43"/>
  <c r="M13" i="43"/>
  <c r="L13" i="43"/>
  <c r="K13" i="43"/>
  <c r="N13" i="43" s="1"/>
  <c r="O13" i="43" s="1"/>
  <c r="J13" i="43"/>
  <c r="I13" i="43"/>
  <c r="H13" i="43"/>
  <c r="G13" i="43"/>
  <c r="F13" i="43"/>
  <c r="E13" i="43"/>
  <c r="D13" i="43"/>
  <c r="N12" i="43"/>
  <c r="O12" i="43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/>
  <c r="M5" i="43"/>
  <c r="M27" i="43" s="1"/>
  <c r="L5" i="43"/>
  <c r="K5" i="43"/>
  <c r="K27" i="43" s="1"/>
  <c r="J5" i="43"/>
  <c r="J27" i="43" s="1"/>
  <c r="I5" i="43"/>
  <c r="I27" i="43" s="1"/>
  <c r="H5" i="43"/>
  <c r="H27" i="43" s="1"/>
  <c r="G5" i="43"/>
  <c r="G27" i="43" s="1"/>
  <c r="F5" i="43"/>
  <c r="F27" i="43" s="1"/>
  <c r="E5" i="43"/>
  <c r="E27" i="43" s="1"/>
  <c r="D5" i="43"/>
  <c r="D27" i="43" s="1"/>
  <c r="F27" i="42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M23" i="42"/>
  <c r="L23" i="42"/>
  <c r="K23" i="42"/>
  <c r="J23" i="42"/>
  <c r="I23" i="42"/>
  <c r="H23" i="42"/>
  <c r="G23" i="42"/>
  <c r="F23" i="42"/>
  <c r="E23" i="42"/>
  <c r="D23" i="42"/>
  <c r="N22" i="42"/>
  <c r="O22" i="42" s="1"/>
  <c r="M21" i="42"/>
  <c r="L21" i="42"/>
  <c r="K21" i="42"/>
  <c r="J21" i="42"/>
  <c r="I21" i="42"/>
  <c r="N21" i="42" s="1"/>
  <c r="O21" i="42" s="1"/>
  <c r="H21" i="42"/>
  <c r="G21" i="42"/>
  <c r="F21" i="42"/>
  <c r="E21" i="42"/>
  <c r="D21" i="42"/>
  <c r="N20" i="42"/>
  <c r="O20" i="42" s="1"/>
  <c r="N19" i="42"/>
  <c r="O19" i="42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7" i="42" s="1"/>
  <c r="O17" i="42" s="1"/>
  <c r="N16" i="42"/>
  <c r="O16" i="42" s="1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N13" i="42" s="1"/>
  <c r="O13" i="42" s="1"/>
  <c r="D13" i="42"/>
  <c r="N12" i="42"/>
  <c r="O12" i="42" s="1"/>
  <c r="N11" i="42"/>
  <c r="O11" i="42" s="1"/>
  <c r="N10" i="42"/>
  <c r="O10" i="42" s="1"/>
  <c r="N9" i="42"/>
  <c r="O9" i="42"/>
  <c r="N8" i="42"/>
  <c r="O8" i="42" s="1"/>
  <c r="N7" i="42"/>
  <c r="O7" i="42" s="1"/>
  <c r="N6" i="42"/>
  <c r="O6" i="42" s="1"/>
  <c r="M5" i="42"/>
  <c r="M27" i="42" s="1"/>
  <c r="L5" i="42"/>
  <c r="L27" i="42" s="1"/>
  <c r="K5" i="42"/>
  <c r="K27" i="42" s="1"/>
  <c r="J5" i="42"/>
  <c r="J27" i="42" s="1"/>
  <c r="I5" i="42"/>
  <c r="H5" i="42"/>
  <c r="H27" i="42" s="1"/>
  <c r="G5" i="42"/>
  <c r="G27" i="42" s="1"/>
  <c r="F5" i="42"/>
  <c r="E5" i="42"/>
  <c r="N5" i="42" s="1"/>
  <c r="O5" i="42" s="1"/>
  <c r="D5" i="42"/>
  <c r="D27" i="42" s="1"/>
  <c r="L27" i="41"/>
  <c r="N26" i="41"/>
  <c r="O26" i="41" s="1"/>
  <c r="M25" i="41"/>
  <c r="L25" i="41"/>
  <c r="K25" i="41"/>
  <c r="J25" i="41"/>
  <c r="I25" i="41"/>
  <c r="H25" i="41"/>
  <c r="G25" i="41"/>
  <c r="F25" i="41"/>
  <c r="E25" i="41"/>
  <c r="N25" i="41" s="1"/>
  <c r="O25" i="41" s="1"/>
  <c r="D25" i="4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 s="1"/>
  <c r="N19" i="41"/>
  <c r="O19" i="41" s="1"/>
  <c r="N18" i="41"/>
  <c r="O18" i="41" s="1"/>
  <c r="M17" i="41"/>
  <c r="L17" i="41"/>
  <c r="K17" i="41"/>
  <c r="J17" i="41"/>
  <c r="I17" i="41"/>
  <c r="H17" i="41"/>
  <c r="G17" i="41"/>
  <c r="N17" i="41" s="1"/>
  <c r="O17" i="41" s="1"/>
  <c r="F17" i="41"/>
  <c r="E17" i="41"/>
  <c r="D17" i="41"/>
  <c r="N16" i="41"/>
  <c r="O16" i="41" s="1"/>
  <c r="N15" i="41"/>
  <c r="O15" i="41"/>
  <c r="N14" i="41"/>
  <c r="O14" i="41"/>
  <c r="M13" i="41"/>
  <c r="L13" i="41"/>
  <c r="K13" i="41"/>
  <c r="N13" i="41" s="1"/>
  <c r="O13" i="41" s="1"/>
  <c r="J13" i="41"/>
  <c r="I13" i="41"/>
  <c r="H13" i="41"/>
  <c r="G13" i="41"/>
  <c r="F13" i="41"/>
  <c r="E13" i="41"/>
  <c r="D13" i="41"/>
  <c r="N12" i="41"/>
  <c r="O12" i="4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/>
  <c r="M5" i="41"/>
  <c r="M27" i="41" s="1"/>
  <c r="L5" i="41"/>
  <c r="K5" i="41"/>
  <c r="N5" i="41" s="1"/>
  <c r="O5" i="41" s="1"/>
  <c r="J5" i="41"/>
  <c r="J27" i="41" s="1"/>
  <c r="I5" i="41"/>
  <c r="I27" i="41" s="1"/>
  <c r="H5" i="41"/>
  <c r="H27" i="41" s="1"/>
  <c r="G5" i="41"/>
  <c r="G27" i="41" s="1"/>
  <c r="F5" i="41"/>
  <c r="F27" i="41" s="1"/>
  <c r="E5" i="41"/>
  <c r="E27" i="41" s="1"/>
  <c r="D5" i="41"/>
  <c r="D27" i="41" s="1"/>
  <c r="N27" i="40"/>
  <c r="O27" i="40"/>
  <c r="M26" i="40"/>
  <c r="L26" i="40"/>
  <c r="K26" i="40"/>
  <c r="N26" i="40" s="1"/>
  <c r="O26" i="40" s="1"/>
  <c r="J26" i="40"/>
  <c r="I26" i="40"/>
  <c r="H26" i="40"/>
  <c r="G26" i="40"/>
  <c r="F26" i="40"/>
  <c r="E26" i="40"/>
  <c r="D26" i="40"/>
  <c r="N25" i="40"/>
  <c r="O25" i="40"/>
  <c r="M24" i="40"/>
  <c r="L24" i="40"/>
  <c r="K24" i="40"/>
  <c r="J24" i="40"/>
  <c r="I24" i="40"/>
  <c r="H24" i="40"/>
  <c r="G24" i="40"/>
  <c r="F24" i="40"/>
  <c r="E24" i="40"/>
  <c r="D24" i="40"/>
  <c r="N24" i="40" s="1"/>
  <c r="O24" i="40" s="1"/>
  <c r="N23" i="40"/>
  <c r="O23" i="40" s="1"/>
  <c r="N22" i="40"/>
  <c r="O22" i="40" s="1"/>
  <c r="M21" i="40"/>
  <c r="L21" i="40"/>
  <c r="K21" i="40"/>
  <c r="J21" i="40"/>
  <c r="I21" i="40"/>
  <c r="H21" i="40"/>
  <c r="G21" i="40"/>
  <c r="F21" i="40"/>
  <c r="E21" i="40"/>
  <c r="N21" i="40" s="1"/>
  <c r="O21" i="40" s="1"/>
  <c r="D21" i="40"/>
  <c r="N20" i="40"/>
  <c r="O20" i="40" s="1"/>
  <c r="M19" i="40"/>
  <c r="L19" i="40"/>
  <c r="K19" i="40"/>
  <c r="J19" i="40"/>
  <c r="I19" i="40"/>
  <c r="H19" i="40"/>
  <c r="G19" i="40"/>
  <c r="F19" i="40"/>
  <c r="E19" i="40"/>
  <c r="N19" i="40" s="1"/>
  <c r="O19" i="40" s="1"/>
  <c r="D19" i="40"/>
  <c r="N18" i="40"/>
  <c r="O18" i="40" s="1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E15" i="40"/>
  <c r="N15" i="40" s="1"/>
  <c r="O15" i="40" s="1"/>
  <c r="D15" i="40"/>
  <c r="N14" i="40"/>
  <c r="O14" i="40"/>
  <c r="N13" i="40"/>
  <c r="O13" i="40" s="1"/>
  <c r="M12" i="40"/>
  <c r="N12" i="40" s="1"/>
  <c r="O12" i="40" s="1"/>
  <c r="L12" i="40"/>
  <c r="K12" i="40"/>
  <c r="J12" i="40"/>
  <c r="I12" i="40"/>
  <c r="H12" i="40"/>
  <c r="G12" i="40"/>
  <c r="F12" i="40"/>
  <c r="E12" i="40"/>
  <c r="D12" i="40"/>
  <c r="D28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/>
  <c r="M5" i="40"/>
  <c r="M28" i="40" s="1"/>
  <c r="L5" i="40"/>
  <c r="L28" i="40" s="1"/>
  <c r="K5" i="40"/>
  <c r="K28" i="40" s="1"/>
  <c r="J5" i="40"/>
  <c r="J28" i="40" s="1"/>
  <c r="I5" i="40"/>
  <c r="I28" i="40" s="1"/>
  <c r="H5" i="40"/>
  <c r="H28" i="40"/>
  <c r="G5" i="40"/>
  <c r="G28" i="40" s="1"/>
  <c r="F5" i="40"/>
  <c r="F28" i="40" s="1"/>
  <c r="E5" i="40"/>
  <c r="E28" i="40" s="1"/>
  <c r="D5" i="40"/>
  <c r="N26" i="39"/>
  <c r="O26" i="39" s="1"/>
  <c r="M25" i="39"/>
  <c r="L25" i="39"/>
  <c r="K25" i="39"/>
  <c r="J25" i="39"/>
  <c r="N25" i="39" s="1"/>
  <c r="O25" i="39" s="1"/>
  <c r="I25" i="39"/>
  <c r="H25" i="39"/>
  <c r="G25" i="39"/>
  <c r="F25" i="39"/>
  <c r="E25" i="39"/>
  <c r="D25" i="39"/>
  <c r="N24" i="39"/>
  <c r="O24" i="39"/>
  <c r="M23" i="39"/>
  <c r="M27" i="39" s="1"/>
  <c r="L23" i="39"/>
  <c r="K23" i="39"/>
  <c r="N23" i="39" s="1"/>
  <c r="O23" i="39" s="1"/>
  <c r="J23" i="39"/>
  <c r="I23" i="39"/>
  <c r="H23" i="39"/>
  <c r="G23" i="39"/>
  <c r="F23" i="39"/>
  <c r="E23" i="39"/>
  <c r="D23" i="39"/>
  <c r="N22" i="39"/>
  <c r="O22" i="39"/>
  <c r="M21" i="39"/>
  <c r="L21" i="39"/>
  <c r="N21" i="39" s="1"/>
  <c r="O21" i="39" s="1"/>
  <c r="K21" i="39"/>
  <c r="J21" i="39"/>
  <c r="I21" i="39"/>
  <c r="H21" i="39"/>
  <c r="G21" i="39"/>
  <c r="F21" i="39"/>
  <c r="E21" i="39"/>
  <c r="D21" i="39"/>
  <c r="N20" i="39"/>
  <c r="O20" i="39"/>
  <c r="N19" i="39"/>
  <c r="O19" i="39"/>
  <c r="N18" i="39"/>
  <c r="O18" i="39" s="1"/>
  <c r="M17" i="39"/>
  <c r="L17" i="39"/>
  <c r="K17" i="39"/>
  <c r="J17" i="39"/>
  <c r="I17" i="39"/>
  <c r="H17" i="39"/>
  <c r="G17" i="39"/>
  <c r="G27" i="39" s="1"/>
  <c r="F17" i="39"/>
  <c r="E17" i="39"/>
  <c r="E27" i="39" s="1"/>
  <c r="D17" i="39"/>
  <c r="N17" i="39" s="1"/>
  <c r="O17" i="39" s="1"/>
  <c r="N16" i="39"/>
  <c r="O16" i="39" s="1"/>
  <c r="N15" i="39"/>
  <c r="O15" i="39" s="1"/>
  <c r="N14" i="39"/>
  <c r="O14" i="39" s="1"/>
  <c r="M13" i="39"/>
  <c r="L13" i="39"/>
  <c r="K13" i="39"/>
  <c r="K27" i="39" s="1"/>
  <c r="J13" i="39"/>
  <c r="I13" i="39"/>
  <c r="I27" i="39" s="1"/>
  <c r="H13" i="39"/>
  <c r="G13" i="39"/>
  <c r="F13" i="39"/>
  <c r="E13" i="39"/>
  <c r="D13" i="39"/>
  <c r="N12" i="39"/>
  <c r="O12" i="39" s="1"/>
  <c r="N11" i="39"/>
  <c r="O11" i="39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L27" i="39" s="1"/>
  <c r="K5" i="39"/>
  <c r="J5" i="39"/>
  <c r="I5" i="39"/>
  <c r="H5" i="39"/>
  <c r="H27" i="39" s="1"/>
  <c r="G5" i="39"/>
  <c r="F5" i="39"/>
  <c r="E5" i="39"/>
  <c r="D5" i="39"/>
  <c r="N5" i="39" s="1"/>
  <c r="O5" i="39" s="1"/>
  <c r="N26" i="38"/>
  <c r="O26" i="38" s="1"/>
  <c r="M25" i="38"/>
  <c r="L25" i="38"/>
  <c r="K25" i="38"/>
  <c r="J25" i="38"/>
  <c r="I25" i="38"/>
  <c r="H25" i="38"/>
  <c r="G25" i="38"/>
  <c r="F25" i="38"/>
  <c r="E25" i="38"/>
  <c r="N25" i="38" s="1"/>
  <c r="O25" i="38" s="1"/>
  <c r="D25" i="38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M21" i="38"/>
  <c r="L21" i="38"/>
  <c r="K21" i="38"/>
  <c r="J21" i="38"/>
  <c r="I21" i="38"/>
  <c r="H21" i="38"/>
  <c r="H27" i="38" s="1"/>
  <c r="G21" i="38"/>
  <c r="F21" i="38"/>
  <c r="E21" i="38"/>
  <c r="E27" i="38" s="1"/>
  <c r="D21" i="38"/>
  <c r="N20" i="38"/>
  <c r="O20" i="38" s="1"/>
  <c r="N19" i="38"/>
  <c r="O19" i="38" s="1"/>
  <c r="N18" i="38"/>
  <c r="O18" i="38" s="1"/>
  <c r="M17" i="38"/>
  <c r="L17" i="38"/>
  <c r="K17" i="38"/>
  <c r="J17" i="38"/>
  <c r="I17" i="38"/>
  <c r="I27" i="38" s="1"/>
  <c r="H17" i="38"/>
  <c r="G17" i="38"/>
  <c r="F17" i="38"/>
  <c r="E17" i="38"/>
  <c r="N17" i="38" s="1"/>
  <c r="O17" i="38" s="1"/>
  <c r="D17" i="38"/>
  <c r="N16" i="38"/>
  <c r="O16" i="38"/>
  <c r="N15" i="38"/>
  <c r="O15" i="38" s="1"/>
  <c r="N14" i="38"/>
  <c r="O14" i="38" s="1"/>
  <c r="M13" i="38"/>
  <c r="L13" i="38"/>
  <c r="K13" i="38"/>
  <c r="J13" i="38"/>
  <c r="I13" i="38"/>
  <c r="H13" i="38"/>
  <c r="G13" i="38"/>
  <c r="G27" i="38"/>
  <c r="F13" i="38"/>
  <c r="E13" i="38"/>
  <c r="D13" i="38"/>
  <c r="N12" i="38"/>
  <c r="O12" i="38" s="1"/>
  <c r="N11" i="38"/>
  <c r="O11" i="38" s="1"/>
  <c r="N10" i="38"/>
  <c r="O10" i="38"/>
  <c r="N9" i="38"/>
  <c r="O9" i="38" s="1"/>
  <c r="N8" i="38"/>
  <c r="O8" i="38" s="1"/>
  <c r="N7" i="38"/>
  <c r="O7" i="38" s="1"/>
  <c r="N6" i="38"/>
  <c r="O6" i="38" s="1"/>
  <c r="M5" i="38"/>
  <c r="M27" i="38" s="1"/>
  <c r="L5" i="38"/>
  <c r="L27" i="38"/>
  <c r="K5" i="38"/>
  <c r="K27" i="38" s="1"/>
  <c r="J5" i="38"/>
  <c r="J27" i="38"/>
  <c r="I5" i="38"/>
  <c r="H5" i="38"/>
  <c r="G5" i="38"/>
  <c r="F5" i="38"/>
  <c r="F27" i="38" s="1"/>
  <c r="E5" i="38"/>
  <c r="D5" i="38"/>
  <c r="D27" i="38" s="1"/>
  <c r="N29" i="37"/>
  <c r="O29" i="37" s="1"/>
  <c r="M28" i="37"/>
  <c r="L28" i="37"/>
  <c r="K28" i="37"/>
  <c r="J28" i="37"/>
  <c r="I28" i="37"/>
  <c r="H28" i="37"/>
  <c r="G28" i="37"/>
  <c r="F28" i="37"/>
  <c r="E28" i="37"/>
  <c r="D28" i="37"/>
  <c r="N28" i="37" s="1"/>
  <c r="O28" i="37" s="1"/>
  <c r="N27" i="37"/>
  <c r="O27" i="37" s="1"/>
  <c r="M26" i="37"/>
  <c r="L26" i="37"/>
  <c r="K26" i="37"/>
  <c r="J26" i="37"/>
  <c r="I26" i="37"/>
  <c r="H26" i="37"/>
  <c r="G26" i="37"/>
  <c r="F26" i="37"/>
  <c r="E26" i="37"/>
  <c r="N26" i="37" s="1"/>
  <c r="O26" i="37" s="1"/>
  <c r="D26" i="37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4" i="37" s="1"/>
  <c r="O24" i="37" s="1"/>
  <c r="N23" i="37"/>
  <c r="O23" i="37" s="1"/>
  <c r="N22" i="37"/>
  <c r="O22" i="37" s="1"/>
  <c r="M21" i="37"/>
  <c r="L21" i="37"/>
  <c r="K21" i="37"/>
  <c r="J21" i="37"/>
  <c r="I21" i="37"/>
  <c r="I30" i="37" s="1"/>
  <c r="H21" i="37"/>
  <c r="G21" i="37"/>
  <c r="F21" i="37"/>
  <c r="E21" i="37"/>
  <c r="N21" i="37" s="1"/>
  <c r="O21" i="37" s="1"/>
  <c r="D21" i="37"/>
  <c r="N20" i="37"/>
  <c r="O20" i="37"/>
  <c r="N19" i="37"/>
  <c r="O19" i="37" s="1"/>
  <c r="N18" i="37"/>
  <c r="O18" i="37" s="1"/>
  <c r="M17" i="37"/>
  <c r="L17" i="37"/>
  <c r="K17" i="37"/>
  <c r="J17" i="37"/>
  <c r="I17" i="37"/>
  <c r="H17" i="37"/>
  <c r="G17" i="37"/>
  <c r="F17" i="37"/>
  <c r="E17" i="37"/>
  <c r="E30" i="37" s="1"/>
  <c r="D17" i="37"/>
  <c r="N16" i="37"/>
  <c r="O16" i="37" s="1"/>
  <c r="N15" i="37"/>
  <c r="O15" i="37" s="1"/>
  <c r="M14" i="37"/>
  <c r="L14" i="37"/>
  <c r="K14" i="37"/>
  <c r="J14" i="37"/>
  <c r="I14" i="37"/>
  <c r="H14" i="37"/>
  <c r="G14" i="37"/>
  <c r="G30" i="37" s="1"/>
  <c r="F14" i="37"/>
  <c r="E14" i="37"/>
  <c r="D14" i="37"/>
  <c r="N14" i="37" s="1"/>
  <c r="O14" i="37" s="1"/>
  <c r="N13" i="37"/>
  <c r="O13" i="37" s="1"/>
  <c r="N12" i="37"/>
  <c r="O12" i="37" s="1"/>
  <c r="N11" i="37"/>
  <c r="O11" i="37"/>
  <c r="N10" i="37"/>
  <c r="O10" i="37"/>
  <c r="N9" i="37"/>
  <c r="O9" i="37" s="1"/>
  <c r="N8" i="37"/>
  <c r="O8" i="37"/>
  <c r="N7" i="37"/>
  <c r="O7" i="37" s="1"/>
  <c r="N6" i="37"/>
  <c r="O6" i="37" s="1"/>
  <c r="M5" i="37"/>
  <c r="M30" i="37" s="1"/>
  <c r="L5" i="37"/>
  <c r="L30" i="37" s="1"/>
  <c r="K5" i="37"/>
  <c r="K30" i="37" s="1"/>
  <c r="J5" i="37"/>
  <c r="J30" i="37"/>
  <c r="I5" i="37"/>
  <c r="H5" i="37"/>
  <c r="H30" i="37" s="1"/>
  <c r="G5" i="37"/>
  <c r="F5" i="37"/>
  <c r="F30" i="37" s="1"/>
  <c r="E5" i="37"/>
  <c r="D5" i="37"/>
  <c r="D30" i="37" s="1"/>
  <c r="N26" i="36"/>
  <c r="O26" i="36"/>
  <c r="M25" i="36"/>
  <c r="L25" i="36"/>
  <c r="K25" i="36"/>
  <c r="J25" i="36"/>
  <c r="I25" i="36"/>
  <c r="H25" i="36"/>
  <c r="G25" i="36"/>
  <c r="F25" i="36"/>
  <c r="E25" i="36"/>
  <c r="D25" i="36"/>
  <c r="N24" i="36"/>
  <c r="O24" i="36"/>
  <c r="M23" i="36"/>
  <c r="L23" i="36"/>
  <c r="K23" i="36"/>
  <c r="J23" i="36"/>
  <c r="I23" i="36"/>
  <c r="H23" i="36"/>
  <c r="G23" i="36"/>
  <c r="F23" i="36"/>
  <c r="E23" i="36"/>
  <c r="D23" i="36"/>
  <c r="N23" i="36" s="1"/>
  <c r="O23" i="36" s="1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1" i="36" s="1"/>
  <c r="O21" i="36" s="1"/>
  <c r="N20" i="36"/>
  <c r="O20" i="36" s="1"/>
  <c r="N19" i="36"/>
  <c r="O19" i="36" s="1"/>
  <c r="N18" i="36"/>
  <c r="O18" i="36" s="1"/>
  <c r="M17" i="36"/>
  <c r="L17" i="36"/>
  <c r="K17" i="36"/>
  <c r="J17" i="36"/>
  <c r="I17" i="36"/>
  <c r="H17" i="36"/>
  <c r="G17" i="36"/>
  <c r="F17" i="36"/>
  <c r="E17" i="36"/>
  <c r="D17" i="36"/>
  <c r="N16" i="36"/>
  <c r="O16" i="36" s="1"/>
  <c r="N15" i="36"/>
  <c r="O15" i="36"/>
  <c r="N14" i="36"/>
  <c r="O14" i="36"/>
  <c r="M13" i="36"/>
  <c r="L13" i="36"/>
  <c r="K13" i="36"/>
  <c r="J13" i="36"/>
  <c r="I13" i="36"/>
  <c r="H13" i="36"/>
  <c r="G13" i="36"/>
  <c r="F13" i="36"/>
  <c r="E13" i="36"/>
  <c r="E27" i="36" s="1"/>
  <c r="N13" i="36"/>
  <c r="O13" i="36" s="1"/>
  <c r="D13" i="36"/>
  <c r="N12" i="36"/>
  <c r="O12" i="36" s="1"/>
  <c r="N11" i="36"/>
  <c r="O11" i="36" s="1"/>
  <c r="N10" i="36"/>
  <c r="O10" i="36" s="1"/>
  <c r="N9" i="36"/>
  <c r="O9" i="36" s="1"/>
  <c r="N8" i="36"/>
  <c r="O8" i="36"/>
  <c r="N7" i="36"/>
  <c r="O7" i="36"/>
  <c r="N6" i="36"/>
  <c r="O6" i="36" s="1"/>
  <c r="M5" i="36"/>
  <c r="M27" i="36" s="1"/>
  <c r="L5" i="36"/>
  <c r="L27" i="36" s="1"/>
  <c r="K5" i="36"/>
  <c r="K27" i="36" s="1"/>
  <c r="J5" i="36"/>
  <c r="J27" i="36"/>
  <c r="I5" i="36"/>
  <c r="I27" i="36"/>
  <c r="H5" i="36"/>
  <c r="H27" i="36" s="1"/>
  <c r="G5" i="36"/>
  <c r="G27" i="36" s="1"/>
  <c r="F5" i="36"/>
  <c r="F27" i="36" s="1"/>
  <c r="E5" i="36"/>
  <c r="D5" i="36"/>
  <c r="N5" i="36" s="1"/>
  <c r="O5" i="36" s="1"/>
  <c r="D27" i="36"/>
  <c r="N28" i="35"/>
  <c r="O28" i="35" s="1"/>
  <c r="M27" i="35"/>
  <c r="L27" i="35"/>
  <c r="K27" i="35"/>
  <c r="J27" i="35"/>
  <c r="I27" i="35"/>
  <c r="H27" i="35"/>
  <c r="G27" i="35"/>
  <c r="F27" i="35"/>
  <c r="N27" i="35" s="1"/>
  <c r="O27" i="35" s="1"/>
  <c r="E27" i="35"/>
  <c r="D27" i="35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5" i="35" s="1"/>
  <c r="O25" i="35" s="1"/>
  <c r="N24" i="35"/>
  <c r="O24" i="35" s="1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N22" i="35" s="1"/>
  <c r="O22" i="35" s="1"/>
  <c r="N21" i="35"/>
  <c r="O21" i="35"/>
  <c r="N20" i="35"/>
  <c r="O20" i="35" s="1"/>
  <c r="N19" i="35"/>
  <c r="O19" i="35" s="1"/>
  <c r="M18" i="35"/>
  <c r="L18" i="35"/>
  <c r="K18" i="35"/>
  <c r="J18" i="35"/>
  <c r="I18" i="35"/>
  <c r="H18" i="35"/>
  <c r="G18" i="35"/>
  <c r="F18" i="35"/>
  <c r="E18" i="35"/>
  <c r="E29" i="35" s="1"/>
  <c r="D18" i="35"/>
  <c r="N17" i="35"/>
  <c r="O17" i="35" s="1"/>
  <c r="N16" i="35"/>
  <c r="O16" i="35" s="1"/>
  <c r="N15" i="35"/>
  <c r="O15" i="35" s="1"/>
  <c r="M14" i="35"/>
  <c r="L14" i="35"/>
  <c r="K14" i="35"/>
  <c r="K29" i="35" s="1"/>
  <c r="J14" i="35"/>
  <c r="I14" i="35"/>
  <c r="N14" i="35" s="1"/>
  <c r="O14" i="35" s="1"/>
  <c r="H14" i="35"/>
  <c r="G14" i="35"/>
  <c r="F14" i="35"/>
  <c r="E14" i="35"/>
  <c r="D14" i="35"/>
  <c r="N13" i="35"/>
  <c r="O13" i="35" s="1"/>
  <c r="N12" i="35"/>
  <c r="O12" i="35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/>
  <c r="M5" i="35"/>
  <c r="M29" i="35" s="1"/>
  <c r="L5" i="35"/>
  <c r="L29" i="35" s="1"/>
  <c r="K5" i="35"/>
  <c r="J5" i="35"/>
  <c r="J29" i="35"/>
  <c r="I5" i="35"/>
  <c r="I29" i="35" s="1"/>
  <c r="H5" i="35"/>
  <c r="H29" i="35" s="1"/>
  <c r="G5" i="35"/>
  <c r="G29" i="35"/>
  <c r="F5" i="35"/>
  <c r="F29" i="35"/>
  <c r="E5" i="35"/>
  <c r="D5" i="35"/>
  <c r="N5" i="35" s="1"/>
  <c r="O5" i="35" s="1"/>
  <c r="D29" i="35"/>
  <c r="N30" i="34"/>
  <c r="O30" i="34" s="1"/>
  <c r="M29" i="34"/>
  <c r="L29" i="34"/>
  <c r="K29" i="34"/>
  <c r="J29" i="34"/>
  <c r="I29" i="34"/>
  <c r="H29" i="34"/>
  <c r="G29" i="34"/>
  <c r="N29" i="34" s="1"/>
  <c r="O29" i="34" s="1"/>
  <c r="F29" i="34"/>
  <c r="E29" i="34"/>
  <c r="D29" i="34"/>
  <c r="N28" i="34"/>
  <c r="O28" i="34" s="1"/>
  <c r="M27" i="34"/>
  <c r="L27" i="34"/>
  <c r="K27" i="34"/>
  <c r="J27" i="34"/>
  <c r="J31" i="34" s="1"/>
  <c r="I27" i="34"/>
  <c r="H27" i="34"/>
  <c r="G27" i="34"/>
  <c r="N27" i="34" s="1"/>
  <c r="O27" i="34" s="1"/>
  <c r="F27" i="34"/>
  <c r="E27" i="34"/>
  <c r="D27" i="34"/>
  <c r="N26" i="34"/>
  <c r="O26" i="34" s="1"/>
  <c r="M25" i="34"/>
  <c r="L25" i="34"/>
  <c r="K25" i="34"/>
  <c r="J25" i="34"/>
  <c r="I25" i="34"/>
  <c r="H25" i="34"/>
  <c r="G25" i="34"/>
  <c r="F25" i="34"/>
  <c r="E25" i="34"/>
  <c r="N25" i="34" s="1"/>
  <c r="O25" i="34" s="1"/>
  <c r="D25" i="34"/>
  <c r="N24" i="34"/>
  <c r="O24" i="34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2" i="34" s="1"/>
  <c r="O22" i="34" s="1"/>
  <c r="N21" i="34"/>
  <c r="O21" i="34" s="1"/>
  <c r="N20" i="34"/>
  <c r="O20" i="34" s="1"/>
  <c r="N19" i="34"/>
  <c r="O19" i="34"/>
  <c r="M18" i="34"/>
  <c r="L18" i="34"/>
  <c r="K18" i="34"/>
  <c r="J18" i="34"/>
  <c r="I18" i="34"/>
  <c r="H18" i="34"/>
  <c r="G18" i="34"/>
  <c r="G31" i="34" s="1"/>
  <c r="F18" i="34"/>
  <c r="E18" i="34"/>
  <c r="N18" i="34" s="1"/>
  <c r="O18" i="34" s="1"/>
  <c r="D18" i="34"/>
  <c r="N17" i="34"/>
  <c r="O17" i="34" s="1"/>
  <c r="N16" i="34"/>
  <c r="O16" i="34" s="1"/>
  <c r="N15" i="34"/>
  <c r="O15" i="34"/>
  <c r="M14" i="34"/>
  <c r="M31" i="34" s="1"/>
  <c r="L14" i="34"/>
  <c r="K14" i="34"/>
  <c r="K31" i="34" s="1"/>
  <c r="J14" i="34"/>
  <c r="I14" i="34"/>
  <c r="H14" i="34"/>
  <c r="G14" i="34"/>
  <c r="F14" i="34"/>
  <c r="E14" i="34"/>
  <c r="D14" i="34"/>
  <c r="N14" i="34" s="1"/>
  <c r="O14" i="34" s="1"/>
  <c r="N13" i="34"/>
  <c r="O13" i="34" s="1"/>
  <c r="N12" i="34"/>
  <c r="O12" i="34" s="1"/>
  <c r="N11" i="34"/>
  <c r="O11" i="34"/>
  <c r="N10" i="34"/>
  <c r="O10" i="34" s="1"/>
  <c r="N9" i="34"/>
  <c r="O9" i="34" s="1"/>
  <c r="N8" i="34"/>
  <c r="O8" i="34"/>
  <c r="N7" i="34"/>
  <c r="O7" i="34" s="1"/>
  <c r="N6" i="34"/>
  <c r="O6" i="34" s="1"/>
  <c r="M5" i="34"/>
  <c r="L5" i="34"/>
  <c r="L31" i="34" s="1"/>
  <c r="K5" i="34"/>
  <c r="J5" i="34"/>
  <c r="I5" i="34"/>
  <c r="I31" i="34"/>
  <c r="H5" i="34"/>
  <c r="H31" i="34"/>
  <c r="G5" i="34"/>
  <c r="F5" i="34"/>
  <c r="F31" i="34"/>
  <c r="E5" i="34"/>
  <c r="E31" i="34" s="1"/>
  <c r="D5" i="34"/>
  <c r="E29" i="33"/>
  <c r="F29" i="33"/>
  <c r="G29" i="33"/>
  <c r="H29" i="33"/>
  <c r="I29" i="33"/>
  <c r="J29" i="33"/>
  <c r="K29" i="33"/>
  <c r="L29" i="33"/>
  <c r="M29" i="33"/>
  <c r="D29" i="33"/>
  <c r="N29" i="33" s="1"/>
  <c r="O29" i="33" s="1"/>
  <c r="E27" i="33"/>
  <c r="F27" i="33"/>
  <c r="G27" i="33"/>
  <c r="N27" i="33" s="1"/>
  <c r="O27" i="33" s="1"/>
  <c r="H27" i="33"/>
  <c r="H31" i="33" s="1"/>
  <c r="I27" i="33"/>
  <c r="J27" i="33"/>
  <c r="K27" i="33"/>
  <c r="L27" i="33"/>
  <c r="M27" i="33"/>
  <c r="E25" i="33"/>
  <c r="F25" i="33"/>
  <c r="G25" i="33"/>
  <c r="H25" i="33"/>
  <c r="I25" i="33"/>
  <c r="J25" i="33"/>
  <c r="J31" i="33" s="1"/>
  <c r="K25" i="33"/>
  <c r="L25" i="33"/>
  <c r="M25" i="33"/>
  <c r="E22" i="33"/>
  <c r="F22" i="33"/>
  <c r="G22" i="33"/>
  <c r="H22" i="33"/>
  <c r="I22" i="33"/>
  <c r="J22" i="33"/>
  <c r="K22" i="33"/>
  <c r="L22" i="33"/>
  <c r="M22" i="33"/>
  <c r="E18" i="33"/>
  <c r="F18" i="33"/>
  <c r="G18" i="33"/>
  <c r="H18" i="33"/>
  <c r="I18" i="33"/>
  <c r="J18" i="33"/>
  <c r="K18" i="33"/>
  <c r="L18" i="33"/>
  <c r="L31" i="33" s="1"/>
  <c r="M18" i="33"/>
  <c r="E14" i="33"/>
  <c r="F14" i="33"/>
  <c r="G14" i="33"/>
  <c r="H14" i="33"/>
  <c r="I14" i="33"/>
  <c r="J14" i="33"/>
  <c r="K14" i="33"/>
  <c r="L14" i="33"/>
  <c r="M14" i="33"/>
  <c r="M31" i="33" s="1"/>
  <c r="E5" i="33"/>
  <c r="N5" i="33" s="1"/>
  <c r="O5" i="33" s="1"/>
  <c r="F5" i="33"/>
  <c r="F31" i="33"/>
  <c r="G5" i="33"/>
  <c r="H5" i="33"/>
  <c r="I5" i="33"/>
  <c r="I31" i="33" s="1"/>
  <c r="J5" i="33"/>
  <c r="K5" i="33"/>
  <c r="K31" i="33" s="1"/>
  <c r="L5" i="33"/>
  <c r="M5" i="33"/>
  <c r="D27" i="33"/>
  <c r="D25" i="33"/>
  <c r="N25" i="33" s="1"/>
  <c r="O25" i="33" s="1"/>
  <c r="D22" i="33"/>
  <c r="N22" i="33" s="1"/>
  <c r="O22" i="33" s="1"/>
  <c r="D18" i="33"/>
  <c r="N18" i="33" s="1"/>
  <c r="O18" i="33" s="1"/>
  <c r="D14" i="33"/>
  <c r="N14" i="33" s="1"/>
  <c r="O14" i="33" s="1"/>
  <c r="D5" i="33"/>
  <c r="N30" i="33"/>
  <c r="O30" i="33"/>
  <c r="N26" i="33"/>
  <c r="O26" i="33" s="1"/>
  <c r="N28" i="33"/>
  <c r="O28" i="33" s="1"/>
  <c r="N24" i="33"/>
  <c r="O24" i="33"/>
  <c r="N23" i="33"/>
  <c r="O23" i="33" s="1"/>
  <c r="N16" i="33"/>
  <c r="O16" i="33" s="1"/>
  <c r="N17" i="33"/>
  <c r="O17" i="33"/>
  <c r="N7" i="33"/>
  <c r="O7" i="33" s="1"/>
  <c r="N8" i="33"/>
  <c r="O8" i="33" s="1"/>
  <c r="N9" i="33"/>
  <c r="O9" i="33"/>
  <c r="N10" i="33"/>
  <c r="O10" i="33" s="1"/>
  <c r="N11" i="33"/>
  <c r="O11" i="33" s="1"/>
  <c r="N12" i="33"/>
  <c r="O12" i="33"/>
  <c r="N13" i="33"/>
  <c r="O13" i="33" s="1"/>
  <c r="N6" i="33"/>
  <c r="O6" i="33" s="1"/>
  <c r="N19" i="33"/>
  <c r="O19" i="33"/>
  <c r="N20" i="33"/>
  <c r="O20" i="33" s="1"/>
  <c r="N21" i="33"/>
  <c r="O21" i="33" s="1"/>
  <c r="N15" i="33"/>
  <c r="O15" i="33"/>
  <c r="D31" i="34"/>
  <c r="N31" i="34" s="1"/>
  <c r="O31" i="34" s="1"/>
  <c r="N25" i="36"/>
  <c r="O25" i="36" s="1"/>
  <c r="N17" i="36"/>
  <c r="O17" i="36" s="1"/>
  <c r="N21" i="38"/>
  <c r="O21" i="38" s="1"/>
  <c r="N23" i="38"/>
  <c r="O23" i="38" s="1"/>
  <c r="N13" i="38"/>
  <c r="O13" i="38" s="1"/>
  <c r="N5" i="34"/>
  <c r="O5" i="34"/>
  <c r="F27" i="39"/>
  <c r="N21" i="41"/>
  <c r="O21" i="41" s="1"/>
  <c r="N23" i="41"/>
  <c r="O23" i="41" s="1"/>
  <c r="N25" i="42"/>
  <c r="O25" i="42" s="1"/>
  <c r="N23" i="42"/>
  <c r="O23" i="42" s="1"/>
  <c r="N21" i="43"/>
  <c r="O21" i="43" s="1"/>
  <c r="N5" i="43"/>
  <c r="O5" i="43" s="1"/>
  <c r="N14" i="44"/>
  <c r="O14" i="44" s="1"/>
  <c r="N5" i="44"/>
  <c r="O5" i="44" s="1"/>
  <c r="N17" i="45"/>
  <c r="O17" i="45" s="1"/>
  <c r="N13" i="45"/>
  <c r="O13" i="45" s="1"/>
  <c r="N23" i="46"/>
  <c r="O23" i="46" s="1"/>
  <c r="N17" i="46"/>
  <c r="O17" i="46" s="1"/>
  <c r="O25" i="47"/>
  <c r="P25" i="47" s="1"/>
  <c r="O21" i="47"/>
  <c r="P21" i="47" s="1"/>
  <c r="O25" i="48"/>
  <c r="P25" i="48" s="1"/>
  <c r="O21" i="48"/>
  <c r="P21" i="48" s="1"/>
  <c r="O27" i="49" l="1"/>
  <c r="P27" i="49" s="1"/>
  <c r="N27" i="42"/>
  <c r="O27" i="42" s="1"/>
  <c r="N27" i="38"/>
  <c r="O27" i="38" s="1"/>
  <c r="N28" i="40"/>
  <c r="O28" i="40" s="1"/>
  <c r="N27" i="36"/>
  <c r="O27" i="36" s="1"/>
  <c r="N29" i="35"/>
  <c r="O29" i="35" s="1"/>
  <c r="O27" i="48"/>
  <c r="P27" i="48" s="1"/>
  <c r="N30" i="37"/>
  <c r="O30" i="37" s="1"/>
  <c r="N28" i="45"/>
  <c r="O28" i="45" s="1"/>
  <c r="N27" i="43"/>
  <c r="O27" i="43" s="1"/>
  <c r="O27" i="47"/>
  <c r="P27" i="47" s="1"/>
  <c r="E31" i="33"/>
  <c r="N18" i="35"/>
  <c r="O18" i="35" s="1"/>
  <c r="O17" i="48"/>
  <c r="P17" i="48" s="1"/>
  <c r="J27" i="39"/>
  <c r="D31" i="33"/>
  <c r="N5" i="40"/>
  <c r="O5" i="40" s="1"/>
  <c r="D27" i="46"/>
  <c r="N27" i="46" s="1"/>
  <c r="O27" i="46" s="1"/>
  <c r="I27" i="42"/>
  <c r="K28" i="44"/>
  <c r="N28" i="44" s="1"/>
  <c r="O28" i="44" s="1"/>
  <c r="N5" i="38"/>
  <c r="O5" i="38" s="1"/>
  <c r="D27" i="39"/>
  <c r="N27" i="39" s="1"/>
  <c r="O27" i="39" s="1"/>
  <c r="O5" i="48"/>
  <c r="P5" i="48" s="1"/>
  <c r="N5" i="37"/>
  <c r="O5" i="37" s="1"/>
  <c r="K27" i="41"/>
  <c r="N27" i="41" s="1"/>
  <c r="O27" i="41" s="1"/>
  <c r="E27" i="42"/>
  <c r="O5" i="47"/>
  <c r="P5" i="47" s="1"/>
  <c r="G31" i="33"/>
  <c r="N13" i="39"/>
  <c r="O13" i="39" s="1"/>
  <c r="N17" i="37"/>
  <c r="O17" i="37" s="1"/>
  <c r="N5" i="45"/>
  <c r="O5" i="45" s="1"/>
  <c r="N31" i="33" l="1"/>
  <c r="O31" i="33" s="1"/>
</calcChain>
</file>

<file path=xl/sharedStrings.xml><?xml version="1.0" encoding="utf-8"?>
<sst xmlns="http://schemas.openxmlformats.org/spreadsheetml/2006/main" count="750" uniqueCount="96">
  <si>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</si>
  <si>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</si>
  <si>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</si>
  <si>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</si>
  <si>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</si>
  <si>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</si>
  <si>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</si>
  <si>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</si>
  <si>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</si>
  <si>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</si>
  <si>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</si>
  <si>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</si>
  <si>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</si>
  <si>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</si>
  <si>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</si>
  <si>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</si>
  <si>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</si>
  <si>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</si>
  <si>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</si>
  <si>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</si>
  <si>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</si>
  <si>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</si>
  <si>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</si>
  <si>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</si>
  <si>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</si>
  <si>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</si>
  <si>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</si>
  <si>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</si>
  <si>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</si>
  <si>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</si>
  <si>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</si>
  <si>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</si>
  <si>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Garbage / Solid Waste Control Services</t>
  </si>
  <si>
    <t>Water-Sewer Combination Services</t>
  </si>
  <si>
    <t>Flood Control / Stormwater Management</t>
  </si>
  <si>
    <t>Transportation</t>
  </si>
  <si>
    <t>Road and Street Facilities</t>
  </si>
  <si>
    <t>Other Transportation Systems / Services</t>
  </si>
  <si>
    <t>Human Services</t>
  </si>
  <si>
    <t>Health Services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</si>
  <si>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</si>
  <si>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</si>
  <si>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</si>
  <si>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</si>
  <si>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</si>
  <si>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Edgewater Expenditures Reported by Account Code and Fund Type</t>
  </si>
  <si>
    <t>Local Fiscal Year Ended September 30, 2010</t>
  </si>
  <si>
    <t>Other Public Safety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</si>
  <si>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</si>
  <si>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</si>
  <si>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</si>
  <si>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</si>
  <si>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</si>
  <si>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</si>
  <si>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</si>
  <si>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</si>
  <si>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</si>
  <si>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</si>
  <si>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</si>
  <si>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</si>
  <si>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</si>
  <si>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Water / Sewer Services</t>
  </si>
  <si>
    <t>Flood Control / Stormwater Control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</si>
  <si>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</si>
  <si>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</si>
  <si>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</si>
  <si>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</si>
  <si>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</si>
  <si>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</si>
  <si>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Economic Environment</t>
  </si>
  <si>
    <t>Industry Development</t>
  </si>
  <si>
    <t>Other Economic Environment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</si>
  <si>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</si>
  <si>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</si>
  <si>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</si>
  <si>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</si>
  <si>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</si>
  <si>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</si>
  <si>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</si>
  <si>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</si>
  <si>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</si>
  <si>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</si>
  <si>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Conservation / Resource Management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</si>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</sst>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1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87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88</v>
      </c>
      <c r="N4" s="32" t="s">
        <v>5</v>
      </c>
      <c r="O4" s="32" t="s">
        <v>89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SUM(D6:D12)</f>
        <v>8690195</v>
      </c>
      <c r="E5" s="24">
        <f>SUM(E6:E12)</f>
        <v>1280</v>
      </c>
      <c r="F5" s="24">
        <f>SUM(F6:F12)</f>
        <v>435205</v>
      </c>
      <c r="G5" s="24">
        <f>SUM(G6:G12)</f>
        <v>1304970</v>
      </c>
      <c r="H5" s="24">
        <f>SUM(H6:H12)</f>
        <v>0</v>
      </c>
      <c r="I5" s="24">
        <f>SUM(I6:I12)</f>
        <v>0</v>
      </c>
      <c r="J5" s="24">
        <f>SUM(J6:J12)</f>
        <v>6193421</v>
      </c>
      <c r="K5" s="24">
        <f>SUM(K6:K12)</f>
        <v>4086428</v>
      </c>
      <c r="L5" s="24">
        <f>SUM(L6:L12)</f>
        <v>0</v>
      </c>
      <c r="M5" s="24">
        <f>SUM(M6:M12)</f>
        <v>0</v>
      </c>
      <c r="N5" s="24">
        <f>SUM(N6:N12)</f>
        <v>0</v>
      </c>
      <c r="O5" s="25">
        <f>SUM(D5:N5)</f>
        <v>20711499</v>
      </c>
      <c r="P5" s="30">
        <f>(O5/P$29)</f>
        <v>851.1341744061807</v>
      </c>
      <c r="Q5" s="6"/>
    </row>
    <row r="6" spans="1:134">
      <c r="A6" s="12"/>
      <c r="B6" s="42">
        <v>511</v>
      </c>
      <c r="C6" s="19" t="s">
        <v>19</v>
      </c>
      <c r="D6" s="43">
        <v>98406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98406</v>
      </c>
      <c r="P6" s="44">
        <f>(O6/P$29)</f>
        <v>4.0439713980438894</v>
      </c>
      <c r="Q6" s="9"/>
    </row>
    <row r="7" spans="1:134">
      <c r="A7" s="12"/>
      <c r="B7" s="42">
        <v>512</v>
      </c>
      <c r="C7" s="19" t="s">
        <v>20</v>
      </c>
      <c r="D7" s="43">
        <v>786326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0">SUM(D7:N7)</f>
        <v>786326</v>
      </c>
      <c r="P7" s="44">
        <f>(O7/P$29)</f>
        <v>32.313881811457222</v>
      </c>
      <c r="Q7" s="9"/>
    </row>
    <row r="8" spans="1:134">
      <c r="A8" s="12"/>
      <c r="B8" s="42">
        <v>513</v>
      </c>
      <c r="C8" s="19" t="s">
        <v>21</v>
      </c>
      <c r="D8" s="43">
        <v>2555065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0"/>
        <v>2555065</v>
      </c>
      <c r="P8" s="44">
        <f>(O8/P$29)</f>
        <v>104.99979452617737</v>
      </c>
      <c r="Q8" s="9"/>
    </row>
    <row r="9" spans="1:134">
      <c r="A9" s="12"/>
      <c r="B9" s="42">
        <v>514</v>
      </c>
      <c r="C9" s="19" t="s">
        <v>22</v>
      </c>
      <c r="D9" s="43">
        <v>133219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0"/>
        <v>133219</v>
      </c>
      <c r="P9" s="44">
        <f>(O9/P$29)</f>
        <v>5.4746034355223143</v>
      </c>
      <c r="Q9" s="9"/>
    </row>
    <row r="10" spans="1:134">
      <c r="A10" s="12"/>
      <c r="B10" s="42">
        <v>515</v>
      </c>
      <c r="C10" s="19" t="s">
        <v>23</v>
      </c>
      <c r="D10" s="43">
        <v>1186218</v>
      </c>
      <c r="E10" s="43">
        <v>1280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0"/>
        <v>1187498</v>
      </c>
      <c r="P10" s="44">
        <f>(O10/P$29)</f>
        <v>48.799950686282564</v>
      </c>
      <c r="Q10" s="9"/>
    </row>
    <row r="11" spans="1:134">
      <c r="A11" s="12"/>
      <c r="B11" s="42">
        <v>518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4086428</v>
      </c>
      <c r="L11" s="43">
        <v>0</v>
      </c>
      <c r="M11" s="43">
        <v>0</v>
      </c>
      <c r="N11" s="43">
        <v>0</v>
      </c>
      <c r="O11" s="43">
        <f t="shared" si="0"/>
        <v>4086428</v>
      </c>
      <c r="P11" s="44">
        <f>(O11/P$29)</f>
        <v>167.93079641653654</v>
      </c>
      <c r="Q11" s="9"/>
    </row>
    <row r="12" spans="1:134">
      <c r="A12" s="12"/>
      <c r="B12" s="42">
        <v>519</v>
      </c>
      <c r="C12" s="19" t="s">
        <v>26</v>
      </c>
      <c r="D12" s="43">
        <v>3930961</v>
      </c>
      <c r="E12" s="43">
        <v>0</v>
      </c>
      <c r="F12" s="43">
        <v>435205</v>
      </c>
      <c r="G12" s="43">
        <v>1304970</v>
      </c>
      <c r="H12" s="43">
        <v>0</v>
      </c>
      <c r="I12" s="43">
        <v>0</v>
      </c>
      <c r="J12" s="43">
        <v>6193421</v>
      </c>
      <c r="K12" s="43">
        <v>0</v>
      </c>
      <c r="L12" s="43">
        <v>0</v>
      </c>
      <c r="M12" s="43">
        <v>0</v>
      </c>
      <c r="N12" s="43">
        <v>0</v>
      </c>
      <c r="O12" s="43">
        <f t="shared" si="0"/>
        <v>11864557</v>
      </c>
      <c r="P12" s="44">
        <f>(O12/P$29)</f>
        <v>487.57117613216076</v>
      </c>
      <c r="Q12" s="9"/>
    </row>
    <row r="13" spans="1:134" ht="15.75">
      <c r="A13" s="26" t="s">
        <v>27</v>
      </c>
      <c r="B13" s="27"/>
      <c r="C13" s="28"/>
      <c r="D13" s="29">
        <f>SUM(D14:D16)</f>
        <v>11403735</v>
      </c>
      <c r="E13" s="29">
        <f>SUM(E14:E16)</f>
        <v>105380</v>
      </c>
      <c r="F13" s="29">
        <f>SUM(F14:F16)</f>
        <v>0</v>
      </c>
      <c r="G13" s="29">
        <f>SUM(G14:G16)</f>
        <v>0</v>
      </c>
      <c r="H13" s="29">
        <f>SUM(H14:H16)</f>
        <v>0</v>
      </c>
      <c r="I13" s="29">
        <f>SUM(I14:I16)</f>
        <v>0</v>
      </c>
      <c r="J13" s="29">
        <f>SUM(J14:J16)</f>
        <v>0</v>
      </c>
      <c r="K13" s="29">
        <f>SUM(K14:K16)</f>
        <v>0</v>
      </c>
      <c r="L13" s="29">
        <f>SUM(L14:L16)</f>
        <v>0</v>
      </c>
      <c r="M13" s="29">
        <f>SUM(M14:M16)</f>
        <v>0</v>
      </c>
      <c r="N13" s="29">
        <f>SUM(N14:N16)</f>
        <v>0</v>
      </c>
      <c r="O13" s="40">
        <f>SUM(D13:N13)</f>
        <v>11509115</v>
      </c>
      <c r="P13" s="41">
        <f>(O13/P$29)</f>
        <v>472.96437083915509</v>
      </c>
      <c r="Q13" s="10"/>
    </row>
    <row r="14" spans="1:134">
      <c r="A14" s="12"/>
      <c r="B14" s="42">
        <v>521</v>
      </c>
      <c r="C14" s="19" t="s">
        <v>28</v>
      </c>
      <c r="D14" s="43">
        <v>5694821</v>
      </c>
      <c r="E14" s="43">
        <v>105380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5800201</v>
      </c>
      <c r="P14" s="44">
        <f>(O14/P$29)</f>
        <v>238.35789430426564</v>
      </c>
      <c r="Q14" s="9"/>
    </row>
    <row r="15" spans="1:134">
      <c r="A15" s="12"/>
      <c r="B15" s="42">
        <v>522</v>
      </c>
      <c r="C15" s="19" t="s">
        <v>29</v>
      </c>
      <c r="D15" s="43">
        <v>5241427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16" si="1">SUM(D15:N15)</f>
        <v>5241427</v>
      </c>
      <c r="P15" s="44">
        <f>(O15/P$29)</f>
        <v>215.39520835045616</v>
      </c>
      <c r="Q15" s="9"/>
    </row>
    <row r="16" spans="1:134">
      <c r="A16" s="12"/>
      <c r="B16" s="42">
        <v>529</v>
      </c>
      <c r="C16" s="19" t="s">
        <v>47</v>
      </c>
      <c r="D16" s="43">
        <v>467487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467487</v>
      </c>
      <c r="P16" s="44">
        <f>(O16/P$29)</f>
        <v>19.211268184433305</v>
      </c>
      <c r="Q16" s="9"/>
    </row>
    <row r="17" spans="1:120" ht="15.75">
      <c r="A17" s="26" t="s">
        <v>31</v>
      </c>
      <c r="B17" s="27"/>
      <c r="C17" s="28"/>
      <c r="D17" s="29">
        <f>SUM(D18:D20)</f>
        <v>0</v>
      </c>
      <c r="E17" s="29">
        <f>SUM(E18:E20)</f>
        <v>0</v>
      </c>
      <c r="F17" s="29">
        <f>SUM(F18:F20)</f>
        <v>0</v>
      </c>
      <c r="G17" s="29">
        <f>SUM(G18:G20)</f>
        <v>0</v>
      </c>
      <c r="H17" s="29">
        <f>SUM(H18:H20)</f>
        <v>0</v>
      </c>
      <c r="I17" s="29">
        <f>SUM(I18:I20)</f>
        <v>18596143</v>
      </c>
      <c r="J17" s="29">
        <f>SUM(J18:J20)</f>
        <v>0</v>
      </c>
      <c r="K17" s="29">
        <f>SUM(K18:K20)</f>
        <v>0</v>
      </c>
      <c r="L17" s="29">
        <f>SUM(L18:L20)</f>
        <v>0</v>
      </c>
      <c r="M17" s="29">
        <f>SUM(M18:M20)</f>
        <v>0</v>
      </c>
      <c r="N17" s="29">
        <f>SUM(N18:N20)</f>
        <v>0</v>
      </c>
      <c r="O17" s="40">
        <f>SUM(D17:N17)</f>
        <v>18596143</v>
      </c>
      <c r="P17" s="41">
        <f>(O17/P$29)</f>
        <v>764.20411769540556</v>
      </c>
      <c r="Q17" s="10"/>
    </row>
    <row r="18" spans="1:120">
      <c r="A18" s="12"/>
      <c r="B18" s="42">
        <v>534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5355050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ref="O18:O24" si="2">SUM(D18:N18)</f>
        <v>5355050</v>
      </c>
      <c r="P18" s="44">
        <f>(O18/P$29)</f>
        <v>220.0645187803074</v>
      </c>
      <c r="Q18" s="9"/>
    </row>
    <row r="19" spans="1:120">
      <c r="A19" s="12"/>
      <c r="B19" s="42">
        <v>536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11401176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2"/>
        <v>11401176</v>
      </c>
      <c r="P19" s="44">
        <f>(O19/P$29)</f>
        <v>468.5286430508753</v>
      </c>
      <c r="Q19" s="9"/>
    </row>
    <row r="20" spans="1:120">
      <c r="A20" s="12"/>
      <c r="B20" s="42">
        <v>538</v>
      </c>
      <c r="C20" s="19" t="s">
        <v>34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1839917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2"/>
        <v>1839917</v>
      </c>
      <c r="P20" s="44">
        <f>(O20/P$29)</f>
        <v>75.610955864222902</v>
      </c>
      <c r="Q20" s="9"/>
    </row>
    <row r="21" spans="1:120" ht="15.75">
      <c r="A21" s="26" t="s">
        <v>35</v>
      </c>
      <c r="B21" s="27"/>
      <c r="C21" s="28"/>
      <c r="D21" s="29">
        <f>SUM(D22:D22)</f>
        <v>1114196</v>
      </c>
      <c r="E21" s="29">
        <f>SUM(E22:E22)</f>
        <v>0</v>
      </c>
      <c r="F21" s="29">
        <f>SUM(F22:F22)</f>
        <v>0</v>
      </c>
      <c r="G21" s="29">
        <f>SUM(G22:G22)</f>
        <v>0</v>
      </c>
      <c r="H21" s="29">
        <f>SUM(H22:H22)</f>
        <v>0</v>
      </c>
      <c r="I21" s="29">
        <f>SUM(I22:I22)</f>
        <v>0</v>
      </c>
      <c r="J21" s="29">
        <f>SUM(J22:J22)</f>
        <v>0</v>
      </c>
      <c r="K21" s="29">
        <f>SUM(K22:K22)</f>
        <v>0</v>
      </c>
      <c r="L21" s="29">
        <f>SUM(L22:L22)</f>
        <v>0</v>
      </c>
      <c r="M21" s="29">
        <f>SUM(M22:M22)</f>
        <v>0</v>
      </c>
      <c r="N21" s="29">
        <f>SUM(N22:N22)</f>
        <v>0</v>
      </c>
      <c r="O21" s="29">
        <f t="shared" si="2"/>
        <v>1114196</v>
      </c>
      <c r="P21" s="41">
        <f>(O21/P$29)</f>
        <v>45.787622256924465</v>
      </c>
      <c r="Q21" s="10"/>
    </row>
    <row r="22" spans="1:120">
      <c r="A22" s="12"/>
      <c r="B22" s="42">
        <v>541</v>
      </c>
      <c r="C22" s="19" t="s">
        <v>36</v>
      </c>
      <c r="D22" s="43">
        <v>1114196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2"/>
        <v>1114196</v>
      </c>
      <c r="P22" s="44">
        <f>(O22/P$29)</f>
        <v>45.787622256924465</v>
      </c>
      <c r="Q22" s="9"/>
    </row>
    <row r="23" spans="1:120" ht="15.75">
      <c r="A23" s="26" t="s">
        <v>40</v>
      </c>
      <c r="B23" s="27"/>
      <c r="C23" s="28"/>
      <c r="D23" s="29">
        <f>SUM(D24:D24)</f>
        <v>1687099</v>
      </c>
      <c r="E23" s="29">
        <f>SUM(E24:E24)</f>
        <v>0</v>
      </c>
      <c r="F23" s="29">
        <f>SUM(F24:F24)</f>
        <v>0</v>
      </c>
      <c r="G23" s="29">
        <f>SUM(G24:G24)</f>
        <v>0</v>
      </c>
      <c r="H23" s="29">
        <f>SUM(H24:H24)</f>
        <v>0</v>
      </c>
      <c r="I23" s="29">
        <f>SUM(I24:I24)</f>
        <v>0</v>
      </c>
      <c r="J23" s="29">
        <f>SUM(J24:J24)</f>
        <v>0</v>
      </c>
      <c r="K23" s="29">
        <f>SUM(K24:K24)</f>
        <v>0</v>
      </c>
      <c r="L23" s="29">
        <f>SUM(L24:L24)</f>
        <v>0</v>
      </c>
      <c r="M23" s="29">
        <f>SUM(M24:M24)</f>
        <v>0</v>
      </c>
      <c r="N23" s="29">
        <f>SUM(N24:N24)</f>
        <v>0</v>
      </c>
      <c r="O23" s="29">
        <f>SUM(D23:N23)</f>
        <v>1687099</v>
      </c>
      <c r="P23" s="41">
        <f>(O23/P$29)</f>
        <v>69.330936138735922</v>
      </c>
      <c r="Q23" s="9"/>
    </row>
    <row r="24" spans="1:120">
      <c r="A24" s="12"/>
      <c r="B24" s="42">
        <v>572</v>
      </c>
      <c r="C24" s="19" t="s">
        <v>41</v>
      </c>
      <c r="D24" s="43">
        <v>1687099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2"/>
        <v>1687099</v>
      </c>
      <c r="P24" s="44">
        <f>(O24/P$29)</f>
        <v>69.330936138735922</v>
      </c>
      <c r="Q24" s="9"/>
    </row>
    <row r="25" spans="1:120" ht="15.75">
      <c r="A25" s="26" t="s">
        <v>43</v>
      </c>
      <c r="B25" s="27"/>
      <c r="C25" s="28"/>
      <c r="D25" s="29">
        <f>SUM(D26:D26)</f>
        <v>1737945</v>
      </c>
      <c r="E25" s="29">
        <f>SUM(E26:E26)</f>
        <v>2915139</v>
      </c>
      <c r="F25" s="29">
        <f>SUM(F26:F26)</f>
        <v>0</v>
      </c>
      <c r="G25" s="29">
        <f>SUM(G26:G26)</f>
        <v>0</v>
      </c>
      <c r="H25" s="29">
        <f>SUM(H26:H26)</f>
        <v>0</v>
      </c>
      <c r="I25" s="29">
        <f>SUM(I26:I26)</f>
        <v>1209459</v>
      </c>
      <c r="J25" s="29">
        <f>SUM(J26:J26)</f>
        <v>0</v>
      </c>
      <c r="K25" s="29">
        <f>SUM(K26:K26)</f>
        <v>0</v>
      </c>
      <c r="L25" s="29">
        <f>SUM(L26:L26)</f>
        <v>0</v>
      </c>
      <c r="M25" s="29">
        <f>SUM(M26:M26)</f>
        <v>0</v>
      </c>
      <c r="N25" s="29">
        <f>SUM(N26:N26)</f>
        <v>0</v>
      </c>
      <c r="O25" s="29">
        <f>SUM(D25:N25)</f>
        <v>5862543</v>
      </c>
      <c r="P25" s="41">
        <f>(O25/P$29)</f>
        <v>240.91982411440782</v>
      </c>
      <c r="Q25" s="9"/>
    </row>
    <row r="26" spans="1:120" ht="15.75" thickBot="1">
      <c r="A26" s="12"/>
      <c r="B26" s="42">
        <v>581</v>
      </c>
      <c r="C26" s="19" t="s">
        <v>90</v>
      </c>
      <c r="D26" s="43">
        <v>1737945</v>
      </c>
      <c r="E26" s="43">
        <v>2915139</v>
      </c>
      <c r="F26" s="43">
        <v>0</v>
      </c>
      <c r="G26" s="43">
        <v>0</v>
      </c>
      <c r="H26" s="43">
        <v>0</v>
      </c>
      <c r="I26" s="43">
        <v>1209459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>SUM(D26:N26)</f>
        <v>5862543</v>
      </c>
      <c r="P26" s="44">
        <f>(O26/P$29)</f>
        <v>240.91982411440782</v>
      </c>
      <c r="Q26" s="9"/>
    </row>
    <row r="27" spans="1:120" ht="16.5" thickBot="1">
      <c r="A27" s="13" t="s">
        <v>10</v>
      </c>
      <c r="B27" s="21"/>
      <c r="C27" s="20"/>
      <c r="D27" s="14">
        <f>SUM(D5,D13,D17,D21,D23,D25)</f>
        <v>24633170</v>
      </c>
      <c r="E27" s="14">
        <f t="shared" ref="E27:N27" si="3">SUM(E5,E13,E17,E21,E23,E25)</f>
        <v>3021799</v>
      </c>
      <c r="F27" s="14">
        <f t="shared" si="3"/>
        <v>435205</v>
      </c>
      <c r="G27" s="14">
        <f t="shared" si="3"/>
        <v>1304970</v>
      </c>
      <c r="H27" s="14">
        <f t="shared" si="3"/>
        <v>0</v>
      </c>
      <c r="I27" s="14">
        <f t="shared" si="3"/>
        <v>19805602</v>
      </c>
      <c r="J27" s="14">
        <f t="shared" si="3"/>
        <v>6193421</v>
      </c>
      <c r="K27" s="14">
        <f t="shared" si="3"/>
        <v>4086428</v>
      </c>
      <c r="L27" s="14">
        <f t="shared" si="3"/>
        <v>0</v>
      </c>
      <c r="M27" s="14">
        <f t="shared" si="3"/>
        <v>0</v>
      </c>
      <c r="N27" s="14">
        <f t="shared" si="3"/>
        <v>0</v>
      </c>
      <c r="O27" s="14">
        <f>SUM(D27:N27)</f>
        <v>59480595</v>
      </c>
      <c r="P27" s="35">
        <f>(O27/P$29)</f>
        <v>2444.3410454508094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8"/>
    </row>
    <row r="29" spans="1:120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93" t="s">
        <v>95</v>
      </c>
      <c r="N29" s="93"/>
      <c r="O29" s="93"/>
      <c r="P29" s="39">
        <v>24334</v>
      </c>
    </row>
    <row r="30" spans="1:120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6"/>
    </row>
    <row r="31" spans="1:120" ht="15.75" customHeight="1" thickBot="1">
      <c r="A31" s="97" t="s">
        <v>49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9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4" t="s">
        <v>45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5"/>
      <c r="Q1" s="46"/>
    </row>
    <row r="2" spans="1:133" ht="24" thickBot="1">
      <c r="A2" s="127" t="s">
        <v>58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5"/>
      <c r="Q2" s="46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47"/>
      <c r="N3" s="48"/>
      <c r="O3" s="139" t="s">
        <v>17</v>
      </c>
      <c r="P3" s="49"/>
      <c r="Q3" s="46"/>
    </row>
    <row r="4" spans="1:133" ht="32.25" customHeight="1" thickBot="1">
      <c r="A4" s="133"/>
      <c r="B4" s="134"/>
      <c r="C4" s="135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40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SUM(D6:D12)</f>
        <v>3734814</v>
      </c>
      <c r="E5" s="56">
        <f t="shared" si="0"/>
        <v>80082</v>
      </c>
      <c r="F5" s="56">
        <f t="shared" si="0"/>
        <v>33650</v>
      </c>
      <c r="G5" s="56">
        <f t="shared" si="0"/>
        <v>412234</v>
      </c>
      <c r="H5" s="56">
        <f t="shared" si="0"/>
        <v>0</v>
      </c>
      <c r="I5" s="56">
        <f t="shared" si="0"/>
        <v>0</v>
      </c>
      <c r="J5" s="56">
        <f t="shared" si="0"/>
        <v>3984257</v>
      </c>
      <c r="K5" s="56">
        <f t="shared" si="0"/>
        <v>2488534</v>
      </c>
      <c r="L5" s="56">
        <f t="shared" si="0"/>
        <v>0</v>
      </c>
      <c r="M5" s="56">
        <f t="shared" si="0"/>
        <v>0</v>
      </c>
      <c r="N5" s="57">
        <f>SUM(D5:M5)</f>
        <v>10733571</v>
      </c>
      <c r="O5" s="58">
        <f t="shared" ref="O5:O27" si="1">(N5/O$29)</f>
        <v>517.33039329091957</v>
      </c>
      <c r="P5" s="59"/>
    </row>
    <row r="6" spans="1:133">
      <c r="A6" s="61"/>
      <c r="B6" s="62">
        <v>511</v>
      </c>
      <c r="C6" s="63" t="s">
        <v>19</v>
      </c>
      <c r="D6" s="64">
        <v>96597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>SUM(D6:M6)</f>
        <v>96597</v>
      </c>
      <c r="O6" s="65">
        <f t="shared" si="1"/>
        <v>4.6557258530942738</v>
      </c>
      <c r="P6" s="66"/>
    </row>
    <row r="7" spans="1:133">
      <c r="A7" s="61"/>
      <c r="B7" s="62">
        <v>512</v>
      </c>
      <c r="C7" s="63" t="s">
        <v>20</v>
      </c>
      <c r="D7" s="64">
        <v>567755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ref="N7:N12" si="2">SUM(D7:M7)</f>
        <v>567755</v>
      </c>
      <c r="O7" s="65">
        <f t="shared" si="1"/>
        <v>27.364324272219008</v>
      </c>
      <c r="P7" s="66"/>
    </row>
    <row r="8" spans="1:133">
      <c r="A8" s="61"/>
      <c r="B8" s="62">
        <v>513</v>
      </c>
      <c r="C8" s="63" t="s">
        <v>21</v>
      </c>
      <c r="D8" s="64">
        <v>1680375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2"/>
        <v>1680375</v>
      </c>
      <c r="O8" s="65">
        <f t="shared" si="1"/>
        <v>80.989733950260259</v>
      </c>
      <c r="P8" s="66"/>
    </row>
    <row r="9" spans="1:133">
      <c r="A9" s="61"/>
      <c r="B9" s="62">
        <v>514</v>
      </c>
      <c r="C9" s="63" t="s">
        <v>22</v>
      </c>
      <c r="D9" s="64">
        <v>101398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2"/>
        <v>101398</v>
      </c>
      <c r="O9" s="65">
        <f t="shared" si="1"/>
        <v>4.8871216502795454</v>
      </c>
      <c r="P9" s="66"/>
    </row>
    <row r="10" spans="1:133">
      <c r="A10" s="61"/>
      <c r="B10" s="62">
        <v>515</v>
      </c>
      <c r="C10" s="63" t="s">
        <v>23</v>
      </c>
      <c r="D10" s="64">
        <v>459651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2"/>
        <v>459651</v>
      </c>
      <c r="O10" s="65">
        <f t="shared" si="1"/>
        <v>22.15399074609601</v>
      </c>
      <c r="P10" s="66"/>
    </row>
    <row r="11" spans="1:133">
      <c r="A11" s="61"/>
      <c r="B11" s="62">
        <v>518</v>
      </c>
      <c r="C11" s="63" t="s">
        <v>25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2488534</v>
      </c>
      <c r="L11" s="64">
        <v>0</v>
      </c>
      <c r="M11" s="64">
        <v>0</v>
      </c>
      <c r="N11" s="64">
        <f t="shared" si="2"/>
        <v>2488534</v>
      </c>
      <c r="O11" s="65">
        <f t="shared" si="1"/>
        <v>119.94090996722575</v>
      </c>
      <c r="P11" s="66"/>
    </row>
    <row r="12" spans="1:133">
      <c r="A12" s="61"/>
      <c r="B12" s="62">
        <v>519</v>
      </c>
      <c r="C12" s="63" t="s">
        <v>59</v>
      </c>
      <c r="D12" s="64">
        <v>829038</v>
      </c>
      <c r="E12" s="64">
        <v>80082</v>
      </c>
      <c r="F12" s="64">
        <v>33650</v>
      </c>
      <c r="G12" s="64">
        <v>412234</v>
      </c>
      <c r="H12" s="64">
        <v>0</v>
      </c>
      <c r="I12" s="64">
        <v>0</v>
      </c>
      <c r="J12" s="64">
        <v>3984257</v>
      </c>
      <c r="K12" s="64">
        <v>0</v>
      </c>
      <c r="L12" s="64">
        <v>0</v>
      </c>
      <c r="M12" s="64">
        <v>0</v>
      </c>
      <c r="N12" s="64">
        <f t="shared" si="2"/>
        <v>5339261</v>
      </c>
      <c r="O12" s="65">
        <f t="shared" si="1"/>
        <v>257.33858685174476</v>
      </c>
      <c r="P12" s="66"/>
    </row>
    <row r="13" spans="1:133" ht="15.75">
      <c r="A13" s="67" t="s">
        <v>27</v>
      </c>
      <c r="B13" s="68"/>
      <c r="C13" s="69"/>
      <c r="D13" s="70">
        <f t="shared" ref="D13:M13" si="3">SUM(D14:D16)</f>
        <v>6375378</v>
      </c>
      <c r="E13" s="70">
        <f t="shared" si="3"/>
        <v>16639</v>
      </c>
      <c r="F13" s="70">
        <f t="shared" si="3"/>
        <v>0</v>
      </c>
      <c r="G13" s="70">
        <f t="shared" si="3"/>
        <v>0</v>
      </c>
      <c r="H13" s="70">
        <f t="shared" si="3"/>
        <v>0</v>
      </c>
      <c r="I13" s="70">
        <f t="shared" si="3"/>
        <v>0</v>
      </c>
      <c r="J13" s="70">
        <f t="shared" si="3"/>
        <v>0</v>
      </c>
      <c r="K13" s="70">
        <f t="shared" si="3"/>
        <v>0</v>
      </c>
      <c r="L13" s="70">
        <f t="shared" si="3"/>
        <v>0</v>
      </c>
      <c r="M13" s="70">
        <f t="shared" si="3"/>
        <v>0</v>
      </c>
      <c r="N13" s="71">
        <f t="shared" ref="N13:N27" si="4">SUM(D13:M13)</f>
        <v>6392017</v>
      </c>
      <c r="O13" s="72">
        <f t="shared" si="1"/>
        <v>308.07870638133795</v>
      </c>
      <c r="P13" s="73"/>
    </row>
    <row r="14" spans="1:133">
      <c r="A14" s="61"/>
      <c r="B14" s="62">
        <v>521</v>
      </c>
      <c r="C14" s="63" t="s">
        <v>28</v>
      </c>
      <c r="D14" s="64">
        <v>3246220</v>
      </c>
      <c r="E14" s="64">
        <v>16639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4"/>
        <v>3262859</v>
      </c>
      <c r="O14" s="65">
        <f t="shared" si="1"/>
        <v>157.26137459032196</v>
      </c>
      <c r="P14" s="66"/>
    </row>
    <row r="15" spans="1:133">
      <c r="A15" s="61"/>
      <c r="B15" s="62">
        <v>522</v>
      </c>
      <c r="C15" s="63" t="s">
        <v>29</v>
      </c>
      <c r="D15" s="64">
        <v>2942624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4"/>
        <v>2942624</v>
      </c>
      <c r="O15" s="65">
        <f t="shared" si="1"/>
        <v>141.82687487950645</v>
      </c>
      <c r="P15" s="66"/>
    </row>
    <row r="16" spans="1:133">
      <c r="A16" s="61"/>
      <c r="B16" s="62">
        <v>529</v>
      </c>
      <c r="C16" s="63" t="s">
        <v>47</v>
      </c>
      <c r="D16" s="64">
        <v>186534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4"/>
        <v>186534</v>
      </c>
      <c r="O16" s="65">
        <f t="shared" si="1"/>
        <v>8.9904569115095434</v>
      </c>
      <c r="P16" s="66"/>
    </row>
    <row r="17" spans="1:119" ht="15.75">
      <c r="A17" s="67" t="s">
        <v>31</v>
      </c>
      <c r="B17" s="68"/>
      <c r="C17" s="69"/>
      <c r="D17" s="70">
        <f t="shared" ref="D17:M17" si="5">SUM(D18:D20)</f>
        <v>0</v>
      </c>
      <c r="E17" s="70">
        <f t="shared" si="5"/>
        <v>0</v>
      </c>
      <c r="F17" s="70">
        <f t="shared" si="5"/>
        <v>0</v>
      </c>
      <c r="G17" s="70">
        <f t="shared" si="5"/>
        <v>0</v>
      </c>
      <c r="H17" s="70">
        <f t="shared" si="5"/>
        <v>0</v>
      </c>
      <c r="I17" s="70">
        <f t="shared" si="5"/>
        <v>12423950</v>
      </c>
      <c r="J17" s="70">
        <f t="shared" si="5"/>
        <v>0</v>
      </c>
      <c r="K17" s="70">
        <f t="shared" si="5"/>
        <v>0</v>
      </c>
      <c r="L17" s="70">
        <f t="shared" si="5"/>
        <v>0</v>
      </c>
      <c r="M17" s="70">
        <f t="shared" si="5"/>
        <v>0</v>
      </c>
      <c r="N17" s="71">
        <f t="shared" si="4"/>
        <v>12423950</v>
      </c>
      <c r="O17" s="72">
        <f t="shared" si="1"/>
        <v>598.80229419703107</v>
      </c>
      <c r="P17" s="73"/>
    </row>
    <row r="18" spans="1:119">
      <c r="A18" s="61"/>
      <c r="B18" s="62">
        <v>534</v>
      </c>
      <c r="C18" s="63" t="s">
        <v>60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2697843</v>
      </c>
      <c r="J18" s="64">
        <v>0</v>
      </c>
      <c r="K18" s="64">
        <v>0</v>
      </c>
      <c r="L18" s="64">
        <v>0</v>
      </c>
      <c r="M18" s="64">
        <v>0</v>
      </c>
      <c r="N18" s="64">
        <f t="shared" si="4"/>
        <v>2697843</v>
      </c>
      <c r="O18" s="65">
        <f t="shared" si="1"/>
        <v>130.02906304222094</v>
      </c>
      <c r="P18" s="66"/>
    </row>
    <row r="19" spans="1:119">
      <c r="A19" s="61"/>
      <c r="B19" s="62">
        <v>536</v>
      </c>
      <c r="C19" s="63" t="s">
        <v>61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8477077</v>
      </c>
      <c r="J19" s="64">
        <v>0</v>
      </c>
      <c r="K19" s="64">
        <v>0</v>
      </c>
      <c r="L19" s="64">
        <v>0</v>
      </c>
      <c r="M19" s="64">
        <v>0</v>
      </c>
      <c r="N19" s="64">
        <f t="shared" si="4"/>
        <v>8477077</v>
      </c>
      <c r="O19" s="65">
        <f t="shared" si="1"/>
        <v>408.57321187584347</v>
      </c>
      <c r="P19" s="66"/>
    </row>
    <row r="20" spans="1:119">
      <c r="A20" s="61"/>
      <c r="B20" s="62">
        <v>538</v>
      </c>
      <c r="C20" s="63" t="s">
        <v>62</v>
      </c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64">
        <v>1249030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4"/>
        <v>1249030</v>
      </c>
      <c r="O20" s="65">
        <f t="shared" si="1"/>
        <v>60.20001927896665</v>
      </c>
      <c r="P20" s="66"/>
    </row>
    <row r="21" spans="1:119" ht="15.75">
      <c r="A21" s="67" t="s">
        <v>35</v>
      </c>
      <c r="B21" s="68"/>
      <c r="C21" s="69"/>
      <c r="D21" s="70">
        <f t="shared" ref="D21:M21" si="6">SUM(D22:D22)</f>
        <v>588415</v>
      </c>
      <c r="E21" s="70">
        <f t="shared" si="6"/>
        <v>0</v>
      </c>
      <c r="F21" s="70">
        <f t="shared" si="6"/>
        <v>0</v>
      </c>
      <c r="G21" s="70">
        <f t="shared" si="6"/>
        <v>0</v>
      </c>
      <c r="H21" s="70">
        <f t="shared" si="6"/>
        <v>0</v>
      </c>
      <c r="I21" s="70">
        <f t="shared" si="6"/>
        <v>0</v>
      </c>
      <c r="J21" s="70">
        <f t="shared" si="6"/>
        <v>0</v>
      </c>
      <c r="K21" s="70">
        <f t="shared" si="6"/>
        <v>0</v>
      </c>
      <c r="L21" s="70">
        <f t="shared" si="6"/>
        <v>0</v>
      </c>
      <c r="M21" s="70">
        <f t="shared" si="6"/>
        <v>0</v>
      </c>
      <c r="N21" s="70">
        <f t="shared" si="4"/>
        <v>588415</v>
      </c>
      <c r="O21" s="72">
        <f t="shared" si="1"/>
        <v>28.360082899556584</v>
      </c>
      <c r="P21" s="73"/>
    </row>
    <row r="22" spans="1:119">
      <c r="A22" s="61"/>
      <c r="B22" s="62">
        <v>541</v>
      </c>
      <c r="C22" s="63" t="s">
        <v>63</v>
      </c>
      <c r="D22" s="64">
        <v>588415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4"/>
        <v>588415</v>
      </c>
      <c r="O22" s="65">
        <f t="shared" si="1"/>
        <v>28.360082899556584</v>
      </c>
      <c r="P22" s="66"/>
    </row>
    <row r="23" spans="1:119" ht="15.75">
      <c r="A23" s="67" t="s">
        <v>40</v>
      </c>
      <c r="B23" s="68"/>
      <c r="C23" s="69"/>
      <c r="D23" s="70">
        <f t="shared" ref="D23:M23" si="7">SUM(D24:D24)</f>
        <v>1198951</v>
      </c>
      <c r="E23" s="70">
        <f t="shared" si="7"/>
        <v>0</v>
      </c>
      <c r="F23" s="70">
        <f t="shared" si="7"/>
        <v>0</v>
      </c>
      <c r="G23" s="70">
        <f t="shared" si="7"/>
        <v>0</v>
      </c>
      <c r="H23" s="70">
        <f t="shared" si="7"/>
        <v>0</v>
      </c>
      <c r="I23" s="70">
        <f t="shared" si="7"/>
        <v>0</v>
      </c>
      <c r="J23" s="70">
        <f t="shared" si="7"/>
        <v>0</v>
      </c>
      <c r="K23" s="70">
        <f t="shared" si="7"/>
        <v>0</v>
      </c>
      <c r="L23" s="70">
        <f t="shared" si="7"/>
        <v>0</v>
      </c>
      <c r="M23" s="70">
        <f t="shared" si="7"/>
        <v>0</v>
      </c>
      <c r="N23" s="70">
        <f t="shared" si="4"/>
        <v>1198951</v>
      </c>
      <c r="O23" s="72">
        <f t="shared" si="1"/>
        <v>57.786340852130323</v>
      </c>
      <c r="P23" s="66"/>
    </row>
    <row r="24" spans="1:119">
      <c r="A24" s="61"/>
      <c r="B24" s="62">
        <v>572</v>
      </c>
      <c r="C24" s="63" t="s">
        <v>64</v>
      </c>
      <c r="D24" s="64">
        <v>1198951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f t="shared" si="4"/>
        <v>1198951</v>
      </c>
      <c r="O24" s="65">
        <f t="shared" si="1"/>
        <v>57.786340852130323</v>
      </c>
      <c r="P24" s="66"/>
    </row>
    <row r="25" spans="1:119" ht="15.75">
      <c r="A25" s="67" t="s">
        <v>65</v>
      </c>
      <c r="B25" s="68"/>
      <c r="C25" s="69"/>
      <c r="D25" s="70">
        <f t="shared" ref="D25:M25" si="8">SUM(D26:D26)</f>
        <v>309056</v>
      </c>
      <c r="E25" s="70">
        <f t="shared" si="8"/>
        <v>70215</v>
      </c>
      <c r="F25" s="70">
        <f t="shared" si="8"/>
        <v>0</v>
      </c>
      <c r="G25" s="70">
        <f t="shared" si="8"/>
        <v>0</v>
      </c>
      <c r="H25" s="70">
        <f t="shared" si="8"/>
        <v>0</v>
      </c>
      <c r="I25" s="70">
        <f t="shared" si="8"/>
        <v>717647</v>
      </c>
      <c r="J25" s="70">
        <f t="shared" si="8"/>
        <v>84671</v>
      </c>
      <c r="K25" s="70">
        <f t="shared" si="8"/>
        <v>0</v>
      </c>
      <c r="L25" s="70">
        <f t="shared" si="8"/>
        <v>0</v>
      </c>
      <c r="M25" s="70">
        <f t="shared" si="8"/>
        <v>0</v>
      </c>
      <c r="N25" s="70">
        <f t="shared" si="4"/>
        <v>1181589</v>
      </c>
      <c r="O25" s="72">
        <f t="shared" si="1"/>
        <v>56.949537304800465</v>
      </c>
      <c r="P25" s="66"/>
    </row>
    <row r="26" spans="1:119" ht="15.75" thickBot="1">
      <c r="A26" s="61"/>
      <c r="B26" s="62">
        <v>581</v>
      </c>
      <c r="C26" s="63" t="s">
        <v>66</v>
      </c>
      <c r="D26" s="64">
        <v>309056</v>
      </c>
      <c r="E26" s="64">
        <v>70215</v>
      </c>
      <c r="F26" s="64">
        <v>0</v>
      </c>
      <c r="G26" s="64">
        <v>0</v>
      </c>
      <c r="H26" s="64">
        <v>0</v>
      </c>
      <c r="I26" s="64">
        <v>717647</v>
      </c>
      <c r="J26" s="64">
        <v>84671</v>
      </c>
      <c r="K26" s="64">
        <v>0</v>
      </c>
      <c r="L26" s="64">
        <v>0</v>
      </c>
      <c r="M26" s="64">
        <v>0</v>
      </c>
      <c r="N26" s="64">
        <f t="shared" si="4"/>
        <v>1181589</v>
      </c>
      <c r="O26" s="65">
        <f t="shared" si="1"/>
        <v>56.949537304800465</v>
      </c>
      <c r="P26" s="66"/>
    </row>
    <row r="27" spans="1:119" ht="16.5" thickBot="1">
      <c r="A27" s="74" t="s">
        <v>10</v>
      </c>
      <c r="B27" s="75"/>
      <c r="C27" s="76"/>
      <c r="D27" s="77">
        <f>SUM(D5,D13,D17,D21,D23,D25)</f>
        <v>12206614</v>
      </c>
      <c r="E27" s="77">
        <f t="shared" ref="E27:M27" si="9">SUM(E5,E13,E17,E21,E23,E25)</f>
        <v>166936</v>
      </c>
      <c r="F27" s="77">
        <f t="shared" si="9"/>
        <v>33650</v>
      </c>
      <c r="G27" s="77">
        <f t="shared" si="9"/>
        <v>412234</v>
      </c>
      <c r="H27" s="77">
        <f t="shared" si="9"/>
        <v>0</v>
      </c>
      <c r="I27" s="77">
        <f t="shared" si="9"/>
        <v>13141597</v>
      </c>
      <c r="J27" s="77">
        <f t="shared" si="9"/>
        <v>4068928</v>
      </c>
      <c r="K27" s="77">
        <f t="shared" si="9"/>
        <v>2488534</v>
      </c>
      <c r="L27" s="77">
        <f t="shared" si="9"/>
        <v>0</v>
      </c>
      <c r="M27" s="77">
        <f t="shared" si="9"/>
        <v>0</v>
      </c>
      <c r="N27" s="77">
        <f t="shared" si="4"/>
        <v>32518493</v>
      </c>
      <c r="O27" s="78">
        <f t="shared" si="1"/>
        <v>1567.3073549257761</v>
      </c>
      <c r="P27" s="59"/>
      <c r="Q27" s="79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  <c r="DC27" s="80"/>
      <c r="DD27" s="80"/>
      <c r="DE27" s="80"/>
      <c r="DF27" s="80"/>
      <c r="DG27" s="80"/>
      <c r="DH27" s="80"/>
      <c r="DI27" s="80"/>
      <c r="DJ27" s="80"/>
      <c r="DK27" s="80"/>
      <c r="DL27" s="80"/>
      <c r="DM27" s="80"/>
      <c r="DN27" s="80"/>
      <c r="DO27" s="80"/>
    </row>
    <row r="28" spans="1:119">
      <c r="A28" s="81"/>
      <c r="B28" s="82"/>
      <c r="C28" s="82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4"/>
    </row>
    <row r="29" spans="1:119">
      <c r="A29" s="85"/>
      <c r="B29" s="86"/>
      <c r="C29" s="86"/>
      <c r="D29" s="87"/>
      <c r="E29" s="87"/>
      <c r="F29" s="87"/>
      <c r="G29" s="87"/>
      <c r="H29" s="87"/>
      <c r="I29" s="87"/>
      <c r="J29" s="87"/>
      <c r="K29" s="87"/>
      <c r="L29" s="117" t="s">
        <v>67</v>
      </c>
      <c r="M29" s="117"/>
      <c r="N29" s="117"/>
      <c r="O29" s="88">
        <v>20748</v>
      </c>
    </row>
    <row r="30" spans="1:119">
      <c r="A30" s="118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20"/>
    </row>
    <row r="31" spans="1:119" ht="15.75" customHeight="1" thickBot="1">
      <c r="A31" s="121" t="s">
        <v>49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3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3475774</v>
      </c>
      <c r="E5" s="24">
        <f t="shared" si="0"/>
        <v>0</v>
      </c>
      <c r="F5" s="24">
        <f t="shared" si="0"/>
        <v>34419</v>
      </c>
      <c r="G5" s="24">
        <f t="shared" si="0"/>
        <v>1059900</v>
      </c>
      <c r="H5" s="24">
        <f t="shared" si="0"/>
        <v>0</v>
      </c>
      <c r="I5" s="24">
        <f t="shared" si="0"/>
        <v>0</v>
      </c>
      <c r="J5" s="24">
        <f t="shared" si="0"/>
        <v>3841975</v>
      </c>
      <c r="K5" s="24">
        <f t="shared" si="0"/>
        <v>5459976</v>
      </c>
      <c r="L5" s="24">
        <f t="shared" si="0"/>
        <v>0</v>
      </c>
      <c r="M5" s="24">
        <f t="shared" si="0"/>
        <v>0</v>
      </c>
      <c r="N5" s="25">
        <f>SUM(D5:M5)</f>
        <v>13872044</v>
      </c>
      <c r="O5" s="30">
        <f t="shared" ref="O5:O27" si="1">(N5/O$29)</f>
        <v>668.95134301007863</v>
      </c>
      <c r="P5" s="6"/>
    </row>
    <row r="6" spans="1:133">
      <c r="A6" s="12"/>
      <c r="B6" s="42">
        <v>511</v>
      </c>
      <c r="C6" s="19" t="s">
        <v>19</v>
      </c>
      <c r="D6" s="43">
        <v>93377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93377</v>
      </c>
      <c r="O6" s="44">
        <f t="shared" si="1"/>
        <v>4.5029174904759612</v>
      </c>
      <c r="P6" s="9"/>
    </row>
    <row r="7" spans="1:133">
      <c r="A7" s="12"/>
      <c r="B7" s="42">
        <v>512</v>
      </c>
      <c r="C7" s="19" t="s">
        <v>20</v>
      </c>
      <c r="D7" s="43">
        <v>558357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558357</v>
      </c>
      <c r="O7" s="44">
        <f t="shared" si="1"/>
        <v>26.925640160100304</v>
      </c>
      <c r="P7" s="9"/>
    </row>
    <row r="8" spans="1:133">
      <c r="A8" s="12"/>
      <c r="B8" s="42">
        <v>513</v>
      </c>
      <c r="C8" s="19" t="s">
        <v>21</v>
      </c>
      <c r="D8" s="43">
        <v>1590455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1590455</v>
      </c>
      <c r="O8" s="44">
        <f t="shared" si="1"/>
        <v>76.696484544533931</v>
      </c>
      <c r="P8" s="9"/>
    </row>
    <row r="9" spans="1:133">
      <c r="A9" s="12"/>
      <c r="B9" s="42">
        <v>514</v>
      </c>
      <c r="C9" s="19" t="s">
        <v>22</v>
      </c>
      <c r="D9" s="43">
        <v>89195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89195</v>
      </c>
      <c r="O9" s="44">
        <f t="shared" si="1"/>
        <v>4.3012489752616094</v>
      </c>
      <c r="P9" s="9"/>
    </row>
    <row r="10" spans="1:133">
      <c r="A10" s="12"/>
      <c r="B10" s="42">
        <v>515</v>
      </c>
      <c r="C10" s="19" t="s">
        <v>23</v>
      </c>
      <c r="D10" s="43">
        <v>413255</v>
      </c>
      <c r="E10" s="43">
        <v>0</v>
      </c>
      <c r="F10" s="43">
        <v>0</v>
      </c>
      <c r="G10" s="43">
        <v>6221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419476</v>
      </c>
      <c r="O10" s="44">
        <f t="shared" si="1"/>
        <v>20.228384047837199</v>
      </c>
      <c r="P10" s="9"/>
    </row>
    <row r="11" spans="1:133">
      <c r="A11" s="12"/>
      <c r="B11" s="42">
        <v>518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5459976</v>
      </c>
      <c r="L11" s="43">
        <v>0</v>
      </c>
      <c r="M11" s="43">
        <v>0</v>
      </c>
      <c r="N11" s="43">
        <f t="shared" si="2"/>
        <v>5459976</v>
      </c>
      <c r="O11" s="44">
        <f t="shared" si="1"/>
        <v>263.29633023098808</v>
      </c>
      <c r="P11" s="9"/>
    </row>
    <row r="12" spans="1:133">
      <c r="A12" s="12"/>
      <c r="B12" s="42">
        <v>519</v>
      </c>
      <c r="C12" s="19" t="s">
        <v>26</v>
      </c>
      <c r="D12" s="43">
        <v>731135</v>
      </c>
      <c r="E12" s="43">
        <v>0</v>
      </c>
      <c r="F12" s="43">
        <v>34419</v>
      </c>
      <c r="G12" s="43">
        <v>1053679</v>
      </c>
      <c r="H12" s="43">
        <v>0</v>
      </c>
      <c r="I12" s="43">
        <v>0</v>
      </c>
      <c r="J12" s="43">
        <v>3841975</v>
      </c>
      <c r="K12" s="43">
        <v>0</v>
      </c>
      <c r="L12" s="43">
        <v>0</v>
      </c>
      <c r="M12" s="43">
        <v>0</v>
      </c>
      <c r="N12" s="43">
        <f t="shared" si="2"/>
        <v>5661208</v>
      </c>
      <c r="O12" s="44">
        <f t="shared" si="1"/>
        <v>273.00033756088152</v>
      </c>
      <c r="P12" s="9"/>
    </row>
    <row r="13" spans="1:133" ht="15.75">
      <c r="A13" s="26" t="s">
        <v>27</v>
      </c>
      <c r="B13" s="27"/>
      <c r="C13" s="28"/>
      <c r="D13" s="29">
        <f t="shared" ref="D13:M13" si="3">SUM(D14:D16)</f>
        <v>6411687</v>
      </c>
      <c r="E13" s="29">
        <f t="shared" si="3"/>
        <v>40796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6452483</v>
      </c>
      <c r="O13" s="41">
        <f t="shared" si="1"/>
        <v>311.15797849254955</v>
      </c>
      <c r="P13" s="10"/>
    </row>
    <row r="14" spans="1:133">
      <c r="A14" s="12"/>
      <c r="B14" s="42">
        <v>521</v>
      </c>
      <c r="C14" s="19" t="s">
        <v>28</v>
      </c>
      <c r="D14" s="43">
        <v>3191318</v>
      </c>
      <c r="E14" s="43">
        <v>40796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3232114</v>
      </c>
      <c r="O14" s="44">
        <f t="shared" si="1"/>
        <v>155.86217871437526</v>
      </c>
      <c r="P14" s="9"/>
    </row>
    <row r="15" spans="1:133">
      <c r="A15" s="12"/>
      <c r="B15" s="42">
        <v>522</v>
      </c>
      <c r="C15" s="19" t="s">
        <v>29</v>
      </c>
      <c r="D15" s="43">
        <v>2942859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2942859</v>
      </c>
      <c r="O15" s="44">
        <f t="shared" si="1"/>
        <v>141.91343974538265</v>
      </c>
      <c r="P15" s="9"/>
    </row>
    <row r="16" spans="1:133">
      <c r="A16" s="12"/>
      <c r="B16" s="42">
        <v>529</v>
      </c>
      <c r="C16" s="19" t="s">
        <v>47</v>
      </c>
      <c r="D16" s="43">
        <v>277510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277510</v>
      </c>
      <c r="O16" s="44">
        <f t="shared" si="1"/>
        <v>13.382360032791629</v>
      </c>
      <c r="P16" s="9"/>
    </row>
    <row r="17" spans="1:119" ht="15.75">
      <c r="A17" s="26" t="s">
        <v>31</v>
      </c>
      <c r="B17" s="27"/>
      <c r="C17" s="28"/>
      <c r="D17" s="29">
        <f t="shared" ref="D17:M17" si="5">SUM(D18:D20)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11802397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11802397</v>
      </c>
      <c r="O17" s="41">
        <f t="shared" si="1"/>
        <v>569.14679076047639</v>
      </c>
      <c r="P17" s="10"/>
    </row>
    <row r="18" spans="1:119">
      <c r="A18" s="12"/>
      <c r="B18" s="42">
        <v>534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2558753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2558753</v>
      </c>
      <c r="O18" s="44">
        <f t="shared" si="1"/>
        <v>123.39070260886338</v>
      </c>
      <c r="P18" s="9"/>
    </row>
    <row r="19" spans="1:119">
      <c r="A19" s="12"/>
      <c r="B19" s="42">
        <v>536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8086388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8086388</v>
      </c>
      <c r="O19" s="44">
        <f t="shared" si="1"/>
        <v>389.94975165163714</v>
      </c>
      <c r="P19" s="9"/>
    </row>
    <row r="20" spans="1:119">
      <c r="A20" s="12"/>
      <c r="B20" s="42">
        <v>538</v>
      </c>
      <c r="C20" s="19" t="s">
        <v>34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1157256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1157256</v>
      </c>
      <c r="O20" s="44">
        <f t="shared" si="1"/>
        <v>55.806336499975892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SUM(D22:D22)</f>
        <v>562286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562286</v>
      </c>
      <c r="O21" s="41">
        <f t="shared" si="1"/>
        <v>27.115108260597001</v>
      </c>
      <c r="P21" s="10"/>
    </row>
    <row r="22" spans="1:119">
      <c r="A22" s="12"/>
      <c r="B22" s="42">
        <v>541</v>
      </c>
      <c r="C22" s="19" t="s">
        <v>36</v>
      </c>
      <c r="D22" s="43">
        <v>562286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562286</v>
      </c>
      <c r="O22" s="44">
        <f t="shared" si="1"/>
        <v>27.115108260597001</v>
      </c>
      <c r="P22" s="9"/>
    </row>
    <row r="23" spans="1:119" ht="15.75">
      <c r="A23" s="26" t="s">
        <v>40</v>
      </c>
      <c r="B23" s="27"/>
      <c r="C23" s="28"/>
      <c r="D23" s="29">
        <f t="shared" ref="D23:M23" si="7">SUM(D24:D24)</f>
        <v>1237586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1237586</v>
      </c>
      <c r="O23" s="41">
        <f t="shared" si="1"/>
        <v>59.680088730288858</v>
      </c>
      <c r="P23" s="9"/>
    </row>
    <row r="24" spans="1:119">
      <c r="A24" s="12"/>
      <c r="B24" s="42">
        <v>572</v>
      </c>
      <c r="C24" s="19" t="s">
        <v>41</v>
      </c>
      <c r="D24" s="43">
        <v>1237586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1237586</v>
      </c>
      <c r="O24" s="44">
        <f t="shared" si="1"/>
        <v>59.680088730288858</v>
      </c>
      <c r="P24" s="9"/>
    </row>
    <row r="25" spans="1:119" ht="15.75">
      <c r="A25" s="26" t="s">
        <v>43</v>
      </c>
      <c r="B25" s="27"/>
      <c r="C25" s="28"/>
      <c r="D25" s="29">
        <f t="shared" ref="D25:M25" si="8">SUM(D26:D26)</f>
        <v>438994</v>
      </c>
      <c r="E25" s="29">
        <f t="shared" si="8"/>
        <v>130000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150566</v>
      </c>
      <c r="J25" s="29">
        <f t="shared" si="8"/>
        <v>160671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880231</v>
      </c>
      <c r="O25" s="41">
        <f t="shared" si="1"/>
        <v>42.447364613975019</v>
      </c>
      <c r="P25" s="9"/>
    </row>
    <row r="26" spans="1:119" ht="15.75" thickBot="1">
      <c r="A26" s="12"/>
      <c r="B26" s="42">
        <v>581</v>
      </c>
      <c r="C26" s="19" t="s">
        <v>42</v>
      </c>
      <c r="D26" s="43">
        <v>438994</v>
      </c>
      <c r="E26" s="43">
        <v>130000</v>
      </c>
      <c r="F26" s="43">
        <v>0</v>
      </c>
      <c r="G26" s="43">
        <v>0</v>
      </c>
      <c r="H26" s="43">
        <v>0</v>
      </c>
      <c r="I26" s="43">
        <v>150566</v>
      </c>
      <c r="J26" s="43">
        <v>160671</v>
      </c>
      <c r="K26" s="43">
        <v>0</v>
      </c>
      <c r="L26" s="43">
        <v>0</v>
      </c>
      <c r="M26" s="43">
        <v>0</v>
      </c>
      <c r="N26" s="43">
        <f t="shared" si="4"/>
        <v>880231</v>
      </c>
      <c r="O26" s="44">
        <f t="shared" si="1"/>
        <v>42.447364613975019</v>
      </c>
      <c r="P26" s="9"/>
    </row>
    <row r="27" spans="1:119" ht="16.5" thickBot="1">
      <c r="A27" s="13" t="s">
        <v>10</v>
      </c>
      <c r="B27" s="21"/>
      <c r="C27" s="20"/>
      <c r="D27" s="14">
        <f>SUM(D5,D13,D17,D21,D23,D25)</f>
        <v>12126327</v>
      </c>
      <c r="E27" s="14">
        <f t="shared" ref="E27:M27" si="9">SUM(E5,E13,E17,E21,E23,E25)</f>
        <v>170796</v>
      </c>
      <c r="F27" s="14">
        <f t="shared" si="9"/>
        <v>34419</v>
      </c>
      <c r="G27" s="14">
        <f t="shared" si="9"/>
        <v>1059900</v>
      </c>
      <c r="H27" s="14">
        <f t="shared" si="9"/>
        <v>0</v>
      </c>
      <c r="I27" s="14">
        <f t="shared" si="9"/>
        <v>11952963</v>
      </c>
      <c r="J27" s="14">
        <f t="shared" si="9"/>
        <v>4002646</v>
      </c>
      <c r="K27" s="14">
        <f t="shared" si="9"/>
        <v>5459976</v>
      </c>
      <c r="L27" s="14">
        <f t="shared" si="9"/>
        <v>0</v>
      </c>
      <c r="M27" s="14">
        <f t="shared" si="9"/>
        <v>0</v>
      </c>
      <c r="N27" s="14">
        <f t="shared" si="4"/>
        <v>34807027</v>
      </c>
      <c r="O27" s="35">
        <f t="shared" si="1"/>
        <v>1678.4986738679654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57</v>
      </c>
      <c r="M29" s="93"/>
      <c r="N29" s="93"/>
      <c r="O29" s="39">
        <v>20737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49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3898458</v>
      </c>
      <c r="E5" s="24">
        <f t="shared" si="0"/>
        <v>0</v>
      </c>
      <c r="F5" s="24">
        <f t="shared" si="0"/>
        <v>35187</v>
      </c>
      <c r="G5" s="24">
        <f t="shared" si="0"/>
        <v>2609168</v>
      </c>
      <c r="H5" s="24">
        <f t="shared" si="0"/>
        <v>0</v>
      </c>
      <c r="I5" s="24">
        <f t="shared" si="0"/>
        <v>0</v>
      </c>
      <c r="J5" s="24">
        <f t="shared" si="0"/>
        <v>3605405</v>
      </c>
      <c r="K5" s="24">
        <f t="shared" si="0"/>
        <v>2553941</v>
      </c>
      <c r="L5" s="24">
        <f t="shared" si="0"/>
        <v>0</v>
      </c>
      <c r="M5" s="24">
        <f t="shared" si="0"/>
        <v>0</v>
      </c>
      <c r="N5" s="25">
        <f>SUM(D5:M5)</f>
        <v>12702159</v>
      </c>
      <c r="O5" s="30">
        <f t="shared" ref="O5:O27" si="1">(N5/O$29)</f>
        <v>611.38616673084323</v>
      </c>
      <c r="P5" s="6"/>
    </row>
    <row r="6" spans="1:133">
      <c r="A6" s="12"/>
      <c r="B6" s="42">
        <v>511</v>
      </c>
      <c r="C6" s="19" t="s">
        <v>19</v>
      </c>
      <c r="D6" s="43">
        <v>92592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92592</v>
      </c>
      <c r="O6" s="44">
        <f t="shared" si="1"/>
        <v>4.4566807855217556</v>
      </c>
      <c r="P6" s="9"/>
    </row>
    <row r="7" spans="1:133">
      <c r="A7" s="12"/>
      <c r="B7" s="42">
        <v>512</v>
      </c>
      <c r="C7" s="19" t="s">
        <v>20</v>
      </c>
      <c r="D7" s="43">
        <v>534199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534199</v>
      </c>
      <c r="O7" s="44">
        <f t="shared" si="1"/>
        <v>25.712312283403929</v>
      </c>
      <c r="P7" s="9"/>
    </row>
    <row r="8" spans="1:133">
      <c r="A8" s="12"/>
      <c r="B8" s="42">
        <v>513</v>
      </c>
      <c r="C8" s="19" t="s">
        <v>21</v>
      </c>
      <c r="D8" s="43">
        <v>1433651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1433651</v>
      </c>
      <c r="O8" s="44">
        <f t="shared" si="1"/>
        <v>69.00515017327686</v>
      </c>
      <c r="P8" s="9"/>
    </row>
    <row r="9" spans="1:133">
      <c r="A9" s="12"/>
      <c r="B9" s="42">
        <v>514</v>
      </c>
      <c r="C9" s="19" t="s">
        <v>22</v>
      </c>
      <c r="D9" s="43">
        <v>87075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87075</v>
      </c>
      <c r="O9" s="44">
        <f t="shared" si="1"/>
        <v>4.191134000770119</v>
      </c>
      <c r="P9" s="9"/>
    </row>
    <row r="10" spans="1:133">
      <c r="A10" s="12"/>
      <c r="B10" s="42">
        <v>515</v>
      </c>
      <c r="C10" s="19" t="s">
        <v>23</v>
      </c>
      <c r="D10" s="43">
        <v>473381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473381</v>
      </c>
      <c r="O10" s="44">
        <f t="shared" si="1"/>
        <v>22.784992298806316</v>
      </c>
      <c r="P10" s="9"/>
    </row>
    <row r="11" spans="1:133">
      <c r="A11" s="12"/>
      <c r="B11" s="42">
        <v>518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2553941</v>
      </c>
      <c r="L11" s="43">
        <v>0</v>
      </c>
      <c r="M11" s="43">
        <v>0</v>
      </c>
      <c r="N11" s="43">
        <f t="shared" si="2"/>
        <v>2553941</v>
      </c>
      <c r="O11" s="44">
        <f t="shared" si="1"/>
        <v>122.92746438197921</v>
      </c>
      <c r="P11" s="9"/>
    </row>
    <row r="12" spans="1:133">
      <c r="A12" s="12"/>
      <c r="B12" s="42">
        <v>519</v>
      </c>
      <c r="C12" s="19" t="s">
        <v>26</v>
      </c>
      <c r="D12" s="43">
        <v>1277560</v>
      </c>
      <c r="E12" s="43">
        <v>0</v>
      </c>
      <c r="F12" s="43">
        <v>35187</v>
      </c>
      <c r="G12" s="43">
        <v>2609168</v>
      </c>
      <c r="H12" s="43">
        <v>0</v>
      </c>
      <c r="I12" s="43">
        <v>0</v>
      </c>
      <c r="J12" s="43">
        <v>3605405</v>
      </c>
      <c r="K12" s="43">
        <v>0</v>
      </c>
      <c r="L12" s="43">
        <v>0</v>
      </c>
      <c r="M12" s="43">
        <v>0</v>
      </c>
      <c r="N12" s="43">
        <f t="shared" si="2"/>
        <v>7527320</v>
      </c>
      <c r="O12" s="44">
        <f t="shared" si="1"/>
        <v>362.30843280708513</v>
      </c>
      <c r="P12" s="9"/>
    </row>
    <row r="13" spans="1:133" ht="15.75">
      <c r="A13" s="26" t="s">
        <v>27</v>
      </c>
      <c r="B13" s="27"/>
      <c r="C13" s="28"/>
      <c r="D13" s="29">
        <f t="shared" ref="D13:M13" si="3">SUM(D14:D16)</f>
        <v>5657063</v>
      </c>
      <c r="E13" s="29">
        <f t="shared" si="3"/>
        <v>301404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5958467</v>
      </c>
      <c r="O13" s="41">
        <f t="shared" si="1"/>
        <v>286.79567770504428</v>
      </c>
      <c r="P13" s="10"/>
    </row>
    <row r="14" spans="1:133">
      <c r="A14" s="12"/>
      <c r="B14" s="42">
        <v>521</v>
      </c>
      <c r="C14" s="19" t="s">
        <v>28</v>
      </c>
      <c r="D14" s="43">
        <v>2789830</v>
      </c>
      <c r="E14" s="43">
        <v>37681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2827511</v>
      </c>
      <c r="O14" s="44">
        <f t="shared" si="1"/>
        <v>136.09506160954948</v>
      </c>
      <c r="P14" s="9"/>
    </row>
    <row r="15" spans="1:133">
      <c r="A15" s="12"/>
      <c r="B15" s="42">
        <v>522</v>
      </c>
      <c r="C15" s="19" t="s">
        <v>29</v>
      </c>
      <c r="D15" s="43">
        <v>2765756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2765756</v>
      </c>
      <c r="O15" s="44">
        <f t="shared" si="1"/>
        <v>133.12264150943398</v>
      </c>
      <c r="P15" s="9"/>
    </row>
    <row r="16" spans="1:133">
      <c r="A16" s="12"/>
      <c r="B16" s="42">
        <v>529</v>
      </c>
      <c r="C16" s="19" t="s">
        <v>47</v>
      </c>
      <c r="D16" s="43">
        <v>101477</v>
      </c>
      <c r="E16" s="43">
        <v>263723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365200</v>
      </c>
      <c r="O16" s="44">
        <f t="shared" si="1"/>
        <v>17.57797458606084</v>
      </c>
      <c r="P16" s="9"/>
    </row>
    <row r="17" spans="1:119" ht="15.75">
      <c r="A17" s="26" t="s">
        <v>31</v>
      </c>
      <c r="B17" s="27"/>
      <c r="C17" s="28"/>
      <c r="D17" s="29">
        <f t="shared" ref="D17:M17" si="5">SUM(D18:D20)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11651223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11651223</v>
      </c>
      <c r="O17" s="41">
        <f t="shared" si="1"/>
        <v>560.80203118983445</v>
      </c>
      <c r="P17" s="10"/>
    </row>
    <row r="18" spans="1:119">
      <c r="A18" s="12"/>
      <c r="B18" s="42">
        <v>534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2604683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2604683</v>
      </c>
      <c r="O18" s="44">
        <f t="shared" si="1"/>
        <v>125.36980169426261</v>
      </c>
      <c r="P18" s="9"/>
    </row>
    <row r="19" spans="1:119">
      <c r="A19" s="12"/>
      <c r="B19" s="42">
        <v>536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8020597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8020597</v>
      </c>
      <c r="O19" s="44">
        <f t="shared" si="1"/>
        <v>386.05106854062382</v>
      </c>
      <c r="P19" s="9"/>
    </row>
    <row r="20" spans="1:119">
      <c r="A20" s="12"/>
      <c r="B20" s="42">
        <v>538</v>
      </c>
      <c r="C20" s="19" t="s">
        <v>34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1025943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1025943</v>
      </c>
      <c r="O20" s="44">
        <f t="shared" si="1"/>
        <v>49.381160954948015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SUM(D22:D22)</f>
        <v>469592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469592</v>
      </c>
      <c r="O21" s="41">
        <f t="shared" si="1"/>
        <v>22.602618405852908</v>
      </c>
      <c r="P21" s="10"/>
    </row>
    <row r="22" spans="1:119">
      <c r="A22" s="12"/>
      <c r="B22" s="42">
        <v>541</v>
      </c>
      <c r="C22" s="19" t="s">
        <v>36</v>
      </c>
      <c r="D22" s="43">
        <v>469592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469592</v>
      </c>
      <c r="O22" s="44">
        <f t="shared" si="1"/>
        <v>22.602618405852908</v>
      </c>
      <c r="P22" s="9"/>
    </row>
    <row r="23" spans="1:119" ht="15.75">
      <c r="A23" s="26" t="s">
        <v>40</v>
      </c>
      <c r="B23" s="27"/>
      <c r="C23" s="28"/>
      <c r="D23" s="29">
        <f t="shared" ref="D23:M23" si="7">SUM(D24:D24)</f>
        <v>1151797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1151797</v>
      </c>
      <c r="O23" s="41">
        <f t="shared" si="1"/>
        <v>55.438823642664616</v>
      </c>
      <c r="P23" s="9"/>
    </row>
    <row r="24" spans="1:119">
      <c r="A24" s="12"/>
      <c r="B24" s="42">
        <v>572</v>
      </c>
      <c r="C24" s="19" t="s">
        <v>41</v>
      </c>
      <c r="D24" s="43">
        <v>1151797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1151797</v>
      </c>
      <c r="O24" s="44">
        <f t="shared" si="1"/>
        <v>55.438823642664616</v>
      </c>
      <c r="P24" s="9"/>
    </row>
    <row r="25" spans="1:119" ht="15.75">
      <c r="A25" s="26" t="s">
        <v>43</v>
      </c>
      <c r="B25" s="27"/>
      <c r="C25" s="28"/>
      <c r="D25" s="29">
        <f t="shared" ref="D25:M25" si="8">SUM(D26:D26)</f>
        <v>405524</v>
      </c>
      <c r="E25" s="29">
        <f t="shared" si="8"/>
        <v>155758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90050</v>
      </c>
      <c r="J25" s="29">
        <f t="shared" si="8"/>
        <v>124019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775351</v>
      </c>
      <c r="O25" s="41">
        <f t="shared" si="1"/>
        <v>37.319551405467848</v>
      </c>
      <c r="P25" s="9"/>
    </row>
    <row r="26" spans="1:119" ht="15.75" thickBot="1">
      <c r="A26" s="12"/>
      <c r="B26" s="42">
        <v>581</v>
      </c>
      <c r="C26" s="19" t="s">
        <v>42</v>
      </c>
      <c r="D26" s="43">
        <v>405524</v>
      </c>
      <c r="E26" s="43">
        <v>155758</v>
      </c>
      <c r="F26" s="43">
        <v>0</v>
      </c>
      <c r="G26" s="43">
        <v>0</v>
      </c>
      <c r="H26" s="43">
        <v>0</v>
      </c>
      <c r="I26" s="43">
        <v>90050</v>
      </c>
      <c r="J26" s="43">
        <v>124019</v>
      </c>
      <c r="K26" s="43">
        <v>0</v>
      </c>
      <c r="L26" s="43">
        <v>0</v>
      </c>
      <c r="M26" s="43">
        <v>0</v>
      </c>
      <c r="N26" s="43">
        <f t="shared" si="4"/>
        <v>775351</v>
      </c>
      <c r="O26" s="44">
        <f t="shared" si="1"/>
        <v>37.319551405467848</v>
      </c>
      <c r="P26" s="9"/>
    </row>
    <row r="27" spans="1:119" ht="16.5" thickBot="1">
      <c r="A27" s="13" t="s">
        <v>10</v>
      </c>
      <c r="B27" s="21"/>
      <c r="C27" s="20"/>
      <c r="D27" s="14">
        <f>SUM(D5,D13,D17,D21,D23,D25)</f>
        <v>11582434</v>
      </c>
      <c r="E27" s="14">
        <f t="shared" ref="E27:M27" si="9">SUM(E5,E13,E17,E21,E23,E25)</f>
        <v>457162</v>
      </c>
      <c r="F27" s="14">
        <f t="shared" si="9"/>
        <v>35187</v>
      </c>
      <c r="G27" s="14">
        <f t="shared" si="9"/>
        <v>2609168</v>
      </c>
      <c r="H27" s="14">
        <f t="shared" si="9"/>
        <v>0</v>
      </c>
      <c r="I27" s="14">
        <f t="shared" si="9"/>
        <v>11741273</v>
      </c>
      <c r="J27" s="14">
        <f t="shared" si="9"/>
        <v>3729424</v>
      </c>
      <c r="K27" s="14">
        <f t="shared" si="9"/>
        <v>2553941</v>
      </c>
      <c r="L27" s="14">
        <f t="shared" si="9"/>
        <v>0</v>
      </c>
      <c r="M27" s="14">
        <f t="shared" si="9"/>
        <v>0</v>
      </c>
      <c r="N27" s="14">
        <f t="shared" si="4"/>
        <v>32708589</v>
      </c>
      <c r="O27" s="35">
        <f t="shared" si="1"/>
        <v>1574.3448690797075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53</v>
      </c>
      <c r="M29" s="93"/>
      <c r="N29" s="93"/>
      <c r="O29" s="39">
        <v>20776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49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3614556</v>
      </c>
      <c r="E5" s="24">
        <f t="shared" si="0"/>
        <v>0</v>
      </c>
      <c r="F5" s="24">
        <f t="shared" si="0"/>
        <v>30765</v>
      </c>
      <c r="G5" s="24">
        <f t="shared" si="0"/>
        <v>1652422</v>
      </c>
      <c r="H5" s="24">
        <f t="shared" si="0"/>
        <v>0</v>
      </c>
      <c r="I5" s="24">
        <f t="shared" si="0"/>
        <v>0</v>
      </c>
      <c r="J5" s="24">
        <f t="shared" si="0"/>
        <v>3050217</v>
      </c>
      <c r="K5" s="24">
        <f t="shared" si="0"/>
        <v>2189071</v>
      </c>
      <c r="L5" s="24">
        <f t="shared" si="0"/>
        <v>0</v>
      </c>
      <c r="M5" s="24">
        <f t="shared" si="0"/>
        <v>0</v>
      </c>
      <c r="N5" s="25">
        <f>SUM(D5:M5)</f>
        <v>10537031</v>
      </c>
      <c r="O5" s="30">
        <f t="shared" ref="O5:O29" si="1">(N5/O$31)</f>
        <v>508.20058840551752</v>
      </c>
      <c r="P5" s="6"/>
    </row>
    <row r="6" spans="1:133">
      <c r="A6" s="12"/>
      <c r="B6" s="42">
        <v>511</v>
      </c>
      <c r="C6" s="19" t="s">
        <v>19</v>
      </c>
      <c r="D6" s="43">
        <v>100154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100154</v>
      </c>
      <c r="O6" s="44">
        <f t="shared" si="1"/>
        <v>4.8304234590527635</v>
      </c>
      <c r="P6" s="9"/>
    </row>
    <row r="7" spans="1:133">
      <c r="A7" s="12"/>
      <c r="B7" s="42">
        <v>512</v>
      </c>
      <c r="C7" s="19" t="s">
        <v>20</v>
      </c>
      <c r="D7" s="43">
        <v>454905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454905</v>
      </c>
      <c r="O7" s="44">
        <f t="shared" si="1"/>
        <v>21.940050159158869</v>
      </c>
      <c r="P7" s="9"/>
    </row>
    <row r="8" spans="1:133">
      <c r="A8" s="12"/>
      <c r="B8" s="42">
        <v>513</v>
      </c>
      <c r="C8" s="19" t="s">
        <v>21</v>
      </c>
      <c r="D8" s="43">
        <v>1571642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161522</v>
      </c>
      <c r="K8" s="43">
        <v>0</v>
      </c>
      <c r="L8" s="43">
        <v>0</v>
      </c>
      <c r="M8" s="43">
        <v>0</v>
      </c>
      <c r="N8" s="43">
        <f t="shared" si="2"/>
        <v>1733164</v>
      </c>
      <c r="O8" s="44">
        <f t="shared" si="1"/>
        <v>83.590431175846433</v>
      </c>
      <c r="P8" s="9"/>
    </row>
    <row r="9" spans="1:133">
      <c r="A9" s="12"/>
      <c r="B9" s="42">
        <v>514</v>
      </c>
      <c r="C9" s="19" t="s">
        <v>22</v>
      </c>
      <c r="D9" s="43">
        <v>120685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120685</v>
      </c>
      <c r="O9" s="44">
        <f t="shared" si="1"/>
        <v>5.8206327770811228</v>
      </c>
      <c r="P9" s="9"/>
    </row>
    <row r="10" spans="1:133">
      <c r="A10" s="12"/>
      <c r="B10" s="42">
        <v>515</v>
      </c>
      <c r="C10" s="19" t="s">
        <v>23</v>
      </c>
      <c r="D10" s="43">
        <v>529275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529275</v>
      </c>
      <c r="O10" s="44">
        <f t="shared" si="1"/>
        <v>25.526912317931899</v>
      </c>
      <c r="P10" s="9"/>
    </row>
    <row r="11" spans="1:133">
      <c r="A11" s="12"/>
      <c r="B11" s="42">
        <v>517</v>
      </c>
      <c r="C11" s="19" t="s">
        <v>24</v>
      </c>
      <c r="D11" s="43">
        <v>837895</v>
      </c>
      <c r="E11" s="43">
        <v>0</v>
      </c>
      <c r="F11" s="43">
        <v>30765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868660</v>
      </c>
      <c r="O11" s="44">
        <f t="shared" si="1"/>
        <v>41.895437445741294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2189071</v>
      </c>
      <c r="L12" s="43">
        <v>0</v>
      </c>
      <c r="M12" s="43">
        <v>0</v>
      </c>
      <c r="N12" s="43">
        <f t="shared" si="2"/>
        <v>2189071</v>
      </c>
      <c r="O12" s="44">
        <f t="shared" si="1"/>
        <v>105.57880775537764</v>
      </c>
      <c r="P12" s="9"/>
    </row>
    <row r="13" spans="1:133">
      <c r="A13" s="12"/>
      <c r="B13" s="42">
        <v>519</v>
      </c>
      <c r="C13" s="19" t="s">
        <v>26</v>
      </c>
      <c r="D13" s="43">
        <v>0</v>
      </c>
      <c r="E13" s="43">
        <v>0</v>
      </c>
      <c r="F13" s="43">
        <v>0</v>
      </c>
      <c r="G13" s="43">
        <v>1652422</v>
      </c>
      <c r="H13" s="43">
        <v>0</v>
      </c>
      <c r="I13" s="43">
        <v>0</v>
      </c>
      <c r="J13" s="43">
        <v>2888695</v>
      </c>
      <c r="K13" s="43">
        <v>0</v>
      </c>
      <c r="L13" s="43">
        <v>0</v>
      </c>
      <c r="M13" s="43">
        <v>0</v>
      </c>
      <c r="N13" s="43">
        <f t="shared" si="2"/>
        <v>4541117</v>
      </c>
      <c r="O13" s="44">
        <f t="shared" si="1"/>
        <v>219.01789331532748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SUM(D15:D17)</f>
        <v>6487400</v>
      </c>
      <c r="E14" s="29">
        <f t="shared" si="3"/>
        <v>240797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9" si="4">SUM(D14:M14)</f>
        <v>6728197</v>
      </c>
      <c r="O14" s="41">
        <f t="shared" si="1"/>
        <v>324.50067521944629</v>
      </c>
      <c r="P14" s="10"/>
    </row>
    <row r="15" spans="1:133">
      <c r="A15" s="12"/>
      <c r="B15" s="42">
        <v>521</v>
      </c>
      <c r="C15" s="19" t="s">
        <v>28</v>
      </c>
      <c r="D15" s="43">
        <v>3494286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3494286</v>
      </c>
      <c r="O15" s="44">
        <f t="shared" si="1"/>
        <v>168.52927558599401</v>
      </c>
      <c r="P15" s="9"/>
    </row>
    <row r="16" spans="1:133">
      <c r="A16" s="12"/>
      <c r="B16" s="42">
        <v>522</v>
      </c>
      <c r="C16" s="19" t="s">
        <v>29</v>
      </c>
      <c r="D16" s="43">
        <v>2826861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2826861</v>
      </c>
      <c r="O16" s="44">
        <f t="shared" si="1"/>
        <v>136.33939423169673</v>
      </c>
      <c r="P16" s="9"/>
    </row>
    <row r="17" spans="1:119">
      <c r="A17" s="12"/>
      <c r="B17" s="42">
        <v>529</v>
      </c>
      <c r="C17" s="19" t="s">
        <v>47</v>
      </c>
      <c r="D17" s="43">
        <v>166253</v>
      </c>
      <c r="E17" s="43">
        <v>240797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407050</v>
      </c>
      <c r="O17" s="44">
        <f t="shared" si="1"/>
        <v>19.632005401755571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SUM(D19:D21)</f>
        <v>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11587828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11587828</v>
      </c>
      <c r="O18" s="41">
        <f t="shared" si="1"/>
        <v>558.8804861580013</v>
      </c>
      <c r="P18" s="10"/>
    </row>
    <row r="19" spans="1:119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2628227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2628227</v>
      </c>
      <c r="O19" s="44">
        <f t="shared" si="1"/>
        <v>126.7592842673869</v>
      </c>
      <c r="P19" s="9"/>
    </row>
    <row r="20" spans="1:119">
      <c r="A20" s="12"/>
      <c r="B20" s="42">
        <v>536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7931996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7931996</v>
      </c>
      <c r="O20" s="44">
        <f t="shared" si="1"/>
        <v>382.55985338092023</v>
      </c>
      <c r="P20" s="9"/>
    </row>
    <row r="21" spans="1:119">
      <c r="A21" s="12"/>
      <c r="B21" s="42">
        <v>538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1027605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1027605</v>
      </c>
      <c r="O21" s="44">
        <f t="shared" si="1"/>
        <v>49.56134850969422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SUM(D23:D24)</f>
        <v>356739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738537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1095276</v>
      </c>
      <c r="O22" s="41">
        <f t="shared" si="1"/>
        <v>52.825118163403104</v>
      </c>
      <c r="P22" s="10"/>
    </row>
    <row r="23" spans="1:119">
      <c r="A23" s="12"/>
      <c r="B23" s="42">
        <v>541</v>
      </c>
      <c r="C23" s="19" t="s">
        <v>36</v>
      </c>
      <c r="D23" s="43">
        <v>356739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356739</v>
      </c>
      <c r="O23" s="44">
        <f t="shared" si="1"/>
        <v>17.205507861483554</v>
      </c>
      <c r="P23" s="9"/>
    </row>
    <row r="24" spans="1:119">
      <c r="A24" s="12"/>
      <c r="B24" s="42">
        <v>549</v>
      </c>
      <c r="C24" s="19" t="s">
        <v>37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738537</v>
      </c>
      <c r="K24" s="43">
        <v>0</v>
      </c>
      <c r="L24" s="43">
        <v>0</v>
      </c>
      <c r="M24" s="43">
        <v>0</v>
      </c>
      <c r="N24" s="43">
        <f t="shared" si="4"/>
        <v>738537</v>
      </c>
      <c r="O24" s="44">
        <f t="shared" si="1"/>
        <v>35.61961030191955</v>
      </c>
      <c r="P24" s="9"/>
    </row>
    <row r="25" spans="1:119" ht="15.75">
      <c r="A25" s="26" t="s">
        <v>40</v>
      </c>
      <c r="B25" s="27"/>
      <c r="C25" s="28"/>
      <c r="D25" s="29">
        <f t="shared" ref="D25:M25" si="7">SUM(D26:D26)</f>
        <v>1159916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1159916</v>
      </c>
      <c r="O25" s="41">
        <f t="shared" si="1"/>
        <v>55.942702806983696</v>
      </c>
      <c r="P25" s="9"/>
    </row>
    <row r="26" spans="1:119">
      <c r="A26" s="12"/>
      <c r="B26" s="42">
        <v>572</v>
      </c>
      <c r="C26" s="19" t="s">
        <v>41</v>
      </c>
      <c r="D26" s="43">
        <v>1159916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1159916</v>
      </c>
      <c r="O26" s="44">
        <f t="shared" si="1"/>
        <v>55.942702806983696</v>
      </c>
      <c r="P26" s="9"/>
    </row>
    <row r="27" spans="1:119" ht="15.75">
      <c r="A27" s="26" t="s">
        <v>43</v>
      </c>
      <c r="B27" s="27"/>
      <c r="C27" s="28"/>
      <c r="D27" s="29">
        <f t="shared" ref="D27:M27" si="8">SUM(D28:D28)</f>
        <v>521440</v>
      </c>
      <c r="E27" s="29">
        <f t="shared" si="8"/>
        <v>219000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172090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912530</v>
      </c>
      <c r="O27" s="41">
        <f t="shared" si="1"/>
        <v>44.011285810745633</v>
      </c>
      <c r="P27" s="9"/>
    </row>
    <row r="28" spans="1:119" ht="15.75" thickBot="1">
      <c r="A28" s="12"/>
      <c r="B28" s="42">
        <v>581</v>
      </c>
      <c r="C28" s="19" t="s">
        <v>42</v>
      </c>
      <c r="D28" s="43">
        <v>521440</v>
      </c>
      <c r="E28" s="43">
        <v>219000</v>
      </c>
      <c r="F28" s="43">
        <v>0</v>
      </c>
      <c r="G28" s="43">
        <v>0</v>
      </c>
      <c r="H28" s="43">
        <v>0</v>
      </c>
      <c r="I28" s="43">
        <v>172090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912530</v>
      </c>
      <c r="O28" s="44">
        <f t="shared" si="1"/>
        <v>44.011285810745633</v>
      </c>
      <c r="P28" s="9"/>
    </row>
    <row r="29" spans="1:119" ht="16.5" thickBot="1">
      <c r="A29" s="13" t="s">
        <v>10</v>
      </c>
      <c r="B29" s="21"/>
      <c r="C29" s="20"/>
      <c r="D29" s="14">
        <f>SUM(D5,D14,D18,D22,D25,D27)</f>
        <v>12140051</v>
      </c>
      <c r="E29" s="14">
        <f t="shared" ref="E29:M29" si="9">SUM(E5,E14,E18,E22,E25,E27)</f>
        <v>459797</v>
      </c>
      <c r="F29" s="14">
        <f t="shared" si="9"/>
        <v>30765</v>
      </c>
      <c r="G29" s="14">
        <f t="shared" si="9"/>
        <v>1652422</v>
      </c>
      <c r="H29" s="14">
        <f t="shared" si="9"/>
        <v>0</v>
      </c>
      <c r="I29" s="14">
        <f t="shared" si="9"/>
        <v>11759918</v>
      </c>
      <c r="J29" s="14">
        <f t="shared" si="9"/>
        <v>3788754</v>
      </c>
      <c r="K29" s="14">
        <f t="shared" si="9"/>
        <v>2189071</v>
      </c>
      <c r="L29" s="14">
        <f t="shared" si="9"/>
        <v>0</v>
      </c>
      <c r="M29" s="14">
        <f t="shared" si="9"/>
        <v>0</v>
      </c>
      <c r="N29" s="14">
        <f t="shared" si="4"/>
        <v>32020778</v>
      </c>
      <c r="O29" s="35">
        <f t="shared" si="1"/>
        <v>1544.3608565640977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3" t="s">
        <v>51</v>
      </c>
      <c r="M31" s="93"/>
      <c r="N31" s="93"/>
      <c r="O31" s="39">
        <v>20734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49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SUM(D6:D13)</f>
        <v>3856354</v>
      </c>
      <c r="E5" s="24">
        <f t="shared" ref="E5:M5" si="0">SUM(E6:E13)</f>
        <v>0</v>
      </c>
      <c r="F5" s="24">
        <f t="shared" si="0"/>
        <v>1397342</v>
      </c>
      <c r="G5" s="24">
        <f t="shared" si="0"/>
        <v>269722</v>
      </c>
      <c r="H5" s="24">
        <f t="shared" si="0"/>
        <v>0</v>
      </c>
      <c r="I5" s="24">
        <f t="shared" si="0"/>
        <v>0</v>
      </c>
      <c r="J5" s="24">
        <f t="shared" si="0"/>
        <v>2808725</v>
      </c>
      <c r="K5" s="24">
        <f t="shared" si="0"/>
        <v>1907447</v>
      </c>
      <c r="L5" s="24">
        <f t="shared" si="0"/>
        <v>0</v>
      </c>
      <c r="M5" s="24">
        <f t="shared" si="0"/>
        <v>0</v>
      </c>
      <c r="N5" s="25">
        <f>SUM(D5:M5)</f>
        <v>10239590</v>
      </c>
      <c r="O5" s="30">
        <f t="shared" ref="O5:O31" si="1">(N5/O$33)</f>
        <v>493.47421686746986</v>
      </c>
      <c r="P5" s="6"/>
    </row>
    <row r="6" spans="1:133">
      <c r="A6" s="12"/>
      <c r="B6" s="42">
        <v>511</v>
      </c>
      <c r="C6" s="19" t="s">
        <v>19</v>
      </c>
      <c r="D6" s="43">
        <v>85046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85046</v>
      </c>
      <c r="O6" s="44">
        <f t="shared" si="1"/>
        <v>4.0986024096385538</v>
      </c>
      <c r="P6" s="9"/>
    </row>
    <row r="7" spans="1:133">
      <c r="A7" s="12"/>
      <c r="B7" s="42">
        <v>512</v>
      </c>
      <c r="C7" s="19" t="s">
        <v>20</v>
      </c>
      <c r="D7" s="43">
        <v>463127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463127</v>
      </c>
      <c r="O7" s="44">
        <f t="shared" si="1"/>
        <v>22.319373493975903</v>
      </c>
      <c r="P7" s="9"/>
    </row>
    <row r="8" spans="1:133">
      <c r="A8" s="12"/>
      <c r="B8" s="42">
        <v>513</v>
      </c>
      <c r="C8" s="19" t="s">
        <v>21</v>
      </c>
      <c r="D8" s="43">
        <v>1868023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151708</v>
      </c>
      <c r="K8" s="43">
        <v>0</v>
      </c>
      <c r="L8" s="43">
        <v>0</v>
      </c>
      <c r="M8" s="43">
        <v>0</v>
      </c>
      <c r="N8" s="43">
        <f t="shared" si="2"/>
        <v>2019731</v>
      </c>
      <c r="O8" s="44">
        <f t="shared" si="1"/>
        <v>97.33643373493976</v>
      </c>
      <c r="P8" s="9"/>
    </row>
    <row r="9" spans="1:133">
      <c r="A9" s="12"/>
      <c r="B9" s="42">
        <v>514</v>
      </c>
      <c r="C9" s="19" t="s">
        <v>22</v>
      </c>
      <c r="D9" s="43">
        <v>211232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211232</v>
      </c>
      <c r="O9" s="44">
        <f t="shared" si="1"/>
        <v>10.179855421686748</v>
      </c>
      <c r="P9" s="9"/>
    </row>
    <row r="10" spans="1:133">
      <c r="A10" s="12"/>
      <c r="B10" s="42">
        <v>515</v>
      </c>
      <c r="C10" s="19" t="s">
        <v>23</v>
      </c>
      <c r="D10" s="43">
        <v>567519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567519</v>
      </c>
      <c r="O10" s="44">
        <f t="shared" si="1"/>
        <v>27.350313253012047</v>
      </c>
      <c r="P10" s="9"/>
    </row>
    <row r="11" spans="1:133">
      <c r="A11" s="12"/>
      <c r="B11" s="42">
        <v>517</v>
      </c>
      <c r="C11" s="19" t="s">
        <v>24</v>
      </c>
      <c r="D11" s="43">
        <v>661407</v>
      </c>
      <c r="E11" s="43">
        <v>0</v>
      </c>
      <c r="F11" s="43">
        <v>1397342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2058749</v>
      </c>
      <c r="O11" s="44">
        <f t="shared" si="1"/>
        <v>99.216819277108428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1907447</v>
      </c>
      <c r="L12" s="43">
        <v>0</v>
      </c>
      <c r="M12" s="43">
        <v>0</v>
      </c>
      <c r="N12" s="43">
        <f t="shared" si="2"/>
        <v>1907447</v>
      </c>
      <c r="O12" s="44">
        <f t="shared" si="1"/>
        <v>91.925156626506023</v>
      </c>
      <c r="P12" s="9"/>
    </row>
    <row r="13" spans="1:133">
      <c r="A13" s="12"/>
      <c r="B13" s="42">
        <v>519</v>
      </c>
      <c r="C13" s="19" t="s">
        <v>26</v>
      </c>
      <c r="D13" s="43">
        <v>0</v>
      </c>
      <c r="E13" s="43">
        <v>0</v>
      </c>
      <c r="F13" s="43">
        <v>0</v>
      </c>
      <c r="G13" s="43">
        <v>269722</v>
      </c>
      <c r="H13" s="43">
        <v>0</v>
      </c>
      <c r="I13" s="43">
        <v>0</v>
      </c>
      <c r="J13" s="43">
        <v>2657017</v>
      </c>
      <c r="K13" s="43">
        <v>0</v>
      </c>
      <c r="L13" s="43">
        <v>0</v>
      </c>
      <c r="M13" s="43">
        <v>0</v>
      </c>
      <c r="N13" s="43">
        <f t="shared" si="2"/>
        <v>2926739</v>
      </c>
      <c r="O13" s="44">
        <f t="shared" si="1"/>
        <v>141.0476626506024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SUM(D15:D17)</f>
        <v>6152383</v>
      </c>
      <c r="E14" s="29">
        <f t="shared" si="3"/>
        <v>3349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1" si="4">SUM(D14:M14)</f>
        <v>6155732</v>
      </c>
      <c r="O14" s="41">
        <f t="shared" si="1"/>
        <v>296.6617831325301</v>
      </c>
      <c r="P14" s="10"/>
    </row>
    <row r="15" spans="1:133">
      <c r="A15" s="12"/>
      <c r="B15" s="42">
        <v>521</v>
      </c>
      <c r="C15" s="19" t="s">
        <v>28</v>
      </c>
      <c r="D15" s="43">
        <v>3194554</v>
      </c>
      <c r="E15" s="43">
        <v>3349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3197903</v>
      </c>
      <c r="O15" s="44">
        <f t="shared" si="1"/>
        <v>154.11580722891566</v>
      </c>
      <c r="P15" s="9"/>
    </row>
    <row r="16" spans="1:133">
      <c r="A16" s="12"/>
      <c r="B16" s="42">
        <v>522</v>
      </c>
      <c r="C16" s="19" t="s">
        <v>29</v>
      </c>
      <c r="D16" s="43">
        <v>2745411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2745411</v>
      </c>
      <c r="O16" s="44">
        <f t="shared" si="1"/>
        <v>132.30896385542169</v>
      </c>
      <c r="P16" s="9"/>
    </row>
    <row r="17" spans="1:119">
      <c r="A17" s="12"/>
      <c r="B17" s="42">
        <v>529</v>
      </c>
      <c r="C17" s="19" t="s">
        <v>47</v>
      </c>
      <c r="D17" s="43">
        <v>212418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212418</v>
      </c>
      <c r="O17" s="44">
        <f t="shared" si="1"/>
        <v>10.237012048192771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SUM(D19:D21)</f>
        <v>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11552223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11552223</v>
      </c>
      <c r="O18" s="41">
        <f t="shared" si="1"/>
        <v>556.7336385542169</v>
      </c>
      <c r="P18" s="10"/>
    </row>
    <row r="19" spans="1:119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2497362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2497362</v>
      </c>
      <c r="O19" s="44">
        <f t="shared" si="1"/>
        <v>120.35479518072289</v>
      </c>
      <c r="P19" s="9"/>
    </row>
    <row r="20" spans="1:119">
      <c r="A20" s="12"/>
      <c r="B20" s="42">
        <v>536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8246448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8246448</v>
      </c>
      <c r="O20" s="44">
        <f t="shared" si="1"/>
        <v>397.41918072289155</v>
      </c>
      <c r="P20" s="9"/>
    </row>
    <row r="21" spans="1:119">
      <c r="A21" s="12"/>
      <c r="B21" s="42">
        <v>538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808413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808413</v>
      </c>
      <c r="O21" s="44">
        <f t="shared" si="1"/>
        <v>38.959662650602411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SUM(D23:D24)</f>
        <v>325752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610605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936357</v>
      </c>
      <c r="O22" s="41">
        <f t="shared" si="1"/>
        <v>45.12563855421687</v>
      </c>
      <c r="P22" s="10"/>
    </row>
    <row r="23" spans="1:119">
      <c r="A23" s="12"/>
      <c r="B23" s="42">
        <v>541</v>
      </c>
      <c r="C23" s="19" t="s">
        <v>36</v>
      </c>
      <c r="D23" s="43">
        <v>325752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325752</v>
      </c>
      <c r="O23" s="44">
        <f t="shared" si="1"/>
        <v>15.698891566265059</v>
      </c>
      <c r="P23" s="9"/>
    </row>
    <row r="24" spans="1:119">
      <c r="A24" s="12"/>
      <c r="B24" s="42">
        <v>549</v>
      </c>
      <c r="C24" s="19" t="s">
        <v>37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610605</v>
      </c>
      <c r="K24" s="43">
        <v>0</v>
      </c>
      <c r="L24" s="43">
        <v>0</v>
      </c>
      <c r="M24" s="43">
        <v>0</v>
      </c>
      <c r="N24" s="43">
        <f t="shared" si="4"/>
        <v>610605</v>
      </c>
      <c r="O24" s="44">
        <f t="shared" si="1"/>
        <v>29.426746987951809</v>
      </c>
      <c r="P24" s="9"/>
    </row>
    <row r="25" spans="1:119" ht="15.75">
      <c r="A25" s="26" t="s">
        <v>38</v>
      </c>
      <c r="B25" s="27"/>
      <c r="C25" s="28"/>
      <c r="D25" s="29">
        <f t="shared" ref="D25:M25" si="7">SUM(D26:D26)</f>
        <v>0</v>
      </c>
      <c r="E25" s="29">
        <f t="shared" si="7"/>
        <v>230974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230974</v>
      </c>
      <c r="O25" s="41">
        <f t="shared" si="1"/>
        <v>11.131277108433736</v>
      </c>
      <c r="P25" s="10"/>
    </row>
    <row r="26" spans="1:119">
      <c r="A26" s="12"/>
      <c r="B26" s="42">
        <v>562</v>
      </c>
      <c r="C26" s="19" t="s">
        <v>39</v>
      </c>
      <c r="D26" s="43">
        <v>0</v>
      </c>
      <c r="E26" s="43">
        <v>230974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230974</v>
      </c>
      <c r="O26" s="44">
        <f t="shared" si="1"/>
        <v>11.131277108433736</v>
      </c>
      <c r="P26" s="9"/>
    </row>
    <row r="27" spans="1:119" ht="15.75">
      <c r="A27" s="26" t="s">
        <v>40</v>
      </c>
      <c r="B27" s="27"/>
      <c r="C27" s="28"/>
      <c r="D27" s="29">
        <f t="shared" ref="D27:M27" si="8">SUM(D28:D28)</f>
        <v>1153785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1153785</v>
      </c>
      <c r="O27" s="41">
        <f t="shared" si="1"/>
        <v>55.604096385542171</v>
      </c>
      <c r="P27" s="9"/>
    </row>
    <row r="28" spans="1:119">
      <c r="A28" s="12"/>
      <c r="B28" s="42">
        <v>572</v>
      </c>
      <c r="C28" s="19" t="s">
        <v>41</v>
      </c>
      <c r="D28" s="43">
        <v>1153785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1153785</v>
      </c>
      <c r="O28" s="44">
        <f t="shared" si="1"/>
        <v>55.604096385542171</v>
      </c>
      <c r="P28" s="9"/>
    </row>
    <row r="29" spans="1:119" ht="15.75">
      <c r="A29" s="26" t="s">
        <v>43</v>
      </c>
      <c r="B29" s="27"/>
      <c r="C29" s="28"/>
      <c r="D29" s="29">
        <f t="shared" ref="D29:M29" si="9">SUM(D30:D30)</f>
        <v>656442</v>
      </c>
      <c r="E29" s="29">
        <f t="shared" si="9"/>
        <v>100903</v>
      </c>
      <c r="F29" s="29">
        <f t="shared" si="9"/>
        <v>0</v>
      </c>
      <c r="G29" s="29">
        <f t="shared" si="9"/>
        <v>0</v>
      </c>
      <c r="H29" s="29">
        <f t="shared" si="9"/>
        <v>0</v>
      </c>
      <c r="I29" s="29">
        <f t="shared" si="9"/>
        <v>0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4"/>
        <v>757345</v>
      </c>
      <c r="O29" s="41">
        <f t="shared" si="1"/>
        <v>36.498554216867468</v>
      </c>
      <c r="P29" s="9"/>
    </row>
    <row r="30" spans="1:119" ht="15.75" thickBot="1">
      <c r="A30" s="12"/>
      <c r="B30" s="42">
        <v>581</v>
      </c>
      <c r="C30" s="19" t="s">
        <v>42</v>
      </c>
      <c r="D30" s="43">
        <v>656442</v>
      </c>
      <c r="E30" s="43">
        <v>100903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757345</v>
      </c>
      <c r="O30" s="44">
        <f t="shared" si="1"/>
        <v>36.498554216867468</v>
      </c>
      <c r="P30" s="9"/>
    </row>
    <row r="31" spans="1:119" ht="16.5" thickBot="1">
      <c r="A31" s="13" t="s">
        <v>10</v>
      </c>
      <c r="B31" s="21"/>
      <c r="C31" s="20"/>
      <c r="D31" s="14">
        <f>SUM(D5,D14,D18,D22,D25,D27,D29)</f>
        <v>12144716</v>
      </c>
      <c r="E31" s="14">
        <f t="shared" ref="E31:M31" si="10">SUM(E5,E14,E18,E22,E25,E27,E29)</f>
        <v>335226</v>
      </c>
      <c r="F31" s="14">
        <f t="shared" si="10"/>
        <v>1397342</v>
      </c>
      <c r="G31" s="14">
        <f t="shared" si="10"/>
        <v>269722</v>
      </c>
      <c r="H31" s="14">
        <f t="shared" si="10"/>
        <v>0</v>
      </c>
      <c r="I31" s="14">
        <f t="shared" si="10"/>
        <v>11552223</v>
      </c>
      <c r="J31" s="14">
        <f t="shared" si="10"/>
        <v>3419330</v>
      </c>
      <c r="K31" s="14">
        <f t="shared" si="10"/>
        <v>1907447</v>
      </c>
      <c r="L31" s="14">
        <f t="shared" si="10"/>
        <v>0</v>
      </c>
      <c r="M31" s="14">
        <f t="shared" si="10"/>
        <v>0</v>
      </c>
      <c r="N31" s="14">
        <f t="shared" si="4"/>
        <v>31026006</v>
      </c>
      <c r="O31" s="35">
        <f t="shared" si="1"/>
        <v>1495.2292048192771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3" t="s">
        <v>48</v>
      </c>
      <c r="M33" s="93"/>
      <c r="N33" s="93"/>
      <c r="O33" s="39">
        <v>20750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thickBot="1">
      <c r="A35" s="97" t="s">
        <v>49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SUM(D6:D13)</f>
        <v>4102876</v>
      </c>
      <c r="E5" s="24">
        <f t="shared" ref="E5:M5" si="0">SUM(E6:E13)</f>
        <v>76805</v>
      </c>
      <c r="F5" s="24">
        <f t="shared" si="0"/>
        <v>943839</v>
      </c>
      <c r="G5" s="24">
        <f t="shared" si="0"/>
        <v>1054829</v>
      </c>
      <c r="H5" s="24">
        <f t="shared" si="0"/>
        <v>0</v>
      </c>
      <c r="I5" s="24">
        <f t="shared" si="0"/>
        <v>0</v>
      </c>
      <c r="J5" s="24">
        <f t="shared" si="0"/>
        <v>2599236</v>
      </c>
      <c r="K5" s="24">
        <f t="shared" si="0"/>
        <v>1762780</v>
      </c>
      <c r="L5" s="24">
        <f t="shared" si="0"/>
        <v>0</v>
      </c>
      <c r="M5" s="24">
        <f t="shared" si="0"/>
        <v>0</v>
      </c>
      <c r="N5" s="25">
        <f>SUM(D5:M5)</f>
        <v>10540365</v>
      </c>
      <c r="O5" s="30">
        <f t="shared" ref="O5:O31" si="1">(N5/O$33)</f>
        <v>492.67855473497241</v>
      </c>
      <c r="P5" s="6"/>
    </row>
    <row r="6" spans="1:133">
      <c r="A6" s="12"/>
      <c r="B6" s="42">
        <v>511</v>
      </c>
      <c r="C6" s="19" t="s">
        <v>19</v>
      </c>
      <c r="D6" s="43">
        <v>74448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74448</v>
      </c>
      <c r="O6" s="44">
        <f t="shared" si="1"/>
        <v>3.4798541647190802</v>
      </c>
      <c r="P6" s="9"/>
    </row>
    <row r="7" spans="1:133">
      <c r="A7" s="12"/>
      <c r="B7" s="42">
        <v>512</v>
      </c>
      <c r="C7" s="19" t="s">
        <v>20</v>
      </c>
      <c r="D7" s="43">
        <v>422097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422097</v>
      </c>
      <c r="O7" s="44">
        <f t="shared" si="1"/>
        <v>19.729690567448817</v>
      </c>
      <c r="P7" s="9"/>
    </row>
    <row r="8" spans="1:133">
      <c r="A8" s="12"/>
      <c r="B8" s="42">
        <v>513</v>
      </c>
      <c r="C8" s="19" t="s">
        <v>21</v>
      </c>
      <c r="D8" s="43">
        <v>709989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2599236</v>
      </c>
      <c r="K8" s="43">
        <v>0</v>
      </c>
      <c r="L8" s="43">
        <v>0</v>
      </c>
      <c r="M8" s="43">
        <v>0</v>
      </c>
      <c r="N8" s="43">
        <f t="shared" si="2"/>
        <v>3309225</v>
      </c>
      <c r="O8" s="44">
        <f t="shared" si="1"/>
        <v>154.6800504814434</v>
      </c>
      <c r="P8" s="9"/>
    </row>
    <row r="9" spans="1:133">
      <c r="A9" s="12"/>
      <c r="B9" s="42">
        <v>514</v>
      </c>
      <c r="C9" s="19" t="s">
        <v>22</v>
      </c>
      <c r="D9" s="43">
        <v>230049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230049</v>
      </c>
      <c r="O9" s="44">
        <f t="shared" si="1"/>
        <v>10.752968121903338</v>
      </c>
      <c r="P9" s="9"/>
    </row>
    <row r="10" spans="1:133">
      <c r="A10" s="12"/>
      <c r="B10" s="42">
        <v>515</v>
      </c>
      <c r="C10" s="19" t="s">
        <v>23</v>
      </c>
      <c r="D10" s="43">
        <v>515719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515719</v>
      </c>
      <c r="O10" s="44">
        <f t="shared" si="1"/>
        <v>24.105777320744135</v>
      </c>
      <c r="P10" s="9"/>
    </row>
    <row r="11" spans="1:133">
      <c r="A11" s="12"/>
      <c r="B11" s="42">
        <v>517</v>
      </c>
      <c r="C11" s="19" t="s">
        <v>24</v>
      </c>
      <c r="D11" s="43">
        <v>771002</v>
      </c>
      <c r="E11" s="43">
        <v>0</v>
      </c>
      <c r="F11" s="43">
        <v>943839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1714841</v>
      </c>
      <c r="O11" s="44">
        <f t="shared" si="1"/>
        <v>80.155230438440682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1762780</v>
      </c>
      <c r="L12" s="43">
        <v>0</v>
      </c>
      <c r="M12" s="43">
        <v>0</v>
      </c>
      <c r="N12" s="43">
        <f t="shared" si="2"/>
        <v>1762780</v>
      </c>
      <c r="O12" s="44">
        <f t="shared" si="1"/>
        <v>82.395998878190142</v>
      </c>
      <c r="P12" s="9"/>
    </row>
    <row r="13" spans="1:133">
      <c r="A13" s="12"/>
      <c r="B13" s="42">
        <v>519</v>
      </c>
      <c r="C13" s="19" t="s">
        <v>26</v>
      </c>
      <c r="D13" s="43">
        <v>1379572</v>
      </c>
      <c r="E13" s="43">
        <v>76805</v>
      </c>
      <c r="F13" s="43">
        <v>0</v>
      </c>
      <c r="G13" s="43">
        <v>1054829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2511206</v>
      </c>
      <c r="O13" s="44">
        <f t="shared" si="1"/>
        <v>117.37898476208282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SUM(D15:D17)</f>
        <v>5994278</v>
      </c>
      <c r="E14" s="29">
        <f t="shared" si="3"/>
        <v>5969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1" si="4">SUM(D14:M14)</f>
        <v>6000247</v>
      </c>
      <c r="O14" s="41">
        <f t="shared" si="1"/>
        <v>280.46400860054223</v>
      </c>
      <c r="P14" s="10"/>
    </row>
    <row r="15" spans="1:133">
      <c r="A15" s="12"/>
      <c r="B15" s="42">
        <v>521</v>
      </c>
      <c r="C15" s="19" t="s">
        <v>28</v>
      </c>
      <c r="D15" s="43">
        <v>3153485</v>
      </c>
      <c r="E15" s="43">
        <v>5969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3159454</v>
      </c>
      <c r="O15" s="44">
        <f t="shared" si="1"/>
        <v>147.67944283443956</v>
      </c>
      <c r="P15" s="9"/>
    </row>
    <row r="16" spans="1:133">
      <c r="A16" s="12"/>
      <c r="B16" s="42">
        <v>522</v>
      </c>
      <c r="C16" s="19" t="s">
        <v>29</v>
      </c>
      <c r="D16" s="43">
        <v>2634957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2634957</v>
      </c>
      <c r="O16" s="44">
        <f t="shared" si="1"/>
        <v>123.1633635598766</v>
      </c>
      <c r="P16" s="9"/>
    </row>
    <row r="17" spans="1:119">
      <c r="A17" s="12"/>
      <c r="B17" s="42">
        <v>524</v>
      </c>
      <c r="C17" s="19" t="s">
        <v>30</v>
      </c>
      <c r="D17" s="43">
        <v>205836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205836</v>
      </c>
      <c r="O17" s="44">
        <f t="shared" si="1"/>
        <v>9.6212022062260445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SUM(D19:D21)</f>
        <v>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12017235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12017235</v>
      </c>
      <c r="O18" s="41">
        <f t="shared" si="1"/>
        <v>561.71052631578948</v>
      </c>
      <c r="P18" s="10"/>
    </row>
    <row r="19" spans="1:119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2405870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2405870</v>
      </c>
      <c r="O19" s="44">
        <f t="shared" si="1"/>
        <v>112.4553613162569</v>
      </c>
      <c r="P19" s="9"/>
    </row>
    <row r="20" spans="1:119">
      <c r="A20" s="12"/>
      <c r="B20" s="42">
        <v>536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8684972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8684972</v>
      </c>
      <c r="O20" s="44">
        <f t="shared" si="1"/>
        <v>405.95363185939982</v>
      </c>
      <c r="P20" s="9"/>
    </row>
    <row r="21" spans="1:119">
      <c r="A21" s="12"/>
      <c r="B21" s="42">
        <v>538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926393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926393</v>
      </c>
      <c r="O21" s="44">
        <f t="shared" si="1"/>
        <v>43.301533140132747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SUM(D23:D24)</f>
        <v>311807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590807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902614</v>
      </c>
      <c r="O22" s="41">
        <f t="shared" si="1"/>
        <v>42.190053285968027</v>
      </c>
      <c r="P22" s="10"/>
    </row>
    <row r="23" spans="1:119">
      <c r="A23" s="12"/>
      <c r="B23" s="42">
        <v>541</v>
      </c>
      <c r="C23" s="19" t="s">
        <v>36</v>
      </c>
      <c r="D23" s="43">
        <v>311807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311807</v>
      </c>
      <c r="O23" s="44">
        <f t="shared" si="1"/>
        <v>14.574506871085351</v>
      </c>
      <c r="P23" s="9"/>
    </row>
    <row r="24" spans="1:119">
      <c r="A24" s="12"/>
      <c r="B24" s="42">
        <v>549</v>
      </c>
      <c r="C24" s="19" t="s">
        <v>37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590807</v>
      </c>
      <c r="K24" s="43">
        <v>0</v>
      </c>
      <c r="L24" s="43">
        <v>0</v>
      </c>
      <c r="M24" s="43">
        <v>0</v>
      </c>
      <c r="N24" s="43">
        <f t="shared" si="4"/>
        <v>590807</v>
      </c>
      <c r="O24" s="44">
        <f t="shared" si="1"/>
        <v>27.615546414882676</v>
      </c>
      <c r="P24" s="9"/>
    </row>
    <row r="25" spans="1:119" ht="15.75">
      <c r="A25" s="26" t="s">
        <v>38</v>
      </c>
      <c r="B25" s="27"/>
      <c r="C25" s="28"/>
      <c r="D25" s="29">
        <f t="shared" ref="D25:M25" si="7">SUM(D26:D26)</f>
        <v>0</v>
      </c>
      <c r="E25" s="29">
        <f t="shared" si="7"/>
        <v>205996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205996</v>
      </c>
      <c r="O25" s="41">
        <f t="shared" si="1"/>
        <v>9.62868093858091</v>
      </c>
      <c r="P25" s="10"/>
    </row>
    <row r="26" spans="1:119">
      <c r="A26" s="12"/>
      <c r="B26" s="42">
        <v>562</v>
      </c>
      <c r="C26" s="19" t="s">
        <v>39</v>
      </c>
      <c r="D26" s="43">
        <v>0</v>
      </c>
      <c r="E26" s="43">
        <v>205996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205996</v>
      </c>
      <c r="O26" s="44">
        <f t="shared" si="1"/>
        <v>9.62868093858091</v>
      </c>
      <c r="P26" s="9"/>
    </row>
    <row r="27" spans="1:119" ht="15.75">
      <c r="A27" s="26" t="s">
        <v>40</v>
      </c>
      <c r="B27" s="27"/>
      <c r="C27" s="28"/>
      <c r="D27" s="29">
        <f t="shared" ref="D27:M27" si="8">SUM(D28:D28)</f>
        <v>1146168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1146168</v>
      </c>
      <c r="O27" s="41">
        <f t="shared" si="1"/>
        <v>53.574273160699263</v>
      </c>
      <c r="P27" s="9"/>
    </row>
    <row r="28" spans="1:119">
      <c r="A28" s="12"/>
      <c r="B28" s="42">
        <v>572</v>
      </c>
      <c r="C28" s="19" t="s">
        <v>41</v>
      </c>
      <c r="D28" s="43">
        <v>1146168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1146168</v>
      </c>
      <c r="O28" s="44">
        <f t="shared" si="1"/>
        <v>53.574273160699263</v>
      </c>
      <c r="P28" s="9"/>
    </row>
    <row r="29" spans="1:119" ht="15.75">
      <c r="A29" s="26" t="s">
        <v>43</v>
      </c>
      <c r="B29" s="27"/>
      <c r="C29" s="28"/>
      <c r="D29" s="29">
        <f t="shared" ref="D29:M29" si="9">SUM(D30:D30)</f>
        <v>539995</v>
      </c>
      <c r="E29" s="29">
        <f t="shared" si="9"/>
        <v>413236</v>
      </c>
      <c r="F29" s="29">
        <f t="shared" si="9"/>
        <v>0</v>
      </c>
      <c r="G29" s="29">
        <f t="shared" si="9"/>
        <v>215517</v>
      </c>
      <c r="H29" s="29">
        <f t="shared" si="9"/>
        <v>0</v>
      </c>
      <c r="I29" s="29">
        <f t="shared" si="9"/>
        <v>0</v>
      </c>
      <c r="J29" s="29">
        <f t="shared" si="9"/>
        <v>22370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4"/>
        <v>1191118</v>
      </c>
      <c r="O29" s="41">
        <f t="shared" si="1"/>
        <v>55.675329531644387</v>
      </c>
      <c r="P29" s="9"/>
    </row>
    <row r="30" spans="1:119" ht="15.75" thickBot="1">
      <c r="A30" s="12"/>
      <c r="B30" s="42">
        <v>581</v>
      </c>
      <c r="C30" s="19" t="s">
        <v>42</v>
      </c>
      <c r="D30" s="43">
        <v>539995</v>
      </c>
      <c r="E30" s="43">
        <v>413236</v>
      </c>
      <c r="F30" s="43">
        <v>0</v>
      </c>
      <c r="G30" s="43">
        <v>215517</v>
      </c>
      <c r="H30" s="43">
        <v>0</v>
      </c>
      <c r="I30" s="43">
        <v>0</v>
      </c>
      <c r="J30" s="43">
        <v>22370</v>
      </c>
      <c r="K30" s="43">
        <v>0</v>
      </c>
      <c r="L30" s="43">
        <v>0</v>
      </c>
      <c r="M30" s="43">
        <v>0</v>
      </c>
      <c r="N30" s="43">
        <f t="shared" si="4"/>
        <v>1191118</v>
      </c>
      <c r="O30" s="44">
        <f t="shared" si="1"/>
        <v>55.675329531644387</v>
      </c>
      <c r="P30" s="9"/>
    </row>
    <row r="31" spans="1:119" ht="16.5" thickBot="1">
      <c r="A31" s="13" t="s">
        <v>10</v>
      </c>
      <c r="B31" s="21"/>
      <c r="C31" s="20"/>
      <c r="D31" s="14">
        <f>SUM(D5,D14,D18,D22,D25,D27,D29)</f>
        <v>12095124</v>
      </c>
      <c r="E31" s="14">
        <f t="shared" ref="E31:M31" si="10">SUM(E5,E14,E18,E22,E25,E27,E29)</f>
        <v>702006</v>
      </c>
      <c r="F31" s="14">
        <f t="shared" si="10"/>
        <v>943839</v>
      </c>
      <c r="G31" s="14">
        <f t="shared" si="10"/>
        <v>1270346</v>
      </c>
      <c r="H31" s="14">
        <f t="shared" si="10"/>
        <v>0</v>
      </c>
      <c r="I31" s="14">
        <f t="shared" si="10"/>
        <v>12017235</v>
      </c>
      <c r="J31" s="14">
        <f t="shared" si="10"/>
        <v>3212413</v>
      </c>
      <c r="K31" s="14">
        <f t="shared" si="10"/>
        <v>1762780</v>
      </c>
      <c r="L31" s="14">
        <f t="shared" si="10"/>
        <v>0</v>
      </c>
      <c r="M31" s="14">
        <f t="shared" si="10"/>
        <v>0</v>
      </c>
      <c r="N31" s="14">
        <f t="shared" si="4"/>
        <v>32003743</v>
      </c>
      <c r="O31" s="35">
        <f t="shared" si="1"/>
        <v>1495.9214265681967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3" t="s">
        <v>44</v>
      </c>
      <c r="M33" s="93"/>
      <c r="N33" s="93"/>
      <c r="O33" s="39">
        <v>21394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thickBot="1">
      <c r="A35" s="97" t="s">
        <v>49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A35:O35"/>
    <mergeCell ref="A34:O34"/>
    <mergeCell ref="L33:N3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4407540</v>
      </c>
      <c r="E5" s="24">
        <f t="shared" si="0"/>
        <v>92507</v>
      </c>
      <c r="F5" s="24">
        <f t="shared" si="0"/>
        <v>944105</v>
      </c>
      <c r="G5" s="24">
        <f t="shared" si="0"/>
        <v>1659672</v>
      </c>
      <c r="H5" s="24">
        <f t="shared" si="0"/>
        <v>0</v>
      </c>
      <c r="I5" s="24">
        <f t="shared" si="0"/>
        <v>0</v>
      </c>
      <c r="J5" s="24">
        <f t="shared" si="0"/>
        <v>179140</v>
      </c>
      <c r="K5" s="24">
        <f t="shared" si="0"/>
        <v>1614095</v>
      </c>
      <c r="L5" s="24">
        <f t="shared" si="0"/>
        <v>0</v>
      </c>
      <c r="M5" s="24">
        <f t="shared" si="0"/>
        <v>0</v>
      </c>
      <c r="N5" s="25">
        <f>SUM(D5:M5)</f>
        <v>8897059</v>
      </c>
      <c r="O5" s="30">
        <f t="shared" ref="O5:O30" si="1">(N5/O$32)</f>
        <v>411.55791470071239</v>
      </c>
      <c r="P5" s="6"/>
    </row>
    <row r="6" spans="1:133">
      <c r="A6" s="12"/>
      <c r="B6" s="42">
        <v>511</v>
      </c>
      <c r="C6" s="19" t="s">
        <v>19</v>
      </c>
      <c r="D6" s="43">
        <v>69197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69197</v>
      </c>
      <c r="O6" s="44">
        <f t="shared" si="1"/>
        <v>3.2008974003145525</v>
      </c>
      <c r="P6" s="9"/>
    </row>
    <row r="7" spans="1:133">
      <c r="A7" s="12"/>
      <c r="B7" s="42">
        <v>512</v>
      </c>
      <c r="C7" s="19" t="s">
        <v>20</v>
      </c>
      <c r="D7" s="43">
        <v>619654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619654</v>
      </c>
      <c r="O7" s="44">
        <f t="shared" si="1"/>
        <v>28.663798686279954</v>
      </c>
      <c r="P7" s="9"/>
    </row>
    <row r="8" spans="1:133">
      <c r="A8" s="12"/>
      <c r="B8" s="42">
        <v>513</v>
      </c>
      <c r="C8" s="19" t="s">
        <v>21</v>
      </c>
      <c r="D8" s="43">
        <v>701802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179140</v>
      </c>
      <c r="K8" s="43">
        <v>0</v>
      </c>
      <c r="L8" s="43">
        <v>0</v>
      </c>
      <c r="M8" s="43">
        <v>0</v>
      </c>
      <c r="N8" s="43">
        <f t="shared" si="2"/>
        <v>880942</v>
      </c>
      <c r="O8" s="44">
        <f t="shared" si="1"/>
        <v>40.750393190859469</v>
      </c>
      <c r="P8" s="9"/>
    </row>
    <row r="9" spans="1:133">
      <c r="A9" s="12"/>
      <c r="B9" s="42">
        <v>514</v>
      </c>
      <c r="C9" s="19" t="s">
        <v>22</v>
      </c>
      <c r="D9" s="43">
        <v>214133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214133</v>
      </c>
      <c r="O9" s="44">
        <f t="shared" si="1"/>
        <v>9.9053103894902392</v>
      </c>
      <c r="P9" s="9"/>
    </row>
    <row r="10" spans="1:133">
      <c r="A10" s="12"/>
      <c r="B10" s="42">
        <v>515</v>
      </c>
      <c r="C10" s="19" t="s">
        <v>23</v>
      </c>
      <c r="D10" s="43">
        <v>577151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577151</v>
      </c>
      <c r="O10" s="44">
        <f t="shared" si="1"/>
        <v>26.697705615690627</v>
      </c>
      <c r="P10" s="9"/>
    </row>
    <row r="11" spans="1:133">
      <c r="A11" s="12"/>
      <c r="B11" s="42">
        <v>517</v>
      </c>
      <c r="C11" s="19" t="s">
        <v>24</v>
      </c>
      <c r="D11" s="43">
        <v>1063308</v>
      </c>
      <c r="E11" s="43">
        <v>0</v>
      </c>
      <c r="F11" s="43">
        <v>944105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2007413</v>
      </c>
      <c r="O11" s="44">
        <f t="shared" si="1"/>
        <v>92.858405032842995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1614095</v>
      </c>
      <c r="L12" s="43">
        <v>0</v>
      </c>
      <c r="M12" s="43">
        <v>0</v>
      </c>
      <c r="N12" s="43">
        <f t="shared" si="2"/>
        <v>1614095</v>
      </c>
      <c r="O12" s="44">
        <f t="shared" si="1"/>
        <v>74.664400037006203</v>
      </c>
      <c r="P12" s="9"/>
    </row>
    <row r="13" spans="1:133">
      <c r="A13" s="12"/>
      <c r="B13" s="42">
        <v>519</v>
      </c>
      <c r="C13" s="19" t="s">
        <v>26</v>
      </c>
      <c r="D13" s="43">
        <v>1162295</v>
      </c>
      <c r="E13" s="43">
        <v>92507</v>
      </c>
      <c r="F13" s="43">
        <v>0</v>
      </c>
      <c r="G13" s="43">
        <v>1659672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2914474</v>
      </c>
      <c r="O13" s="44">
        <f t="shared" si="1"/>
        <v>134.81700434822832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SUM(D15:D16)</f>
        <v>6229555</v>
      </c>
      <c r="E14" s="29">
        <f t="shared" si="3"/>
        <v>241175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0" si="4">SUM(D14:M14)</f>
        <v>6470730</v>
      </c>
      <c r="O14" s="41">
        <f t="shared" si="1"/>
        <v>299.32139883430477</v>
      </c>
      <c r="P14" s="10"/>
    </row>
    <row r="15" spans="1:133">
      <c r="A15" s="12"/>
      <c r="B15" s="42">
        <v>521</v>
      </c>
      <c r="C15" s="19" t="s">
        <v>28</v>
      </c>
      <c r="D15" s="43">
        <v>3439763</v>
      </c>
      <c r="E15" s="43">
        <v>12769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3452532</v>
      </c>
      <c r="O15" s="44">
        <f t="shared" si="1"/>
        <v>159.70635581459894</v>
      </c>
      <c r="P15" s="9"/>
    </row>
    <row r="16" spans="1:133">
      <c r="A16" s="12"/>
      <c r="B16" s="42">
        <v>522</v>
      </c>
      <c r="C16" s="19" t="s">
        <v>29</v>
      </c>
      <c r="D16" s="43">
        <v>2789792</v>
      </c>
      <c r="E16" s="43">
        <v>228406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3018198</v>
      </c>
      <c r="O16" s="44">
        <f t="shared" si="1"/>
        <v>139.61504301970581</v>
      </c>
      <c r="P16" s="9"/>
    </row>
    <row r="17" spans="1:119" ht="15.75">
      <c r="A17" s="26" t="s">
        <v>31</v>
      </c>
      <c r="B17" s="27"/>
      <c r="C17" s="28"/>
      <c r="D17" s="29">
        <f t="shared" ref="D17:M17" si="5">SUM(D18:D20)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11928018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11928018</v>
      </c>
      <c r="O17" s="41">
        <f t="shared" si="1"/>
        <v>551.76325284485154</v>
      </c>
      <c r="P17" s="10"/>
    </row>
    <row r="18" spans="1:119">
      <c r="A18" s="12"/>
      <c r="B18" s="42">
        <v>534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2447631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2447631</v>
      </c>
      <c r="O18" s="44">
        <f t="shared" si="1"/>
        <v>113.22189841798502</v>
      </c>
      <c r="P18" s="9"/>
    </row>
    <row r="19" spans="1:119">
      <c r="A19" s="12"/>
      <c r="B19" s="42">
        <v>536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8463439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8463439</v>
      </c>
      <c r="O19" s="44">
        <f t="shared" si="1"/>
        <v>391.49962993801461</v>
      </c>
      <c r="P19" s="9"/>
    </row>
    <row r="20" spans="1:119">
      <c r="A20" s="12"/>
      <c r="B20" s="42">
        <v>538</v>
      </c>
      <c r="C20" s="19" t="s">
        <v>34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1016948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1016948</v>
      </c>
      <c r="O20" s="44">
        <f t="shared" si="1"/>
        <v>47.041724488851884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SUM(D22:D23)</f>
        <v>344632</v>
      </c>
      <c r="E21" s="29">
        <f t="shared" si="6"/>
        <v>2671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255475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602778</v>
      </c>
      <c r="O21" s="41">
        <f t="shared" si="1"/>
        <v>27.883152928115461</v>
      </c>
      <c r="P21" s="10"/>
    </row>
    <row r="22" spans="1:119">
      <c r="A22" s="12"/>
      <c r="B22" s="42">
        <v>541</v>
      </c>
      <c r="C22" s="19" t="s">
        <v>36</v>
      </c>
      <c r="D22" s="43">
        <v>344632</v>
      </c>
      <c r="E22" s="43">
        <v>2671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347303</v>
      </c>
      <c r="O22" s="44">
        <f t="shared" si="1"/>
        <v>16.06545471366454</v>
      </c>
      <c r="P22" s="9"/>
    </row>
    <row r="23" spans="1:119">
      <c r="A23" s="12"/>
      <c r="B23" s="42">
        <v>549</v>
      </c>
      <c r="C23" s="19" t="s">
        <v>37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255475</v>
      </c>
      <c r="K23" s="43">
        <v>0</v>
      </c>
      <c r="L23" s="43">
        <v>0</v>
      </c>
      <c r="M23" s="43">
        <v>0</v>
      </c>
      <c r="N23" s="43">
        <f t="shared" si="4"/>
        <v>255475</v>
      </c>
      <c r="O23" s="44">
        <f t="shared" si="1"/>
        <v>11.817698214450921</v>
      </c>
      <c r="P23" s="9"/>
    </row>
    <row r="24" spans="1:119" ht="15.75">
      <c r="A24" s="26" t="s">
        <v>38</v>
      </c>
      <c r="B24" s="27"/>
      <c r="C24" s="28"/>
      <c r="D24" s="29">
        <f t="shared" ref="D24:M24" si="7">SUM(D25:D25)</f>
        <v>0</v>
      </c>
      <c r="E24" s="29">
        <f t="shared" si="7"/>
        <v>200864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200864</v>
      </c>
      <c r="O24" s="41">
        <f t="shared" si="1"/>
        <v>9.2915163289851055</v>
      </c>
      <c r="P24" s="10"/>
    </row>
    <row r="25" spans="1:119">
      <c r="A25" s="12"/>
      <c r="B25" s="42">
        <v>562</v>
      </c>
      <c r="C25" s="19" t="s">
        <v>39</v>
      </c>
      <c r="D25" s="43">
        <v>0</v>
      </c>
      <c r="E25" s="43">
        <v>200864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200864</v>
      </c>
      <c r="O25" s="44">
        <f t="shared" si="1"/>
        <v>9.2915163289851055</v>
      </c>
      <c r="P25" s="9"/>
    </row>
    <row r="26" spans="1:119" ht="15.75">
      <c r="A26" s="26" t="s">
        <v>40</v>
      </c>
      <c r="B26" s="27"/>
      <c r="C26" s="28"/>
      <c r="D26" s="29">
        <f t="shared" ref="D26:M26" si="8">SUM(D27:D27)</f>
        <v>1205546</v>
      </c>
      <c r="E26" s="29">
        <f t="shared" si="8"/>
        <v>48910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1254456</v>
      </c>
      <c r="O26" s="41">
        <f t="shared" si="1"/>
        <v>58.028309741881763</v>
      </c>
      <c r="P26" s="9"/>
    </row>
    <row r="27" spans="1:119">
      <c r="A27" s="12"/>
      <c r="B27" s="42">
        <v>572</v>
      </c>
      <c r="C27" s="19" t="s">
        <v>41</v>
      </c>
      <c r="D27" s="43">
        <v>1205546</v>
      </c>
      <c r="E27" s="43">
        <v>48910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1254456</v>
      </c>
      <c r="O27" s="44">
        <f t="shared" si="1"/>
        <v>58.028309741881763</v>
      </c>
      <c r="P27" s="9"/>
    </row>
    <row r="28" spans="1:119" ht="15.75">
      <c r="A28" s="26" t="s">
        <v>43</v>
      </c>
      <c r="B28" s="27"/>
      <c r="C28" s="28"/>
      <c r="D28" s="29">
        <f t="shared" ref="D28:M28" si="9">SUM(D29:D29)</f>
        <v>1933724</v>
      </c>
      <c r="E28" s="29">
        <f t="shared" si="9"/>
        <v>662424</v>
      </c>
      <c r="F28" s="29">
        <f t="shared" si="9"/>
        <v>0</v>
      </c>
      <c r="G28" s="29">
        <f t="shared" si="9"/>
        <v>662424</v>
      </c>
      <c r="H28" s="29">
        <f t="shared" si="9"/>
        <v>0</v>
      </c>
      <c r="I28" s="29">
        <f t="shared" si="9"/>
        <v>70736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4"/>
        <v>3329308</v>
      </c>
      <c r="O28" s="41">
        <f t="shared" si="1"/>
        <v>154.00629105375151</v>
      </c>
      <c r="P28" s="9"/>
    </row>
    <row r="29" spans="1:119" ht="15.75" thickBot="1">
      <c r="A29" s="12"/>
      <c r="B29" s="42">
        <v>581</v>
      </c>
      <c r="C29" s="19" t="s">
        <v>42</v>
      </c>
      <c r="D29" s="43">
        <v>1933724</v>
      </c>
      <c r="E29" s="43">
        <v>662424</v>
      </c>
      <c r="F29" s="43">
        <v>0</v>
      </c>
      <c r="G29" s="43">
        <v>662424</v>
      </c>
      <c r="H29" s="43">
        <v>0</v>
      </c>
      <c r="I29" s="43">
        <v>70736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3329308</v>
      </c>
      <c r="O29" s="44">
        <f t="shared" si="1"/>
        <v>154.00629105375151</v>
      </c>
      <c r="P29" s="9"/>
    </row>
    <row r="30" spans="1:119" ht="16.5" thickBot="1">
      <c r="A30" s="13" t="s">
        <v>10</v>
      </c>
      <c r="B30" s="21"/>
      <c r="C30" s="20"/>
      <c r="D30" s="14">
        <f>SUM(D5,D14,D17,D21,D24,D26,D28)</f>
        <v>14120997</v>
      </c>
      <c r="E30" s="14">
        <f t="shared" ref="E30:M30" si="10">SUM(E5,E14,E17,E21,E24,E26,E28)</f>
        <v>1248551</v>
      </c>
      <c r="F30" s="14">
        <f t="shared" si="10"/>
        <v>944105</v>
      </c>
      <c r="G30" s="14">
        <f t="shared" si="10"/>
        <v>2322096</v>
      </c>
      <c r="H30" s="14">
        <f t="shared" si="10"/>
        <v>0</v>
      </c>
      <c r="I30" s="14">
        <f t="shared" si="10"/>
        <v>11998754</v>
      </c>
      <c r="J30" s="14">
        <f t="shared" si="10"/>
        <v>434615</v>
      </c>
      <c r="K30" s="14">
        <f t="shared" si="10"/>
        <v>1614095</v>
      </c>
      <c r="L30" s="14">
        <f t="shared" si="10"/>
        <v>0</v>
      </c>
      <c r="M30" s="14">
        <f t="shared" si="10"/>
        <v>0</v>
      </c>
      <c r="N30" s="14">
        <f t="shared" si="4"/>
        <v>32683213</v>
      </c>
      <c r="O30" s="35">
        <f t="shared" si="1"/>
        <v>1511.8518364326026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3" t="s">
        <v>55</v>
      </c>
      <c r="M32" s="93"/>
      <c r="N32" s="93"/>
      <c r="O32" s="39">
        <v>21618</v>
      </c>
    </row>
    <row r="33" spans="1:15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  <row r="34" spans="1:15" ht="15.75" customHeight="1" thickBot="1">
      <c r="A34" s="97" t="s">
        <v>49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4200499</v>
      </c>
      <c r="E5" s="24">
        <f t="shared" si="0"/>
        <v>0</v>
      </c>
      <c r="F5" s="24">
        <f t="shared" si="0"/>
        <v>450174</v>
      </c>
      <c r="G5" s="24">
        <f t="shared" si="0"/>
        <v>24105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1233397</v>
      </c>
      <c r="L5" s="24">
        <f t="shared" si="0"/>
        <v>0</v>
      </c>
      <c r="M5" s="24">
        <f t="shared" si="0"/>
        <v>0</v>
      </c>
      <c r="N5" s="25">
        <f t="shared" ref="N5:N28" si="1">SUM(D5:M5)</f>
        <v>5908175</v>
      </c>
      <c r="O5" s="30">
        <f t="shared" ref="O5:O28" si="2">(N5/O$30)</f>
        <v>271.39067524115757</v>
      </c>
      <c r="P5" s="6"/>
    </row>
    <row r="6" spans="1:133">
      <c r="A6" s="12"/>
      <c r="B6" s="42">
        <v>511</v>
      </c>
      <c r="C6" s="19" t="s">
        <v>19</v>
      </c>
      <c r="D6" s="43">
        <v>55983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55983</v>
      </c>
      <c r="O6" s="44">
        <f t="shared" si="2"/>
        <v>2.57156637574644</v>
      </c>
      <c r="P6" s="9"/>
    </row>
    <row r="7" spans="1:133">
      <c r="A7" s="12"/>
      <c r="B7" s="42">
        <v>512</v>
      </c>
      <c r="C7" s="19" t="s">
        <v>20</v>
      </c>
      <c r="D7" s="43">
        <v>894828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894828</v>
      </c>
      <c r="O7" s="44">
        <f t="shared" si="2"/>
        <v>41.103720716582451</v>
      </c>
      <c r="P7" s="9"/>
    </row>
    <row r="8" spans="1:133">
      <c r="A8" s="12"/>
      <c r="B8" s="42">
        <v>513</v>
      </c>
      <c r="C8" s="19" t="s">
        <v>21</v>
      </c>
      <c r="D8" s="43">
        <v>1570121</v>
      </c>
      <c r="E8" s="43">
        <v>0</v>
      </c>
      <c r="F8" s="43">
        <v>0</v>
      </c>
      <c r="G8" s="43">
        <v>24105</v>
      </c>
      <c r="H8" s="43">
        <v>0</v>
      </c>
      <c r="I8" s="43">
        <v>0</v>
      </c>
      <c r="J8" s="43">
        <v>0</v>
      </c>
      <c r="K8" s="43">
        <v>109048</v>
      </c>
      <c r="L8" s="43">
        <v>0</v>
      </c>
      <c r="M8" s="43">
        <v>0</v>
      </c>
      <c r="N8" s="43">
        <f t="shared" si="1"/>
        <v>1703274</v>
      </c>
      <c r="O8" s="44">
        <f t="shared" si="2"/>
        <v>78.239503904455674</v>
      </c>
      <c r="P8" s="9"/>
    </row>
    <row r="9" spans="1:133">
      <c r="A9" s="12"/>
      <c r="B9" s="42">
        <v>515</v>
      </c>
      <c r="C9" s="19" t="s">
        <v>23</v>
      </c>
      <c r="D9" s="43">
        <v>656195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656195</v>
      </c>
      <c r="O9" s="44">
        <f t="shared" si="2"/>
        <v>30.142168121267801</v>
      </c>
      <c r="P9" s="9"/>
    </row>
    <row r="10" spans="1:133">
      <c r="A10" s="12"/>
      <c r="B10" s="42">
        <v>517</v>
      </c>
      <c r="C10" s="19" t="s">
        <v>24</v>
      </c>
      <c r="D10" s="43">
        <v>1023372</v>
      </c>
      <c r="E10" s="43">
        <v>0</v>
      </c>
      <c r="F10" s="43">
        <v>450174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1473546</v>
      </c>
      <c r="O10" s="44">
        <f t="shared" si="2"/>
        <v>67.687000459347729</v>
      </c>
      <c r="P10" s="9"/>
    </row>
    <row r="11" spans="1:133">
      <c r="A11" s="12"/>
      <c r="B11" s="42">
        <v>518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1124349</v>
      </c>
      <c r="L11" s="43">
        <v>0</v>
      </c>
      <c r="M11" s="43">
        <v>0</v>
      </c>
      <c r="N11" s="43">
        <f t="shared" si="1"/>
        <v>1124349</v>
      </c>
      <c r="O11" s="44">
        <f t="shared" si="2"/>
        <v>51.646715663757462</v>
      </c>
      <c r="P11" s="9"/>
    </row>
    <row r="12" spans="1:133" ht="15.75">
      <c r="A12" s="26" t="s">
        <v>27</v>
      </c>
      <c r="B12" s="27"/>
      <c r="C12" s="28"/>
      <c r="D12" s="29">
        <f t="shared" ref="D12:M12" si="3">SUM(D13:D14)</f>
        <v>6350661</v>
      </c>
      <c r="E12" s="29">
        <f t="shared" si="3"/>
        <v>15773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6366434</v>
      </c>
      <c r="O12" s="41">
        <f t="shared" si="2"/>
        <v>292.44069820854389</v>
      </c>
      <c r="P12" s="10"/>
    </row>
    <row r="13" spans="1:133">
      <c r="A13" s="12"/>
      <c r="B13" s="42">
        <v>521</v>
      </c>
      <c r="C13" s="19" t="s">
        <v>28</v>
      </c>
      <c r="D13" s="43">
        <v>3543537</v>
      </c>
      <c r="E13" s="43">
        <v>12346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3555883</v>
      </c>
      <c r="O13" s="44">
        <f t="shared" si="2"/>
        <v>163.33867707854847</v>
      </c>
      <c r="P13" s="9"/>
    </row>
    <row r="14" spans="1:133">
      <c r="A14" s="12"/>
      <c r="B14" s="42">
        <v>522</v>
      </c>
      <c r="C14" s="19" t="s">
        <v>29</v>
      </c>
      <c r="D14" s="43">
        <v>2807124</v>
      </c>
      <c r="E14" s="43">
        <v>3427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2810551</v>
      </c>
      <c r="O14" s="44">
        <f t="shared" si="2"/>
        <v>129.10202112999539</v>
      </c>
      <c r="P14" s="9"/>
    </row>
    <row r="15" spans="1:133" ht="15.75">
      <c r="A15" s="26" t="s">
        <v>31</v>
      </c>
      <c r="B15" s="27"/>
      <c r="C15" s="28"/>
      <c r="D15" s="29">
        <f t="shared" ref="D15:M15" si="4">SUM(D16:D18)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11708977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11708977</v>
      </c>
      <c r="O15" s="41">
        <f t="shared" si="2"/>
        <v>537.84919614147907</v>
      </c>
      <c r="P15" s="10"/>
    </row>
    <row r="16" spans="1:133">
      <c r="A16" s="12"/>
      <c r="B16" s="42">
        <v>534</v>
      </c>
      <c r="C16" s="19" t="s">
        <v>32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2226068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2226068</v>
      </c>
      <c r="O16" s="44">
        <f t="shared" si="2"/>
        <v>102.25392742305925</v>
      </c>
      <c r="P16" s="9"/>
    </row>
    <row r="17" spans="1:119">
      <c r="A17" s="12"/>
      <c r="B17" s="42">
        <v>536</v>
      </c>
      <c r="C17" s="19" t="s">
        <v>33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8479766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8479766</v>
      </c>
      <c r="O17" s="44">
        <f t="shared" si="2"/>
        <v>389.51612310519062</v>
      </c>
      <c r="P17" s="9"/>
    </row>
    <row r="18" spans="1:119">
      <c r="A18" s="12"/>
      <c r="B18" s="42">
        <v>538</v>
      </c>
      <c r="C18" s="19" t="s">
        <v>34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1003143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1003143</v>
      </c>
      <c r="O18" s="44">
        <f t="shared" si="2"/>
        <v>46.079145613229215</v>
      </c>
      <c r="P18" s="9"/>
    </row>
    <row r="19" spans="1:119" ht="15.75">
      <c r="A19" s="26" t="s">
        <v>35</v>
      </c>
      <c r="B19" s="27"/>
      <c r="C19" s="28"/>
      <c r="D19" s="29">
        <f t="shared" ref="D19:M19" si="5">SUM(D20:D20)</f>
        <v>348985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348985</v>
      </c>
      <c r="O19" s="41">
        <f t="shared" si="2"/>
        <v>16.030546623794212</v>
      </c>
      <c r="P19" s="10"/>
    </row>
    <row r="20" spans="1:119">
      <c r="A20" s="12"/>
      <c r="B20" s="42">
        <v>541</v>
      </c>
      <c r="C20" s="19" t="s">
        <v>36</v>
      </c>
      <c r="D20" s="43">
        <v>348985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348985</v>
      </c>
      <c r="O20" s="44">
        <f t="shared" si="2"/>
        <v>16.030546623794212</v>
      </c>
      <c r="P20" s="9"/>
    </row>
    <row r="21" spans="1:119" ht="15.75">
      <c r="A21" s="26" t="s">
        <v>69</v>
      </c>
      <c r="B21" s="27"/>
      <c r="C21" s="28"/>
      <c r="D21" s="29">
        <f t="shared" ref="D21:M21" si="6">SUM(D22:D23)</f>
        <v>3616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3616</v>
      </c>
      <c r="O21" s="41">
        <f t="shared" si="2"/>
        <v>0.16610013780431787</v>
      </c>
      <c r="P21" s="10"/>
    </row>
    <row r="22" spans="1:119">
      <c r="A22" s="90"/>
      <c r="B22" s="91">
        <v>552</v>
      </c>
      <c r="C22" s="92" t="s">
        <v>70</v>
      </c>
      <c r="D22" s="43">
        <v>3500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3500</v>
      </c>
      <c r="O22" s="44">
        <f t="shared" si="2"/>
        <v>0.16077170418006431</v>
      </c>
      <c r="P22" s="9"/>
    </row>
    <row r="23" spans="1:119">
      <c r="A23" s="90"/>
      <c r="B23" s="91">
        <v>559</v>
      </c>
      <c r="C23" s="92" t="s">
        <v>71</v>
      </c>
      <c r="D23" s="43">
        <v>116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116</v>
      </c>
      <c r="O23" s="44">
        <f t="shared" si="2"/>
        <v>5.3284336242535599E-3</v>
      </c>
      <c r="P23" s="9"/>
    </row>
    <row r="24" spans="1:119" ht="15.75">
      <c r="A24" s="26" t="s">
        <v>40</v>
      </c>
      <c r="B24" s="27"/>
      <c r="C24" s="28"/>
      <c r="D24" s="29">
        <f t="shared" ref="D24:M24" si="7">SUM(D25:D25)</f>
        <v>1341001</v>
      </c>
      <c r="E24" s="29">
        <f t="shared" si="7"/>
        <v>49384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1390385</v>
      </c>
      <c r="O24" s="41">
        <f t="shared" si="2"/>
        <v>63.867018833256772</v>
      </c>
      <c r="P24" s="9"/>
    </row>
    <row r="25" spans="1:119">
      <c r="A25" s="12"/>
      <c r="B25" s="42">
        <v>572</v>
      </c>
      <c r="C25" s="19" t="s">
        <v>41</v>
      </c>
      <c r="D25" s="43">
        <v>1341001</v>
      </c>
      <c r="E25" s="43">
        <v>49384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1390385</v>
      </c>
      <c r="O25" s="44">
        <f t="shared" si="2"/>
        <v>63.867018833256772</v>
      </c>
      <c r="P25" s="9"/>
    </row>
    <row r="26" spans="1:119" ht="15.75">
      <c r="A26" s="26" t="s">
        <v>43</v>
      </c>
      <c r="B26" s="27"/>
      <c r="C26" s="28"/>
      <c r="D26" s="29">
        <f t="shared" ref="D26:M26" si="8">SUM(D27:D27)</f>
        <v>1881908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1"/>
        <v>1881908</v>
      </c>
      <c r="O26" s="41">
        <f t="shared" si="2"/>
        <v>86.445016077170422</v>
      </c>
      <c r="P26" s="9"/>
    </row>
    <row r="27" spans="1:119" ht="15.75" thickBot="1">
      <c r="A27" s="12"/>
      <c r="B27" s="42">
        <v>581</v>
      </c>
      <c r="C27" s="19" t="s">
        <v>42</v>
      </c>
      <c r="D27" s="43">
        <v>1881908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1881908</v>
      </c>
      <c r="O27" s="44">
        <f t="shared" si="2"/>
        <v>86.445016077170422</v>
      </c>
      <c r="P27" s="9"/>
    </row>
    <row r="28" spans="1:119" ht="16.5" thickBot="1">
      <c r="A28" s="13" t="s">
        <v>10</v>
      </c>
      <c r="B28" s="21"/>
      <c r="C28" s="20"/>
      <c r="D28" s="14">
        <f>SUM(D5,D12,D15,D19,D21,D24,D26)</f>
        <v>14126670</v>
      </c>
      <c r="E28" s="14">
        <f t="shared" ref="E28:M28" si="9">SUM(E5,E12,E15,E19,E21,E24,E26)</f>
        <v>65157</v>
      </c>
      <c r="F28" s="14">
        <f t="shared" si="9"/>
        <v>450174</v>
      </c>
      <c r="G28" s="14">
        <f t="shared" si="9"/>
        <v>24105</v>
      </c>
      <c r="H28" s="14">
        <f t="shared" si="9"/>
        <v>0</v>
      </c>
      <c r="I28" s="14">
        <f t="shared" si="9"/>
        <v>11708977</v>
      </c>
      <c r="J28" s="14">
        <f t="shared" si="9"/>
        <v>0</v>
      </c>
      <c r="K28" s="14">
        <f t="shared" si="9"/>
        <v>1233397</v>
      </c>
      <c r="L28" s="14">
        <f t="shared" si="9"/>
        <v>0</v>
      </c>
      <c r="M28" s="14">
        <f t="shared" si="9"/>
        <v>0</v>
      </c>
      <c r="N28" s="14">
        <f t="shared" si="1"/>
        <v>27608480</v>
      </c>
      <c r="O28" s="35">
        <f t="shared" si="2"/>
        <v>1268.1892512632062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3" t="s">
        <v>72</v>
      </c>
      <c r="M30" s="93"/>
      <c r="N30" s="93"/>
      <c r="O30" s="39">
        <v>21770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49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87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88</v>
      </c>
      <c r="N4" s="32" t="s">
        <v>5</v>
      </c>
      <c r="O4" s="32" t="s">
        <v>89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4353833</v>
      </c>
      <c r="E5" s="24">
        <f t="shared" si="0"/>
        <v>79360</v>
      </c>
      <c r="F5" s="24">
        <f t="shared" si="0"/>
        <v>435998</v>
      </c>
      <c r="G5" s="24">
        <f t="shared" si="0"/>
        <v>1668048</v>
      </c>
      <c r="H5" s="24">
        <f t="shared" si="0"/>
        <v>0</v>
      </c>
      <c r="I5" s="24">
        <f t="shared" si="0"/>
        <v>0</v>
      </c>
      <c r="J5" s="24">
        <f t="shared" si="0"/>
        <v>5437029</v>
      </c>
      <c r="K5" s="24">
        <f t="shared" si="0"/>
        <v>3990147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15964415</v>
      </c>
      <c r="P5" s="30">
        <f t="shared" ref="P5:P27" si="1">(O5/P$29)</f>
        <v>669.22720603647031</v>
      </c>
      <c r="Q5" s="6"/>
    </row>
    <row r="6" spans="1:134">
      <c r="A6" s="12"/>
      <c r="B6" s="42">
        <v>511</v>
      </c>
      <c r="C6" s="19" t="s">
        <v>19</v>
      </c>
      <c r="D6" s="43">
        <v>92439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92439</v>
      </c>
      <c r="P6" s="44">
        <f t="shared" si="1"/>
        <v>3.8750366799413123</v>
      </c>
      <c r="Q6" s="9"/>
    </row>
    <row r="7" spans="1:134">
      <c r="A7" s="12"/>
      <c r="B7" s="42">
        <v>512</v>
      </c>
      <c r="C7" s="19" t="s">
        <v>20</v>
      </c>
      <c r="D7" s="43">
        <v>660158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660158</v>
      </c>
      <c r="P7" s="44">
        <f t="shared" si="1"/>
        <v>27.673779081953469</v>
      </c>
      <c r="Q7" s="9"/>
    </row>
    <row r="8" spans="1:134">
      <c r="A8" s="12"/>
      <c r="B8" s="42">
        <v>513</v>
      </c>
      <c r="C8" s="19" t="s">
        <v>21</v>
      </c>
      <c r="D8" s="43">
        <v>2119474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2119474</v>
      </c>
      <c r="P8" s="44">
        <f t="shared" si="1"/>
        <v>88.848207922867317</v>
      </c>
      <c r="Q8" s="9"/>
    </row>
    <row r="9" spans="1:134">
      <c r="A9" s="12"/>
      <c r="B9" s="42">
        <v>514</v>
      </c>
      <c r="C9" s="19" t="s">
        <v>22</v>
      </c>
      <c r="D9" s="43">
        <v>140313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140313</v>
      </c>
      <c r="P9" s="44">
        <f t="shared" si="1"/>
        <v>5.8819115489415221</v>
      </c>
      <c r="Q9" s="9"/>
    </row>
    <row r="10" spans="1:134">
      <c r="A10" s="12"/>
      <c r="B10" s="42">
        <v>515</v>
      </c>
      <c r="C10" s="19" t="s">
        <v>23</v>
      </c>
      <c r="D10" s="43">
        <v>1006289</v>
      </c>
      <c r="E10" s="43">
        <v>79360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1085649</v>
      </c>
      <c r="P10" s="44">
        <f t="shared" si="1"/>
        <v>45.510333263466777</v>
      </c>
      <c r="Q10" s="9"/>
    </row>
    <row r="11" spans="1:134">
      <c r="A11" s="12"/>
      <c r="B11" s="42">
        <v>518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3990147</v>
      </c>
      <c r="L11" s="43">
        <v>0</v>
      </c>
      <c r="M11" s="43">
        <v>0</v>
      </c>
      <c r="N11" s="43">
        <v>0</v>
      </c>
      <c r="O11" s="43">
        <f t="shared" si="2"/>
        <v>3990147</v>
      </c>
      <c r="P11" s="44">
        <f t="shared" si="1"/>
        <v>167.26669461328862</v>
      </c>
      <c r="Q11" s="9"/>
    </row>
    <row r="12" spans="1:134">
      <c r="A12" s="12"/>
      <c r="B12" s="42">
        <v>519</v>
      </c>
      <c r="C12" s="19" t="s">
        <v>26</v>
      </c>
      <c r="D12" s="43">
        <v>335160</v>
      </c>
      <c r="E12" s="43">
        <v>0</v>
      </c>
      <c r="F12" s="43">
        <v>435998</v>
      </c>
      <c r="G12" s="43">
        <v>1668048</v>
      </c>
      <c r="H12" s="43">
        <v>0</v>
      </c>
      <c r="I12" s="43">
        <v>0</v>
      </c>
      <c r="J12" s="43">
        <v>5437029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7876235</v>
      </c>
      <c r="P12" s="44">
        <f t="shared" si="1"/>
        <v>330.1712429260113</v>
      </c>
      <c r="Q12" s="9"/>
    </row>
    <row r="13" spans="1:134" ht="15.75">
      <c r="A13" s="26" t="s">
        <v>27</v>
      </c>
      <c r="B13" s="27"/>
      <c r="C13" s="28"/>
      <c r="D13" s="29">
        <f t="shared" ref="D13:N13" si="3">SUM(D14:D16)</f>
        <v>9921297</v>
      </c>
      <c r="E13" s="29">
        <f t="shared" si="3"/>
        <v>61231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 t="shared" ref="O13:O27" si="4">SUM(D13:N13)</f>
        <v>9982528</v>
      </c>
      <c r="P13" s="41">
        <f t="shared" si="1"/>
        <v>418.46690421295324</v>
      </c>
      <c r="Q13" s="10"/>
    </row>
    <row r="14" spans="1:134">
      <c r="A14" s="12"/>
      <c r="B14" s="42">
        <v>521</v>
      </c>
      <c r="C14" s="19" t="s">
        <v>28</v>
      </c>
      <c r="D14" s="43">
        <v>5091184</v>
      </c>
      <c r="E14" s="43">
        <v>61231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5152415</v>
      </c>
      <c r="P14" s="44">
        <f t="shared" si="1"/>
        <v>215.98889121777404</v>
      </c>
      <c r="Q14" s="9"/>
    </row>
    <row r="15" spans="1:134">
      <c r="A15" s="12"/>
      <c r="B15" s="42">
        <v>522</v>
      </c>
      <c r="C15" s="19" t="s">
        <v>29</v>
      </c>
      <c r="D15" s="43">
        <v>4450965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4450965</v>
      </c>
      <c r="P15" s="44">
        <f t="shared" si="1"/>
        <v>186.58415426535316</v>
      </c>
      <c r="Q15" s="9"/>
    </row>
    <row r="16" spans="1:134">
      <c r="A16" s="12"/>
      <c r="B16" s="42">
        <v>529</v>
      </c>
      <c r="C16" s="19" t="s">
        <v>47</v>
      </c>
      <c r="D16" s="43">
        <v>379148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379148</v>
      </c>
      <c r="P16" s="44">
        <f t="shared" si="1"/>
        <v>15.893858729826032</v>
      </c>
      <c r="Q16" s="9"/>
    </row>
    <row r="17" spans="1:120" ht="15.75">
      <c r="A17" s="26" t="s">
        <v>31</v>
      </c>
      <c r="B17" s="27"/>
      <c r="C17" s="28"/>
      <c r="D17" s="29">
        <f t="shared" ref="D17:N17" si="5">SUM(D18:D20)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15345044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40">
        <f t="shared" si="4"/>
        <v>15345044</v>
      </c>
      <c r="P17" s="41">
        <f t="shared" si="1"/>
        <v>643.26321525885555</v>
      </c>
      <c r="Q17" s="10"/>
    </row>
    <row r="18" spans="1:120">
      <c r="A18" s="12"/>
      <c r="B18" s="42">
        <v>534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3152326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3152326</v>
      </c>
      <c r="P18" s="44">
        <f t="shared" si="1"/>
        <v>132.14529448752882</v>
      </c>
      <c r="Q18" s="9"/>
    </row>
    <row r="19" spans="1:120">
      <c r="A19" s="12"/>
      <c r="B19" s="42">
        <v>536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10465518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10465518</v>
      </c>
      <c r="P19" s="44">
        <f t="shared" si="1"/>
        <v>438.7138126178998</v>
      </c>
      <c r="Q19" s="9"/>
    </row>
    <row r="20" spans="1:120">
      <c r="A20" s="12"/>
      <c r="B20" s="42">
        <v>538</v>
      </c>
      <c r="C20" s="19" t="s">
        <v>34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1727200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4"/>
        <v>1727200</v>
      </c>
      <c r="P20" s="44">
        <f t="shared" si="1"/>
        <v>72.404108153426961</v>
      </c>
      <c r="Q20" s="9"/>
    </row>
    <row r="21" spans="1:120" ht="15.75">
      <c r="A21" s="26" t="s">
        <v>35</v>
      </c>
      <c r="B21" s="27"/>
      <c r="C21" s="28"/>
      <c r="D21" s="29">
        <f t="shared" ref="D21:N21" si="6">SUM(D22:D22)</f>
        <v>1068675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6"/>
        <v>0</v>
      </c>
      <c r="O21" s="29">
        <f t="shared" si="4"/>
        <v>1068675</v>
      </c>
      <c r="P21" s="41">
        <f t="shared" si="1"/>
        <v>44.798784321945085</v>
      </c>
      <c r="Q21" s="10"/>
    </row>
    <row r="22" spans="1:120">
      <c r="A22" s="12"/>
      <c r="B22" s="42">
        <v>541</v>
      </c>
      <c r="C22" s="19" t="s">
        <v>36</v>
      </c>
      <c r="D22" s="43">
        <v>1068675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4"/>
        <v>1068675</v>
      </c>
      <c r="P22" s="44">
        <f t="shared" si="1"/>
        <v>44.798784321945085</v>
      </c>
      <c r="Q22" s="9"/>
    </row>
    <row r="23" spans="1:120" ht="15.75">
      <c r="A23" s="26" t="s">
        <v>40</v>
      </c>
      <c r="B23" s="27"/>
      <c r="C23" s="28"/>
      <c r="D23" s="29">
        <f t="shared" ref="D23:N23" si="7">SUM(D24:D24)</f>
        <v>1774280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7"/>
        <v>0</v>
      </c>
      <c r="O23" s="29">
        <f t="shared" si="4"/>
        <v>1774280</v>
      </c>
      <c r="P23" s="41">
        <f t="shared" si="1"/>
        <v>74.377698595682247</v>
      </c>
      <c r="Q23" s="9"/>
    </row>
    <row r="24" spans="1:120">
      <c r="A24" s="12"/>
      <c r="B24" s="42">
        <v>572</v>
      </c>
      <c r="C24" s="19" t="s">
        <v>41</v>
      </c>
      <c r="D24" s="43">
        <v>1774280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4"/>
        <v>1774280</v>
      </c>
      <c r="P24" s="44">
        <f t="shared" si="1"/>
        <v>74.377698595682247</v>
      </c>
      <c r="Q24" s="9"/>
    </row>
    <row r="25" spans="1:120" ht="15.75">
      <c r="A25" s="26" t="s">
        <v>43</v>
      </c>
      <c r="B25" s="27"/>
      <c r="C25" s="28"/>
      <c r="D25" s="29">
        <f t="shared" ref="D25:N25" si="8">SUM(D26:D26)</f>
        <v>2077454</v>
      </c>
      <c r="E25" s="29">
        <f t="shared" si="8"/>
        <v>49319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1640575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8"/>
        <v>0</v>
      </c>
      <c r="O25" s="29">
        <f t="shared" si="4"/>
        <v>3767348</v>
      </c>
      <c r="P25" s="41">
        <f t="shared" si="1"/>
        <v>157.92697547683923</v>
      </c>
      <c r="Q25" s="9"/>
    </row>
    <row r="26" spans="1:120" ht="15.75" thickBot="1">
      <c r="A26" s="12"/>
      <c r="B26" s="42">
        <v>581</v>
      </c>
      <c r="C26" s="19" t="s">
        <v>90</v>
      </c>
      <c r="D26" s="43">
        <v>2077454</v>
      </c>
      <c r="E26" s="43">
        <v>49319</v>
      </c>
      <c r="F26" s="43">
        <v>0</v>
      </c>
      <c r="G26" s="43">
        <v>0</v>
      </c>
      <c r="H26" s="43">
        <v>0</v>
      </c>
      <c r="I26" s="43">
        <v>1640575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4"/>
        <v>3767348</v>
      </c>
      <c r="P26" s="44">
        <f t="shared" si="1"/>
        <v>157.92697547683923</v>
      </c>
      <c r="Q26" s="9"/>
    </row>
    <row r="27" spans="1:120" ht="16.5" thickBot="1">
      <c r="A27" s="13" t="s">
        <v>10</v>
      </c>
      <c r="B27" s="21"/>
      <c r="C27" s="20"/>
      <c r="D27" s="14">
        <f>SUM(D5,D13,D17,D21,D23,D25)</f>
        <v>19195539</v>
      </c>
      <c r="E27" s="14">
        <f t="shared" ref="E27:N27" si="9">SUM(E5,E13,E17,E21,E23,E25)</f>
        <v>189910</v>
      </c>
      <c r="F27" s="14">
        <f t="shared" si="9"/>
        <v>435998</v>
      </c>
      <c r="G27" s="14">
        <f t="shared" si="9"/>
        <v>1668048</v>
      </c>
      <c r="H27" s="14">
        <f t="shared" si="9"/>
        <v>0</v>
      </c>
      <c r="I27" s="14">
        <f t="shared" si="9"/>
        <v>16985619</v>
      </c>
      <c r="J27" s="14">
        <f t="shared" si="9"/>
        <v>5437029</v>
      </c>
      <c r="K27" s="14">
        <f t="shared" si="9"/>
        <v>3990147</v>
      </c>
      <c r="L27" s="14">
        <f t="shared" si="9"/>
        <v>0</v>
      </c>
      <c r="M27" s="14">
        <f t="shared" si="9"/>
        <v>0</v>
      </c>
      <c r="N27" s="14">
        <f t="shared" si="9"/>
        <v>0</v>
      </c>
      <c r="O27" s="14">
        <f t="shared" si="4"/>
        <v>47902290</v>
      </c>
      <c r="P27" s="35">
        <f t="shared" si="1"/>
        <v>2008.0607839027457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8"/>
    </row>
    <row r="29" spans="1:120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93" t="s">
        <v>93</v>
      </c>
      <c r="N29" s="93"/>
      <c r="O29" s="93"/>
      <c r="P29" s="39">
        <v>23855</v>
      </c>
    </row>
    <row r="30" spans="1:120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6"/>
    </row>
    <row r="31" spans="1:120" ht="15.75" customHeight="1" thickBot="1">
      <c r="A31" s="97" t="s">
        <v>49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9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87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88</v>
      </c>
      <c r="N4" s="32" t="s">
        <v>5</v>
      </c>
      <c r="O4" s="32" t="s">
        <v>89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4833094</v>
      </c>
      <c r="E5" s="24">
        <f t="shared" si="0"/>
        <v>65231</v>
      </c>
      <c r="F5" s="24">
        <f t="shared" si="0"/>
        <v>437688</v>
      </c>
      <c r="G5" s="24">
        <f t="shared" si="0"/>
        <v>329775</v>
      </c>
      <c r="H5" s="24">
        <f t="shared" si="0"/>
        <v>0</v>
      </c>
      <c r="I5" s="24">
        <f t="shared" si="0"/>
        <v>219433</v>
      </c>
      <c r="J5" s="24">
        <f t="shared" si="0"/>
        <v>4963141</v>
      </c>
      <c r="K5" s="24">
        <f t="shared" si="0"/>
        <v>3739330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14587692</v>
      </c>
      <c r="P5" s="30">
        <f t="shared" ref="P5:P27" si="1">(O5/P$29)</f>
        <v>625.81261261261261</v>
      </c>
      <c r="Q5" s="6"/>
    </row>
    <row r="6" spans="1:134">
      <c r="A6" s="12"/>
      <c r="B6" s="42">
        <v>511</v>
      </c>
      <c r="C6" s="19" t="s">
        <v>19</v>
      </c>
      <c r="D6" s="43">
        <v>102180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102180</v>
      </c>
      <c r="P6" s="44">
        <f t="shared" si="1"/>
        <v>4.3835263835263838</v>
      </c>
      <c r="Q6" s="9"/>
    </row>
    <row r="7" spans="1:134">
      <c r="A7" s="12"/>
      <c r="B7" s="42">
        <v>512</v>
      </c>
      <c r="C7" s="19" t="s">
        <v>20</v>
      </c>
      <c r="D7" s="43">
        <v>647166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647166</v>
      </c>
      <c r="P7" s="44">
        <f t="shared" si="1"/>
        <v>27.763449163449163</v>
      </c>
      <c r="Q7" s="9"/>
    </row>
    <row r="8" spans="1:134">
      <c r="A8" s="12"/>
      <c r="B8" s="42">
        <v>513</v>
      </c>
      <c r="C8" s="19" t="s">
        <v>21</v>
      </c>
      <c r="D8" s="43">
        <v>1964613</v>
      </c>
      <c r="E8" s="43">
        <v>0</v>
      </c>
      <c r="F8" s="43">
        <v>0</v>
      </c>
      <c r="G8" s="43">
        <v>0</v>
      </c>
      <c r="H8" s="43">
        <v>0</v>
      </c>
      <c r="I8" s="43">
        <v>75476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2040089</v>
      </c>
      <c r="P8" s="44">
        <f t="shared" si="1"/>
        <v>87.519905619905614</v>
      </c>
      <c r="Q8" s="9"/>
    </row>
    <row r="9" spans="1:134">
      <c r="A9" s="12"/>
      <c r="B9" s="42">
        <v>514</v>
      </c>
      <c r="C9" s="19" t="s">
        <v>22</v>
      </c>
      <c r="D9" s="43">
        <v>131493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131493</v>
      </c>
      <c r="P9" s="44">
        <f t="shared" si="1"/>
        <v>5.641055341055341</v>
      </c>
      <c r="Q9" s="9"/>
    </row>
    <row r="10" spans="1:134">
      <c r="A10" s="12"/>
      <c r="B10" s="42">
        <v>515</v>
      </c>
      <c r="C10" s="19" t="s">
        <v>23</v>
      </c>
      <c r="D10" s="43">
        <v>758583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758583</v>
      </c>
      <c r="P10" s="44">
        <f t="shared" si="1"/>
        <v>32.543243243243246</v>
      </c>
      <c r="Q10" s="9"/>
    </row>
    <row r="11" spans="1:134">
      <c r="A11" s="12"/>
      <c r="B11" s="42">
        <v>518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3739330</v>
      </c>
      <c r="L11" s="43">
        <v>0</v>
      </c>
      <c r="M11" s="43">
        <v>0</v>
      </c>
      <c r="N11" s="43">
        <v>0</v>
      </c>
      <c r="O11" s="43">
        <f t="shared" si="2"/>
        <v>3739330</v>
      </c>
      <c r="P11" s="44">
        <f t="shared" si="1"/>
        <v>160.41741741741743</v>
      </c>
      <c r="Q11" s="9"/>
    </row>
    <row r="12" spans="1:134">
      <c r="A12" s="12"/>
      <c r="B12" s="42">
        <v>519</v>
      </c>
      <c r="C12" s="19" t="s">
        <v>26</v>
      </c>
      <c r="D12" s="43">
        <v>1229059</v>
      </c>
      <c r="E12" s="43">
        <v>65231</v>
      </c>
      <c r="F12" s="43">
        <v>437688</v>
      </c>
      <c r="G12" s="43">
        <v>329775</v>
      </c>
      <c r="H12" s="43">
        <v>0</v>
      </c>
      <c r="I12" s="43">
        <v>143957</v>
      </c>
      <c r="J12" s="43">
        <v>4963141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7168851</v>
      </c>
      <c r="P12" s="44">
        <f t="shared" si="1"/>
        <v>307.54401544401543</v>
      </c>
      <c r="Q12" s="9"/>
    </row>
    <row r="13" spans="1:134" ht="15.75">
      <c r="A13" s="26" t="s">
        <v>27</v>
      </c>
      <c r="B13" s="27"/>
      <c r="C13" s="28"/>
      <c r="D13" s="29">
        <f t="shared" ref="D13:N13" si="3">SUM(D14:D16)</f>
        <v>9249163</v>
      </c>
      <c r="E13" s="29">
        <f t="shared" si="3"/>
        <v>51587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 t="shared" ref="O13:O27" si="4">SUM(D13:N13)</f>
        <v>9300750</v>
      </c>
      <c r="P13" s="41">
        <f t="shared" si="1"/>
        <v>399.00257400257402</v>
      </c>
      <c r="Q13" s="10"/>
    </row>
    <row r="14" spans="1:134">
      <c r="A14" s="12"/>
      <c r="B14" s="42">
        <v>521</v>
      </c>
      <c r="C14" s="19" t="s">
        <v>28</v>
      </c>
      <c r="D14" s="43">
        <v>4816072</v>
      </c>
      <c r="E14" s="43">
        <v>51587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4867659</v>
      </c>
      <c r="P14" s="44">
        <f t="shared" si="1"/>
        <v>208.82277992277992</v>
      </c>
      <c r="Q14" s="9"/>
    </row>
    <row r="15" spans="1:134">
      <c r="A15" s="12"/>
      <c r="B15" s="42">
        <v>522</v>
      </c>
      <c r="C15" s="19" t="s">
        <v>29</v>
      </c>
      <c r="D15" s="43">
        <v>4102429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4102429</v>
      </c>
      <c r="P15" s="44">
        <f t="shared" si="1"/>
        <v>175.99438009438009</v>
      </c>
      <c r="Q15" s="9"/>
    </row>
    <row r="16" spans="1:134">
      <c r="A16" s="12"/>
      <c r="B16" s="42">
        <v>529</v>
      </c>
      <c r="C16" s="19" t="s">
        <v>47</v>
      </c>
      <c r="D16" s="43">
        <v>330662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330662</v>
      </c>
      <c r="P16" s="44">
        <f t="shared" si="1"/>
        <v>14.185413985413986</v>
      </c>
      <c r="Q16" s="9"/>
    </row>
    <row r="17" spans="1:120" ht="15.75">
      <c r="A17" s="26" t="s">
        <v>31</v>
      </c>
      <c r="B17" s="27"/>
      <c r="C17" s="28"/>
      <c r="D17" s="29">
        <f t="shared" ref="D17:N17" si="5">SUM(D18:D20)</f>
        <v>29701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13510781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40">
        <f t="shared" si="4"/>
        <v>13540482</v>
      </c>
      <c r="P17" s="41">
        <f t="shared" si="1"/>
        <v>580.88725868725874</v>
      </c>
      <c r="Q17" s="10"/>
    </row>
    <row r="18" spans="1:120">
      <c r="A18" s="12"/>
      <c r="B18" s="42">
        <v>534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2932640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2932640</v>
      </c>
      <c r="P18" s="44">
        <f t="shared" si="1"/>
        <v>125.81038181038181</v>
      </c>
      <c r="Q18" s="9"/>
    </row>
    <row r="19" spans="1:120">
      <c r="A19" s="12"/>
      <c r="B19" s="42">
        <v>536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9625116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9625116</v>
      </c>
      <c r="P19" s="44">
        <f t="shared" si="1"/>
        <v>412.91788931788932</v>
      </c>
      <c r="Q19" s="9"/>
    </row>
    <row r="20" spans="1:120">
      <c r="A20" s="12"/>
      <c r="B20" s="42">
        <v>538</v>
      </c>
      <c r="C20" s="19" t="s">
        <v>34</v>
      </c>
      <c r="D20" s="43">
        <v>29701</v>
      </c>
      <c r="E20" s="43">
        <v>0</v>
      </c>
      <c r="F20" s="43">
        <v>0</v>
      </c>
      <c r="G20" s="43">
        <v>0</v>
      </c>
      <c r="H20" s="43">
        <v>0</v>
      </c>
      <c r="I20" s="43">
        <v>953025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4"/>
        <v>982726</v>
      </c>
      <c r="P20" s="44">
        <f t="shared" si="1"/>
        <v>42.158987558987562</v>
      </c>
      <c r="Q20" s="9"/>
    </row>
    <row r="21" spans="1:120" ht="15.75">
      <c r="A21" s="26" t="s">
        <v>35</v>
      </c>
      <c r="B21" s="27"/>
      <c r="C21" s="28"/>
      <c r="D21" s="29">
        <f t="shared" ref="D21:N21" si="6">SUM(D22:D22)</f>
        <v>872362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6"/>
        <v>0</v>
      </c>
      <c r="O21" s="29">
        <f t="shared" si="4"/>
        <v>872362</v>
      </c>
      <c r="P21" s="41">
        <f t="shared" si="1"/>
        <v>37.424367224367224</v>
      </c>
      <c r="Q21" s="10"/>
    </row>
    <row r="22" spans="1:120">
      <c r="A22" s="12"/>
      <c r="B22" s="42">
        <v>541</v>
      </c>
      <c r="C22" s="19" t="s">
        <v>36</v>
      </c>
      <c r="D22" s="43">
        <v>872362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4"/>
        <v>872362</v>
      </c>
      <c r="P22" s="44">
        <f t="shared" si="1"/>
        <v>37.424367224367224</v>
      </c>
      <c r="Q22" s="9"/>
    </row>
    <row r="23" spans="1:120" ht="15.75">
      <c r="A23" s="26" t="s">
        <v>40</v>
      </c>
      <c r="B23" s="27"/>
      <c r="C23" s="28"/>
      <c r="D23" s="29">
        <f t="shared" ref="D23:N23" si="7">SUM(D24:D24)</f>
        <v>1406314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7"/>
        <v>0</v>
      </c>
      <c r="O23" s="29">
        <f t="shared" si="4"/>
        <v>1406314</v>
      </c>
      <c r="P23" s="41">
        <f t="shared" si="1"/>
        <v>60.330930930930933</v>
      </c>
      <c r="Q23" s="9"/>
    </row>
    <row r="24" spans="1:120">
      <c r="A24" s="12"/>
      <c r="B24" s="42">
        <v>572</v>
      </c>
      <c r="C24" s="19" t="s">
        <v>41</v>
      </c>
      <c r="D24" s="43">
        <v>1406314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4"/>
        <v>1406314</v>
      </c>
      <c r="P24" s="44">
        <f t="shared" si="1"/>
        <v>60.330930930930933</v>
      </c>
      <c r="Q24" s="9"/>
    </row>
    <row r="25" spans="1:120" ht="15.75">
      <c r="A25" s="26" t="s">
        <v>43</v>
      </c>
      <c r="B25" s="27"/>
      <c r="C25" s="28"/>
      <c r="D25" s="29">
        <f t="shared" ref="D25:N25" si="8">SUM(D26:D26)</f>
        <v>1228641</v>
      </c>
      <c r="E25" s="29">
        <f t="shared" si="8"/>
        <v>402476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1062068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8"/>
        <v>0</v>
      </c>
      <c r="O25" s="29">
        <f t="shared" si="4"/>
        <v>2693185</v>
      </c>
      <c r="P25" s="41">
        <f t="shared" si="1"/>
        <v>115.53775203775204</v>
      </c>
      <c r="Q25" s="9"/>
    </row>
    <row r="26" spans="1:120" ht="15.75" thickBot="1">
      <c r="A26" s="12"/>
      <c r="B26" s="42">
        <v>581</v>
      </c>
      <c r="C26" s="19" t="s">
        <v>90</v>
      </c>
      <c r="D26" s="43">
        <v>1228641</v>
      </c>
      <c r="E26" s="43">
        <v>402476</v>
      </c>
      <c r="F26" s="43">
        <v>0</v>
      </c>
      <c r="G26" s="43">
        <v>0</v>
      </c>
      <c r="H26" s="43">
        <v>0</v>
      </c>
      <c r="I26" s="43">
        <v>1062068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4"/>
        <v>2693185</v>
      </c>
      <c r="P26" s="44">
        <f t="shared" si="1"/>
        <v>115.53775203775204</v>
      </c>
      <c r="Q26" s="9"/>
    </row>
    <row r="27" spans="1:120" ht="16.5" thickBot="1">
      <c r="A27" s="13" t="s">
        <v>10</v>
      </c>
      <c r="B27" s="21"/>
      <c r="C27" s="20"/>
      <c r="D27" s="14">
        <f>SUM(D5,D13,D17,D21,D23,D25)</f>
        <v>17619275</v>
      </c>
      <c r="E27" s="14">
        <f t="shared" ref="E27:N27" si="9">SUM(E5,E13,E17,E21,E23,E25)</f>
        <v>519294</v>
      </c>
      <c r="F27" s="14">
        <f t="shared" si="9"/>
        <v>437688</v>
      </c>
      <c r="G27" s="14">
        <f t="shared" si="9"/>
        <v>329775</v>
      </c>
      <c r="H27" s="14">
        <f t="shared" si="9"/>
        <v>0</v>
      </c>
      <c r="I27" s="14">
        <f t="shared" si="9"/>
        <v>14792282</v>
      </c>
      <c r="J27" s="14">
        <f t="shared" si="9"/>
        <v>4963141</v>
      </c>
      <c r="K27" s="14">
        <f t="shared" si="9"/>
        <v>3739330</v>
      </c>
      <c r="L27" s="14">
        <f t="shared" si="9"/>
        <v>0</v>
      </c>
      <c r="M27" s="14">
        <f t="shared" si="9"/>
        <v>0</v>
      </c>
      <c r="N27" s="14">
        <f t="shared" si="9"/>
        <v>0</v>
      </c>
      <c r="O27" s="14">
        <f t="shared" si="4"/>
        <v>42400785</v>
      </c>
      <c r="P27" s="35">
        <f t="shared" si="1"/>
        <v>1818.9954954954956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8"/>
    </row>
    <row r="29" spans="1:120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93" t="s">
        <v>91</v>
      </c>
      <c r="N29" s="93"/>
      <c r="O29" s="93"/>
      <c r="P29" s="39">
        <v>23310</v>
      </c>
    </row>
    <row r="30" spans="1:120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6"/>
    </row>
    <row r="31" spans="1:120" ht="15.75" customHeight="1" thickBot="1">
      <c r="A31" s="97" t="s">
        <v>49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9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3694257</v>
      </c>
      <c r="E5" s="24">
        <f t="shared" si="0"/>
        <v>80766</v>
      </c>
      <c r="F5" s="24">
        <f t="shared" si="0"/>
        <v>433940</v>
      </c>
      <c r="G5" s="24">
        <f t="shared" si="0"/>
        <v>2244976</v>
      </c>
      <c r="H5" s="24">
        <f t="shared" si="0"/>
        <v>0</v>
      </c>
      <c r="I5" s="24">
        <f t="shared" si="0"/>
        <v>25984</v>
      </c>
      <c r="J5" s="24">
        <f t="shared" si="0"/>
        <v>4946334</v>
      </c>
      <c r="K5" s="24">
        <f t="shared" si="0"/>
        <v>3453989</v>
      </c>
      <c r="L5" s="24">
        <f t="shared" si="0"/>
        <v>0</v>
      </c>
      <c r="M5" s="24">
        <f t="shared" si="0"/>
        <v>0</v>
      </c>
      <c r="N5" s="25">
        <f>SUM(D5:M5)</f>
        <v>14880246</v>
      </c>
      <c r="O5" s="30">
        <f t="shared" ref="O5:O27" si="1">(N5/O$29)</f>
        <v>624.74792173986066</v>
      </c>
      <c r="P5" s="6"/>
    </row>
    <row r="6" spans="1:133">
      <c r="A6" s="12"/>
      <c r="B6" s="42">
        <v>511</v>
      </c>
      <c r="C6" s="19" t="s">
        <v>19</v>
      </c>
      <c r="D6" s="43">
        <v>85624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85624</v>
      </c>
      <c r="O6" s="44">
        <f t="shared" si="1"/>
        <v>3.594928205558821</v>
      </c>
      <c r="P6" s="9"/>
    </row>
    <row r="7" spans="1:133">
      <c r="A7" s="12"/>
      <c r="B7" s="42">
        <v>512</v>
      </c>
      <c r="C7" s="19" t="s">
        <v>20</v>
      </c>
      <c r="D7" s="43">
        <v>558331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558331</v>
      </c>
      <c r="O7" s="44">
        <f t="shared" si="1"/>
        <v>23.441556805777143</v>
      </c>
      <c r="P7" s="9"/>
    </row>
    <row r="8" spans="1:133">
      <c r="A8" s="12"/>
      <c r="B8" s="42">
        <v>513</v>
      </c>
      <c r="C8" s="19" t="s">
        <v>21</v>
      </c>
      <c r="D8" s="43">
        <v>1965731</v>
      </c>
      <c r="E8" s="43">
        <v>34936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2000667</v>
      </c>
      <c r="O8" s="44">
        <f t="shared" si="1"/>
        <v>83.998110672600561</v>
      </c>
      <c r="P8" s="9"/>
    </row>
    <row r="9" spans="1:133">
      <c r="A9" s="12"/>
      <c r="B9" s="42">
        <v>514</v>
      </c>
      <c r="C9" s="19" t="s">
        <v>22</v>
      </c>
      <c r="D9" s="43">
        <v>116745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116745</v>
      </c>
      <c r="O9" s="44">
        <f t="shared" si="1"/>
        <v>4.9015450499622135</v>
      </c>
      <c r="P9" s="9"/>
    </row>
    <row r="10" spans="1:133">
      <c r="A10" s="12"/>
      <c r="B10" s="42">
        <v>515</v>
      </c>
      <c r="C10" s="19" t="s">
        <v>23</v>
      </c>
      <c r="D10" s="43">
        <v>754229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754229</v>
      </c>
      <c r="O10" s="44">
        <f t="shared" si="1"/>
        <v>31.666344781257873</v>
      </c>
      <c r="P10" s="9"/>
    </row>
    <row r="11" spans="1:133">
      <c r="A11" s="12"/>
      <c r="B11" s="42">
        <v>518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3453989</v>
      </c>
      <c r="L11" s="43">
        <v>0</v>
      </c>
      <c r="M11" s="43">
        <v>0</v>
      </c>
      <c r="N11" s="43">
        <f t="shared" si="2"/>
        <v>3453989</v>
      </c>
      <c r="O11" s="44">
        <f t="shared" si="1"/>
        <v>145.01591233520867</v>
      </c>
      <c r="P11" s="9"/>
    </row>
    <row r="12" spans="1:133">
      <c r="A12" s="12"/>
      <c r="B12" s="42">
        <v>519</v>
      </c>
      <c r="C12" s="19" t="s">
        <v>59</v>
      </c>
      <c r="D12" s="43">
        <v>213597</v>
      </c>
      <c r="E12" s="43">
        <v>45830</v>
      </c>
      <c r="F12" s="43">
        <v>433940</v>
      </c>
      <c r="G12" s="43">
        <v>2244976</v>
      </c>
      <c r="H12" s="43">
        <v>0</v>
      </c>
      <c r="I12" s="43">
        <v>25984</v>
      </c>
      <c r="J12" s="43">
        <v>4946334</v>
      </c>
      <c r="K12" s="43">
        <v>0</v>
      </c>
      <c r="L12" s="43">
        <v>0</v>
      </c>
      <c r="M12" s="43">
        <v>0</v>
      </c>
      <c r="N12" s="43">
        <f t="shared" si="2"/>
        <v>7910661</v>
      </c>
      <c r="O12" s="44">
        <f t="shared" si="1"/>
        <v>332.12952388949532</v>
      </c>
      <c r="P12" s="9"/>
    </row>
    <row r="13" spans="1:133" ht="15.75">
      <c r="A13" s="26" t="s">
        <v>27</v>
      </c>
      <c r="B13" s="27"/>
      <c r="C13" s="28"/>
      <c r="D13" s="29">
        <f t="shared" ref="D13:M13" si="3">SUM(D14:D16)</f>
        <v>8542662</v>
      </c>
      <c r="E13" s="29">
        <f t="shared" si="3"/>
        <v>10000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8552662</v>
      </c>
      <c r="O13" s="41">
        <f t="shared" si="1"/>
        <v>359.08397010664203</v>
      </c>
      <c r="P13" s="10"/>
    </row>
    <row r="14" spans="1:133">
      <c r="A14" s="12"/>
      <c r="B14" s="42">
        <v>521</v>
      </c>
      <c r="C14" s="19" t="s">
        <v>28</v>
      </c>
      <c r="D14" s="43">
        <v>4313538</v>
      </c>
      <c r="E14" s="43">
        <v>10000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4323538</v>
      </c>
      <c r="O14" s="44">
        <f t="shared" si="1"/>
        <v>181.52397346544629</v>
      </c>
      <c r="P14" s="9"/>
    </row>
    <row r="15" spans="1:133">
      <c r="A15" s="12"/>
      <c r="B15" s="42">
        <v>522</v>
      </c>
      <c r="C15" s="19" t="s">
        <v>29</v>
      </c>
      <c r="D15" s="43">
        <v>3895338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3895338</v>
      </c>
      <c r="O15" s="44">
        <f t="shared" si="1"/>
        <v>163.54597363338652</v>
      </c>
      <c r="P15" s="9"/>
    </row>
    <row r="16" spans="1:133">
      <c r="A16" s="12"/>
      <c r="B16" s="42">
        <v>529</v>
      </c>
      <c r="C16" s="19" t="s">
        <v>47</v>
      </c>
      <c r="D16" s="43">
        <v>333786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333786</v>
      </c>
      <c r="O16" s="44">
        <f t="shared" si="1"/>
        <v>14.01402300780922</v>
      </c>
      <c r="P16" s="9"/>
    </row>
    <row r="17" spans="1:119" ht="15.75">
      <c r="A17" s="26" t="s">
        <v>31</v>
      </c>
      <c r="B17" s="27"/>
      <c r="C17" s="28"/>
      <c r="D17" s="29">
        <f t="shared" ref="D17:M17" si="5">SUM(D18:D20)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13927631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13927631</v>
      </c>
      <c r="O17" s="41">
        <f t="shared" si="1"/>
        <v>584.75233017045935</v>
      </c>
      <c r="P17" s="10"/>
    </row>
    <row r="18" spans="1:119">
      <c r="A18" s="12"/>
      <c r="B18" s="42">
        <v>534</v>
      </c>
      <c r="C18" s="19" t="s">
        <v>60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2835006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2835006</v>
      </c>
      <c r="O18" s="44">
        <f t="shared" si="1"/>
        <v>119.02787807540516</v>
      </c>
      <c r="P18" s="9"/>
    </row>
    <row r="19" spans="1:119">
      <c r="A19" s="12"/>
      <c r="B19" s="42">
        <v>536</v>
      </c>
      <c r="C19" s="19" t="s">
        <v>61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9682719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9682719</v>
      </c>
      <c r="O19" s="44">
        <f t="shared" si="1"/>
        <v>406.52947350743136</v>
      </c>
      <c r="P19" s="9"/>
    </row>
    <row r="20" spans="1:119">
      <c r="A20" s="12"/>
      <c r="B20" s="42">
        <v>538</v>
      </c>
      <c r="C20" s="19" t="s">
        <v>62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1409906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1409906</v>
      </c>
      <c r="O20" s="44">
        <f t="shared" si="1"/>
        <v>59.194978587622806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SUM(D22:D22)</f>
        <v>993271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993271</v>
      </c>
      <c r="O21" s="41">
        <f t="shared" si="1"/>
        <v>41.702535897220592</v>
      </c>
      <c r="P21" s="10"/>
    </row>
    <row r="22" spans="1:119">
      <c r="A22" s="12"/>
      <c r="B22" s="42">
        <v>541</v>
      </c>
      <c r="C22" s="19" t="s">
        <v>63</v>
      </c>
      <c r="D22" s="43">
        <v>993271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993271</v>
      </c>
      <c r="O22" s="44">
        <f t="shared" si="1"/>
        <v>41.702535897220592</v>
      </c>
      <c r="P22" s="9"/>
    </row>
    <row r="23" spans="1:119" ht="15.75">
      <c r="A23" s="26" t="s">
        <v>40</v>
      </c>
      <c r="B23" s="27"/>
      <c r="C23" s="28"/>
      <c r="D23" s="29">
        <f t="shared" ref="D23:M23" si="7">SUM(D24:D24)</f>
        <v>1385564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1385564</v>
      </c>
      <c r="O23" s="41">
        <f t="shared" si="1"/>
        <v>58.172978419682593</v>
      </c>
      <c r="P23" s="9"/>
    </row>
    <row r="24" spans="1:119">
      <c r="A24" s="12"/>
      <c r="B24" s="42">
        <v>572</v>
      </c>
      <c r="C24" s="19" t="s">
        <v>64</v>
      </c>
      <c r="D24" s="43">
        <v>1385564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1385564</v>
      </c>
      <c r="O24" s="44">
        <f t="shared" si="1"/>
        <v>58.172978419682593</v>
      </c>
      <c r="P24" s="9"/>
    </row>
    <row r="25" spans="1:119" ht="15.75">
      <c r="A25" s="26" t="s">
        <v>65</v>
      </c>
      <c r="B25" s="27"/>
      <c r="C25" s="28"/>
      <c r="D25" s="29">
        <f t="shared" ref="D25:M25" si="8">SUM(D26:D26)</f>
        <v>2081719</v>
      </c>
      <c r="E25" s="29">
        <f t="shared" si="8"/>
        <v>16367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2234283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61847</v>
      </c>
      <c r="N25" s="29">
        <f t="shared" si="4"/>
        <v>4394216</v>
      </c>
      <c r="O25" s="41">
        <f t="shared" si="1"/>
        <v>184.4913930640692</v>
      </c>
      <c r="P25" s="9"/>
    </row>
    <row r="26" spans="1:119" ht="15.75" thickBot="1">
      <c r="A26" s="12"/>
      <c r="B26" s="42">
        <v>581</v>
      </c>
      <c r="C26" s="19" t="s">
        <v>66</v>
      </c>
      <c r="D26" s="43">
        <v>2081719</v>
      </c>
      <c r="E26" s="43">
        <v>16367</v>
      </c>
      <c r="F26" s="43">
        <v>0</v>
      </c>
      <c r="G26" s="43">
        <v>0</v>
      </c>
      <c r="H26" s="43">
        <v>0</v>
      </c>
      <c r="I26" s="43">
        <v>2234283</v>
      </c>
      <c r="J26" s="43">
        <v>0</v>
      </c>
      <c r="K26" s="43">
        <v>0</v>
      </c>
      <c r="L26" s="43">
        <v>0</v>
      </c>
      <c r="M26" s="43">
        <v>61847</v>
      </c>
      <c r="N26" s="43">
        <f t="shared" si="4"/>
        <v>4394216</v>
      </c>
      <c r="O26" s="44">
        <f t="shared" si="1"/>
        <v>184.4913930640692</v>
      </c>
      <c r="P26" s="9"/>
    </row>
    <row r="27" spans="1:119" ht="16.5" thickBot="1">
      <c r="A27" s="13" t="s">
        <v>10</v>
      </c>
      <c r="B27" s="21"/>
      <c r="C27" s="20"/>
      <c r="D27" s="14">
        <f>SUM(D5,D13,D17,D21,D23,D25)</f>
        <v>16697473</v>
      </c>
      <c r="E27" s="14">
        <f t="shared" ref="E27:M27" si="9">SUM(E5,E13,E17,E21,E23,E25)</f>
        <v>107133</v>
      </c>
      <c r="F27" s="14">
        <f t="shared" si="9"/>
        <v>433940</v>
      </c>
      <c r="G27" s="14">
        <f t="shared" si="9"/>
        <v>2244976</v>
      </c>
      <c r="H27" s="14">
        <f t="shared" si="9"/>
        <v>0</v>
      </c>
      <c r="I27" s="14">
        <f t="shared" si="9"/>
        <v>16187898</v>
      </c>
      <c r="J27" s="14">
        <f t="shared" si="9"/>
        <v>4946334</v>
      </c>
      <c r="K27" s="14">
        <f t="shared" si="9"/>
        <v>3453989</v>
      </c>
      <c r="L27" s="14">
        <f t="shared" si="9"/>
        <v>0</v>
      </c>
      <c r="M27" s="14">
        <f t="shared" si="9"/>
        <v>61847</v>
      </c>
      <c r="N27" s="14">
        <f t="shared" si="4"/>
        <v>44133590</v>
      </c>
      <c r="O27" s="35">
        <f t="shared" si="1"/>
        <v>1852.9511293979344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85</v>
      </c>
      <c r="M29" s="93"/>
      <c r="N29" s="93"/>
      <c r="O29" s="39">
        <v>23818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49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4187181</v>
      </c>
      <c r="E5" s="24">
        <f t="shared" si="0"/>
        <v>65764</v>
      </c>
      <c r="F5" s="24">
        <f t="shared" si="0"/>
        <v>434995</v>
      </c>
      <c r="G5" s="24">
        <f t="shared" si="0"/>
        <v>2098876</v>
      </c>
      <c r="H5" s="24">
        <f t="shared" si="0"/>
        <v>0</v>
      </c>
      <c r="I5" s="24">
        <f t="shared" si="0"/>
        <v>2064</v>
      </c>
      <c r="J5" s="24">
        <f t="shared" si="0"/>
        <v>4766277</v>
      </c>
      <c r="K5" s="24">
        <f t="shared" si="0"/>
        <v>3316292</v>
      </c>
      <c r="L5" s="24">
        <f t="shared" si="0"/>
        <v>0</v>
      </c>
      <c r="M5" s="24">
        <f t="shared" si="0"/>
        <v>0</v>
      </c>
      <c r="N5" s="25">
        <f>SUM(D5:M5)</f>
        <v>14871449</v>
      </c>
      <c r="O5" s="30">
        <f t="shared" ref="O5:O28" si="1">(N5/O$30)</f>
        <v>634.0417395011724</v>
      </c>
      <c r="P5" s="6"/>
    </row>
    <row r="6" spans="1:133">
      <c r="A6" s="12"/>
      <c r="B6" s="42">
        <v>511</v>
      </c>
      <c r="C6" s="19" t="s">
        <v>19</v>
      </c>
      <c r="D6" s="43">
        <v>99990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99990</v>
      </c>
      <c r="O6" s="44">
        <f t="shared" si="1"/>
        <v>4.2630569175015989</v>
      </c>
      <c r="P6" s="9"/>
    </row>
    <row r="7" spans="1:133">
      <c r="A7" s="12"/>
      <c r="B7" s="42">
        <v>512</v>
      </c>
      <c r="C7" s="19" t="s">
        <v>20</v>
      </c>
      <c r="D7" s="43">
        <v>757013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757013</v>
      </c>
      <c r="O7" s="44">
        <f t="shared" si="1"/>
        <v>32.275122575143889</v>
      </c>
      <c r="P7" s="9"/>
    </row>
    <row r="8" spans="1:133">
      <c r="A8" s="12"/>
      <c r="B8" s="42">
        <v>513</v>
      </c>
      <c r="C8" s="19" t="s">
        <v>21</v>
      </c>
      <c r="D8" s="43">
        <v>2048885</v>
      </c>
      <c r="E8" s="43">
        <v>65764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2114649</v>
      </c>
      <c r="O8" s="44">
        <f t="shared" si="1"/>
        <v>90.157706246002988</v>
      </c>
      <c r="P8" s="9"/>
    </row>
    <row r="9" spans="1:133">
      <c r="A9" s="12"/>
      <c r="B9" s="42">
        <v>514</v>
      </c>
      <c r="C9" s="19" t="s">
        <v>22</v>
      </c>
      <c r="D9" s="43">
        <v>113682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113682</v>
      </c>
      <c r="O9" s="44">
        <f t="shared" si="1"/>
        <v>4.8468130462587933</v>
      </c>
      <c r="P9" s="9"/>
    </row>
    <row r="10" spans="1:133">
      <c r="A10" s="12"/>
      <c r="B10" s="42">
        <v>515</v>
      </c>
      <c r="C10" s="19" t="s">
        <v>23</v>
      </c>
      <c r="D10" s="43">
        <v>727135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727135</v>
      </c>
      <c r="O10" s="44">
        <f t="shared" si="1"/>
        <v>31.00127904497975</v>
      </c>
      <c r="P10" s="9"/>
    </row>
    <row r="11" spans="1:133">
      <c r="A11" s="12"/>
      <c r="B11" s="42">
        <v>518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3316292</v>
      </c>
      <c r="L11" s="43">
        <v>0</v>
      </c>
      <c r="M11" s="43">
        <v>0</v>
      </c>
      <c r="N11" s="43">
        <f t="shared" si="2"/>
        <v>3316292</v>
      </c>
      <c r="O11" s="44">
        <f t="shared" si="1"/>
        <v>141.38955446599871</v>
      </c>
      <c r="P11" s="9"/>
    </row>
    <row r="12" spans="1:133">
      <c r="A12" s="12"/>
      <c r="B12" s="42">
        <v>519</v>
      </c>
      <c r="C12" s="19" t="s">
        <v>59</v>
      </c>
      <c r="D12" s="43">
        <v>440476</v>
      </c>
      <c r="E12" s="43">
        <v>0</v>
      </c>
      <c r="F12" s="43">
        <v>434995</v>
      </c>
      <c r="G12" s="43">
        <v>2098876</v>
      </c>
      <c r="H12" s="43">
        <v>0</v>
      </c>
      <c r="I12" s="43">
        <v>2064</v>
      </c>
      <c r="J12" s="43">
        <v>4766277</v>
      </c>
      <c r="K12" s="43">
        <v>0</v>
      </c>
      <c r="L12" s="43">
        <v>0</v>
      </c>
      <c r="M12" s="43">
        <v>0</v>
      </c>
      <c r="N12" s="43">
        <f t="shared" si="2"/>
        <v>7742688</v>
      </c>
      <c r="O12" s="44">
        <f t="shared" si="1"/>
        <v>330.1082072052867</v>
      </c>
      <c r="P12" s="9"/>
    </row>
    <row r="13" spans="1:133" ht="15.75">
      <c r="A13" s="26" t="s">
        <v>27</v>
      </c>
      <c r="B13" s="27"/>
      <c r="C13" s="28"/>
      <c r="D13" s="29">
        <f t="shared" ref="D13:M13" si="3">SUM(D14:D16)</f>
        <v>7956688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7956688</v>
      </c>
      <c r="O13" s="41">
        <f t="shared" si="1"/>
        <v>339.23206139415902</v>
      </c>
      <c r="P13" s="10"/>
    </row>
    <row r="14" spans="1:133">
      <c r="A14" s="12"/>
      <c r="B14" s="42">
        <v>521</v>
      </c>
      <c r="C14" s="19" t="s">
        <v>28</v>
      </c>
      <c r="D14" s="43">
        <v>4057517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4057517</v>
      </c>
      <c r="O14" s="44">
        <f t="shared" si="1"/>
        <v>172.99155830313367</v>
      </c>
      <c r="P14" s="9"/>
    </row>
    <row r="15" spans="1:133">
      <c r="A15" s="12"/>
      <c r="B15" s="42">
        <v>522</v>
      </c>
      <c r="C15" s="19" t="s">
        <v>29</v>
      </c>
      <c r="D15" s="43">
        <v>3588602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3588602</v>
      </c>
      <c r="O15" s="44">
        <f t="shared" si="1"/>
        <v>152.99944574717543</v>
      </c>
      <c r="P15" s="9"/>
    </row>
    <row r="16" spans="1:133">
      <c r="A16" s="12"/>
      <c r="B16" s="42">
        <v>529</v>
      </c>
      <c r="C16" s="19" t="s">
        <v>47</v>
      </c>
      <c r="D16" s="43">
        <v>310569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310569</v>
      </c>
      <c r="O16" s="44">
        <f t="shared" si="1"/>
        <v>13.241057343849926</v>
      </c>
      <c r="P16" s="9"/>
    </row>
    <row r="17" spans="1:119" ht="15.75">
      <c r="A17" s="26" t="s">
        <v>31</v>
      </c>
      <c r="B17" s="27"/>
      <c r="C17" s="28"/>
      <c r="D17" s="29">
        <f t="shared" ref="D17:M17" si="5">SUM(D18:D21)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13572149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305</v>
      </c>
      <c r="N17" s="40">
        <f t="shared" si="4"/>
        <v>13572454</v>
      </c>
      <c r="O17" s="41">
        <f t="shared" si="1"/>
        <v>578.65930505222764</v>
      </c>
      <c r="P17" s="10"/>
    </row>
    <row r="18" spans="1:119">
      <c r="A18" s="12"/>
      <c r="B18" s="42">
        <v>534</v>
      </c>
      <c r="C18" s="19" t="s">
        <v>60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2939631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2939631</v>
      </c>
      <c r="O18" s="44">
        <f t="shared" si="1"/>
        <v>125.33067576209763</v>
      </c>
      <c r="P18" s="9"/>
    </row>
    <row r="19" spans="1:119">
      <c r="A19" s="12"/>
      <c r="B19" s="42">
        <v>536</v>
      </c>
      <c r="C19" s="19" t="s">
        <v>61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9084520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9084520</v>
      </c>
      <c r="O19" s="44">
        <f t="shared" si="1"/>
        <v>387.3169899808143</v>
      </c>
      <c r="P19" s="9"/>
    </row>
    <row r="20" spans="1:119">
      <c r="A20" s="12"/>
      <c r="B20" s="42">
        <v>537</v>
      </c>
      <c r="C20" s="19" t="s">
        <v>82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305</v>
      </c>
      <c r="N20" s="43">
        <f t="shared" si="4"/>
        <v>305</v>
      </c>
      <c r="O20" s="44">
        <f t="shared" si="1"/>
        <v>1.3003623960775954E-2</v>
      </c>
      <c r="P20" s="9"/>
    </row>
    <row r="21" spans="1:119">
      <c r="A21" s="12"/>
      <c r="B21" s="42">
        <v>538</v>
      </c>
      <c r="C21" s="19" t="s">
        <v>62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1547998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1547998</v>
      </c>
      <c r="O21" s="44">
        <f t="shared" si="1"/>
        <v>65.998635685354941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788345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788345</v>
      </c>
      <c r="O22" s="41">
        <f t="shared" si="1"/>
        <v>33.610957151993176</v>
      </c>
      <c r="P22" s="10"/>
    </row>
    <row r="23" spans="1:119">
      <c r="A23" s="12"/>
      <c r="B23" s="42">
        <v>541</v>
      </c>
      <c r="C23" s="19" t="s">
        <v>63</v>
      </c>
      <c r="D23" s="43">
        <v>788345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788345</v>
      </c>
      <c r="O23" s="44">
        <f t="shared" si="1"/>
        <v>33.610957151993176</v>
      </c>
      <c r="P23" s="9"/>
    </row>
    <row r="24" spans="1:119" ht="15.75">
      <c r="A24" s="26" t="s">
        <v>40</v>
      </c>
      <c r="B24" s="27"/>
      <c r="C24" s="28"/>
      <c r="D24" s="29">
        <f t="shared" ref="D24:M24" si="7">SUM(D25:D25)</f>
        <v>1244309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1244309</v>
      </c>
      <c r="O24" s="41">
        <f t="shared" si="1"/>
        <v>53.050905990193989</v>
      </c>
      <c r="P24" s="9"/>
    </row>
    <row r="25" spans="1:119">
      <c r="A25" s="12"/>
      <c r="B25" s="42">
        <v>572</v>
      </c>
      <c r="C25" s="19" t="s">
        <v>64</v>
      </c>
      <c r="D25" s="43">
        <v>1244309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1244309</v>
      </c>
      <c r="O25" s="44">
        <f t="shared" si="1"/>
        <v>53.050905990193989</v>
      </c>
      <c r="P25" s="9"/>
    </row>
    <row r="26" spans="1:119" ht="15.75">
      <c r="A26" s="26" t="s">
        <v>65</v>
      </c>
      <c r="B26" s="27"/>
      <c r="C26" s="28"/>
      <c r="D26" s="29">
        <f t="shared" ref="D26:M26" si="8">SUM(D27:D27)</f>
        <v>904981</v>
      </c>
      <c r="E26" s="29">
        <f t="shared" si="8"/>
        <v>121828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971498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1998307</v>
      </c>
      <c r="O26" s="41">
        <f t="shared" si="1"/>
        <v>85.197484544873163</v>
      </c>
      <c r="P26" s="9"/>
    </row>
    <row r="27" spans="1:119" ht="15.75" thickBot="1">
      <c r="A27" s="12"/>
      <c r="B27" s="42">
        <v>581</v>
      </c>
      <c r="C27" s="19" t="s">
        <v>66</v>
      </c>
      <c r="D27" s="43">
        <v>904981</v>
      </c>
      <c r="E27" s="43">
        <v>121828</v>
      </c>
      <c r="F27" s="43">
        <v>0</v>
      </c>
      <c r="G27" s="43">
        <v>0</v>
      </c>
      <c r="H27" s="43">
        <v>0</v>
      </c>
      <c r="I27" s="43">
        <v>971498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1998307</v>
      </c>
      <c r="O27" s="44">
        <f t="shared" si="1"/>
        <v>85.197484544873163</v>
      </c>
      <c r="P27" s="9"/>
    </row>
    <row r="28" spans="1:119" ht="16.5" thickBot="1">
      <c r="A28" s="13" t="s">
        <v>10</v>
      </c>
      <c r="B28" s="21"/>
      <c r="C28" s="20"/>
      <c r="D28" s="14">
        <f>SUM(D5,D13,D17,D22,D24,D26)</f>
        <v>15081504</v>
      </c>
      <c r="E28" s="14">
        <f t="shared" ref="E28:M28" si="9">SUM(E5,E13,E17,E22,E24,E26)</f>
        <v>187592</v>
      </c>
      <c r="F28" s="14">
        <f t="shared" si="9"/>
        <v>434995</v>
      </c>
      <c r="G28" s="14">
        <f t="shared" si="9"/>
        <v>2098876</v>
      </c>
      <c r="H28" s="14">
        <f t="shared" si="9"/>
        <v>0</v>
      </c>
      <c r="I28" s="14">
        <f t="shared" si="9"/>
        <v>14545711</v>
      </c>
      <c r="J28" s="14">
        <f t="shared" si="9"/>
        <v>4766277</v>
      </c>
      <c r="K28" s="14">
        <f t="shared" si="9"/>
        <v>3316292</v>
      </c>
      <c r="L28" s="14">
        <f t="shared" si="9"/>
        <v>0</v>
      </c>
      <c r="M28" s="14">
        <f t="shared" si="9"/>
        <v>305</v>
      </c>
      <c r="N28" s="14">
        <f t="shared" si="4"/>
        <v>40431552</v>
      </c>
      <c r="O28" s="35">
        <f t="shared" si="1"/>
        <v>1723.7924536346195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3" t="s">
        <v>83</v>
      </c>
      <c r="M30" s="93"/>
      <c r="N30" s="93"/>
      <c r="O30" s="39">
        <v>23455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49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3876196</v>
      </c>
      <c r="E5" s="24">
        <f t="shared" si="0"/>
        <v>0</v>
      </c>
      <c r="F5" s="24">
        <f t="shared" si="0"/>
        <v>428257</v>
      </c>
      <c r="G5" s="24">
        <f t="shared" si="0"/>
        <v>3218941</v>
      </c>
      <c r="H5" s="24">
        <f t="shared" si="0"/>
        <v>0</v>
      </c>
      <c r="I5" s="24">
        <f t="shared" si="0"/>
        <v>1950</v>
      </c>
      <c r="J5" s="24">
        <f t="shared" si="0"/>
        <v>4535291</v>
      </c>
      <c r="K5" s="24">
        <f t="shared" si="0"/>
        <v>3207467</v>
      </c>
      <c r="L5" s="24">
        <f t="shared" si="0"/>
        <v>0</v>
      </c>
      <c r="M5" s="24">
        <f t="shared" si="0"/>
        <v>2806</v>
      </c>
      <c r="N5" s="25">
        <f>SUM(D5:M5)</f>
        <v>15270908</v>
      </c>
      <c r="O5" s="30">
        <f t="shared" ref="O5:O28" si="1">(N5/O$30)</f>
        <v>654.86976285432479</v>
      </c>
      <c r="P5" s="6"/>
    </row>
    <row r="6" spans="1:133">
      <c r="A6" s="12"/>
      <c r="B6" s="42">
        <v>511</v>
      </c>
      <c r="C6" s="19" t="s">
        <v>19</v>
      </c>
      <c r="D6" s="43">
        <v>103794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103794</v>
      </c>
      <c r="O6" s="44">
        <f t="shared" si="1"/>
        <v>4.4510485012221794</v>
      </c>
      <c r="P6" s="9"/>
    </row>
    <row r="7" spans="1:133">
      <c r="A7" s="12"/>
      <c r="B7" s="42">
        <v>512</v>
      </c>
      <c r="C7" s="19" t="s">
        <v>20</v>
      </c>
      <c r="D7" s="43">
        <v>521481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521481</v>
      </c>
      <c r="O7" s="44">
        <f t="shared" si="1"/>
        <v>22.362922938376432</v>
      </c>
      <c r="P7" s="9"/>
    </row>
    <row r="8" spans="1:133">
      <c r="A8" s="12"/>
      <c r="B8" s="42">
        <v>513</v>
      </c>
      <c r="C8" s="19" t="s">
        <v>21</v>
      </c>
      <c r="D8" s="43">
        <v>1745121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1745121</v>
      </c>
      <c r="O8" s="44">
        <f t="shared" si="1"/>
        <v>74.836871220892832</v>
      </c>
      <c r="P8" s="9"/>
    </row>
    <row r="9" spans="1:133">
      <c r="A9" s="12"/>
      <c r="B9" s="42">
        <v>514</v>
      </c>
      <c r="C9" s="19" t="s">
        <v>22</v>
      </c>
      <c r="D9" s="43">
        <v>113286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113286</v>
      </c>
      <c r="O9" s="44">
        <f t="shared" si="1"/>
        <v>4.8580985462498392</v>
      </c>
      <c r="P9" s="9"/>
    </row>
    <row r="10" spans="1:133">
      <c r="A10" s="12"/>
      <c r="B10" s="42">
        <v>515</v>
      </c>
      <c r="C10" s="19" t="s">
        <v>23</v>
      </c>
      <c r="D10" s="43">
        <v>610156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2806</v>
      </c>
      <c r="N10" s="43">
        <f t="shared" si="2"/>
        <v>612962</v>
      </c>
      <c r="O10" s="44">
        <f t="shared" si="1"/>
        <v>26.285947081778808</v>
      </c>
      <c r="P10" s="9"/>
    </row>
    <row r="11" spans="1:133">
      <c r="A11" s="12"/>
      <c r="B11" s="42">
        <v>517</v>
      </c>
      <c r="C11" s="19" t="s">
        <v>24</v>
      </c>
      <c r="D11" s="43">
        <v>205211</v>
      </c>
      <c r="E11" s="43">
        <v>0</v>
      </c>
      <c r="F11" s="43">
        <v>428257</v>
      </c>
      <c r="G11" s="43">
        <v>0</v>
      </c>
      <c r="H11" s="43">
        <v>0</v>
      </c>
      <c r="I11" s="43">
        <v>1950</v>
      </c>
      <c r="J11" s="43">
        <v>1661</v>
      </c>
      <c r="K11" s="43">
        <v>0</v>
      </c>
      <c r="L11" s="43">
        <v>0</v>
      </c>
      <c r="M11" s="43">
        <v>0</v>
      </c>
      <c r="N11" s="43">
        <f t="shared" si="2"/>
        <v>637079</v>
      </c>
      <c r="O11" s="44">
        <f t="shared" si="1"/>
        <v>27.320168103263434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3207467</v>
      </c>
      <c r="L12" s="43">
        <v>0</v>
      </c>
      <c r="M12" s="43">
        <v>0</v>
      </c>
      <c r="N12" s="43">
        <f t="shared" si="2"/>
        <v>3207467</v>
      </c>
      <c r="O12" s="44">
        <f t="shared" si="1"/>
        <v>137.54736480981174</v>
      </c>
      <c r="P12" s="9"/>
    </row>
    <row r="13" spans="1:133">
      <c r="A13" s="12"/>
      <c r="B13" s="42">
        <v>519</v>
      </c>
      <c r="C13" s="19" t="s">
        <v>59</v>
      </c>
      <c r="D13" s="43">
        <v>577147</v>
      </c>
      <c r="E13" s="43">
        <v>0</v>
      </c>
      <c r="F13" s="43">
        <v>0</v>
      </c>
      <c r="G13" s="43">
        <v>3218941</v>
      </c>
      <c r="H13" s="43">
        <v>0</v>
      </c>
      <c r="I13" s="43">
        <v>0</v>
      </c>
      <c r="J13" s="43">
        <v>4533630</v>
      </c>
      <c r="K13" s="43">
        <v>0</v>
      </c>
      <c r="L13" s="43">
        <v>0</v>
      </c>
      <c r="M13" s="43">
        <v>0</v>
      </c>
      <c r="N13" s="43">
        <f t="shared" si="2"/>
        <v>8329718</v>
      </c>
      <c r="O13" s="44">
        <f t="shared" si="1"/>
        <v>357.20734165272955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SUM(D15:D17)</f>
        <v>7675267</v>
      </c>
      <c r="E14" s="29">
        <f t="shared" si="3"/>
        <v>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8" si="4">SUM(D14:M14)</f>
        <v>7675267</v>
      </c>
      <c r="O14" s="41">
        <f t="shared" si="1"/>
        <v>329.14220163814917</v>
      </c>
      <c r="P14" s="10"/>
    </row>
    <row r="15" spans="1:133">
      <c r="A15" s="12"/>
      <c r="B15" s="42">
        <v>521</v>
      </c>
      <c r="C15" s="19" t="s">
        <v>28</v>
      </c>
      <c r="D15" s="43">
        <v>3994659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3994659</v>
      </c>
      <c r="O15" s="44">
        <f t="shared" si="1"/>
        <v>171.30490158240062</v>
      </c>
      <c r="P15" s="9"/>
    </row>
    <row r="16" spans="1:133">
      <c r="A16" s="12"/>
      <c r="B16" s="42">
        <v>522</v>
      </c>
      <c r="C16" s="19" t="s">
        <v>29</v>
      </c>
      <c r="D16" s="43">
        <v>3408441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3408441</v>
      </c>
      <c r="O16" s="44">
        <f t="shared" si="1"/>
        <v>146.16583043869807</v>
      </c>
      <c r="P16" s="9"/>
    </row>
    <row r="17" spans="1:119">
      <c r="A17" s="12"/>
      <c r="B17" s="42">
        <v>529</v>
      </c>
      <c r="C17" s="19" t="s">
        <v>47</v>
      </c>
      <c r="D17" s="43">
        <v>272167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272167</v>
      </c>
      <c r="O17" s="44">
        <f t="shared" si="1"/>
        <v>11.671469617050473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SUM(D19:D21)</f>
        <v>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13217349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13217349</v>
      </c>
      <c r="O18" s="41">
        <f t="shared" si="1"/>
        <v>566.80599511128264</v>
      </c>
      <c r="P18" s="10"/>
    </row>
    <row r="19" spans="1:119">
      <c r="A19" s="12"/>
      <c r="B19" s="42">
        <v>534</v>
      </c>
      <c r="C19" s="19" t="s">
        <v>60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2678923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2678923</v>
      </c>
      <c r="O19" s="44">
        <f t="shared" si="1"/>
        <v>114.88155581285648</v>
      </c>
      <c r="P19" s="9"/>
    </row>
    <row r="20" spans="1:119">
      <c r="A20" s="12"/>
      <c r="B20" s="42">
        <v>536</v>
      </c>
      <c r="C20" s="19" t="s">
        <v>61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9165086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9165086</v>
      </c>
      <c r="O20" s="44">
        <f t="shared" si="1"/>
        <v>393.03083322612463</v>
      </c>
      <c r="P20" s="9"/>
    </row>
    <row r="21" spans="1:119">
      <c r="A21" s="12"/>
      <c r="B21" s="42">
        <v>538</v>
      </c>
      <c r="C21" s="19" t="s">
        <v>62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1373340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1373340</v>
      </c>
      <c r="O21" s="44">
        <f t="shared" si="1"/>
        <v>58.893606072301559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809839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809839</v>
      </c>
      <c r="O22" s="41">
        <f t="shared" si="1"/>
        <v>34.728719070286033</v>
      </c>
      <c r="P22" s="10"/>
    </row>
    <row r="23" spans="1:119">
      <c r="A23" s="12"/>
      <c r="B23" s="42">
        <v>541</v>
      </c>
      <c r="C23" s="19" t="s">
        <v>63</v>
      </c>
      <c r="D23" s="43">
        <v>809839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809839</v>
      </c>
      <c r="O23" s="44">
        <f t="shared" si="1"/>
        <v>34.728719070286033</v>
      </c>
      <c r="P23" s="9"/>
    </row>
    <row r="24" spans="1:119" ht="15.75">
      <c r="A24" s="26" t="s">
        <v>40</v>
      </c>
      <c r="B24" s="27"/>
      <c r="C24" s="28"/>
      <c r="D24" s="29">
        <f t="shared" ref="D24:M24" si="7">SUM(D25:D25)</f>
        <v>1072753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1072753</v>
      </c>
      <c r="O24" s="41">
        <f t="shared" si="1"/>
        <v>46.003387795360005</v>
      </c>
      <c r="P24" s="9"/>
    </row>
    <row r="25" spans="1:119">
      <c r="A25" s="12"/>
      <c r="B25" s="42">
        <v>572</v>
      </c>
      <c r="C25" s="19" t="s">
        <v>64</v>
      </c>
      <c r="D25" s="43">
        <v>1072753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1072753</v>
      </c>
      <c r="O25" s="44">
        <f t="shared" si="1"/>
        <v>46.003387795360005</v>
      </c>
      <c r="P25" s="9"/>
    </row>
    <row r="26" spans="1:119" ht="15.75">
      <c r="A26" s="26" t="s">
        <v>65</v>
      </c>
      <c r="B26" s="27"/>
      <c r="C26" s="28"/>
      <c r="D26" s="29">
        <f t="shared" ref="D26:M26" si="8">SUM(D27:D27)</f>
        <v>928845</v>
      </c>
      <c r="E26" s="29">
        <f t="shared" si="8"/>
        <v>14411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1634653</v>
      </c>
      <c r="J26" s="29">
        <f t="shared" si="8"/>
        <v>7879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2585788</v>
      </c>
      <c r="O26" s="41">
        <f t="shared" si="1"/>
        <v>110.8876023843218</v>
      </c>
      <c r="P26" s="9"/>
    </row>
    <row r="27" spans="1:119" ht="15.75" thickBot="1">
      <c r="A27" s="12"/>
      <c r="B27" s="42">
        <v>581</v>
      </c>
      <c r="C27" s="19" t="s">
        <v>66</v>
      </c>
      <c r="D27" s="43">
        <v>928845</v>
      </c>
      <c r="E27" s="43">
        <v>14411</v>
      </c>
      <c r="F27" s="43">
        <v>0</v>
      </c>
      <c r="G27" s="43">
        <v>0</v>
      </c>
      <c r="H27" s="43">
        <v>0</v>
      </c>
      <c r="I27" s="43">
        <v>1634653</v>
      </c>
      <c r="J27" s="43">
        <v>7879</v>
      </c>
      <c r="K27" s="43">
        <v>0</v>
      </c>
      <c r="L27" s="43">
        <v>0</v>
      </c>
      <c r="M27" s="43">
        <v>0</v>
      </c>
      <c r="N27" s="43">
        <f t="shared" si="4"/>
        <v>2585788</v>
      </c>
      <c r="O27" s="44">
        <f t="shared" si="1"/>
        <v>110.8876023843218</v>
      </c>
      <c r="P27" s="9"/>
    </row>
    <row r="28" spans="1:119" ht="16.5" thickBot="1">
      <c r="A28" s="13" t="s">
        <v>10</v>
      </c>
      <c r="B28" s="21"/>
      <c r="C28" s="20"/>
      <c r="D28" s="14">
        <f>SUM(D5,D14,D18,D22,D24,D26)</f>
        <v>14362900</v>
      </c>
      <c r="E28" s="14">
        <f t="shared" ref="E28:M28" si="9">SUM(E5,E14,E18,E22,E24,E26)</f>
        <v>14411</v>
      </c>
      <c r="F28" s="14">
        <f t="shared" si="9"/>
        <v>428257</v>
      </c>
      <c r="G28" s="14">
        <f t="shared" si="9"/>
        <v>3218941</v>
      </c>
      <c r="H28" s="14">
        <f t="shared" si="9"/>
        <v>0</v>
      </c>
      <c r="I28" s="14">
        <f t="shared" si="9"/>
        <v>14853952</v>
      </c>
      <c r="J28" s="14">
        <f t="shared" si="9"/>
        <v>4543170</v>
      </c>
      <c r="K28" s="14">
        <f t="shared" si="9"/>
        <v>3207467</v>
      </c>
      <c r="L28" s="14">
        <f t="shared" si="9"/>
        <v>0</v>
      </c>
      <c r="M28" s="14">
        <f t="shared" si="9"/>
        <v>2806</v>
      </c>
      <c r="N28" s="14">
        <f t="shared" si="4"/>
        <v>40631904</v>
      </c>
      <c r="O28" s="35">
        <f t="shared" si="1"/>
        <v>1742.4376688537245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3" t="s">
        <v>80</v>
      </c>
      <c r="M30" s="93"/>
      <c r="N30" s="93"/>
      <c r="O30" s="39">
        <v>23319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49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7314246</v>
      </c>
      <c r="E5" s="24">
        <f t="shared" si="0"/>
        <v>43407</v>
      </c>
      <c r="F5" s="24">
        <f t="shared" si="0"/>
        <v>100460</v>
      </c>
      <c r="G5" s="24">
        <f t="shared" si="0"/>
        <v>4072225</v>
      </c>
      <c r="H5" s="24">
        <f t="shared" si="0"/>
        <v>0</v>
      </c>
      <c r="I5" s="24">
        <f t="shared" si="0"/>
        <v>0</v>
      </c>
      <c r="J5" s="24">
        <f t="shared" si="0"/>
        <v>4623951</v>
      </c>
      <c r="K5" s="24">
        <f t="shared" si="0"/>
        <v>2903860</v>
      </c>
      <c r="L5" s="24">
        <f t="shared" si="0"/>
        <v>0</v>
      </c>
      <c r="M5" s="24">
        <f t="shared" si="0"/>
        <v>7075</v>
      </c>
      <c r="N5" s="25">
        <f>SUM(D5:M5)</f>
        <v>19065224</v>
      </c>
      <c r="O5" s="30">
        <f t="shared" ref="O5:O27" si="1">(N5/O$29)</f>
        <v>886.38356037007759</v>
      </c>
      <c r="P5" s="6"/>
    </row>
    <row r="6" spans="1:133">
      <c r="A6" s="12"/>
      <c r="B6" s="42">
        <v>511</v>
      </c>
      <c r="C6" s="19" t="s">
        <v>19</v>
      </c>
      <c r="D6" s="43">
        <v>109422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109422</v>
      </c>
      <c r="O6" s="44">
        <f t="shared" si="1"/>
        <v>5.0872657957134226</v>
      </c>
      <c r="P6" s="9"/>
    </row>
    <row r="7" spans="1:133">
      <c r="A7" s="12"/>
      <c r="B7" s="42">
        <v>512</v>
      </c>
      <c r="C7" s="19" t="s">
        <v>20</v>
      </c>
      <c r="D7" s="43">
        <v>560939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560939</v>
      </c>
      <c r="O7" s="44">
        <f t="shared" si="1"/>
        <v>26.079269143149379</v>
      </c>
      <c r="P7" s="9"/>
    </row>
    <row r="8" spans="1:133">
      <c r="A8" s="12"/>
      <c r="B8" s="42">
        <v>513</v>
      </c>
      <c r="C8" s="19" t="s">
        <v>21</v>
      </c>
      <c r="D8" s="43">
        <v>1720388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1720388</v>
      </c>
      <c r="O8" s="44">
        <f t="shared" si="1"/>
        <v>79.984564600864758</v>
      </c>
      <c r="P8" s="9"/>
    </row>
    <row r="9" spans="1:133">
      <c r="A9" s="12"/>
      <c r="B9" s="42">
        <v>514</v>
      </c>
      <c r="C9" s="19" t="s">
        <v>22</v>
      </c>
      <c r="D9" s="43">
        <v>89708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89708</v>
      </c>
      <c r="O9" s="44">
        <f t="shared" si="1"/>
        <v>4.1707192338091028</v>
      </c>
      <c r="P9" s="9"/>
    </row>
    <row r="10" spans="1:133">
      <c r="A10" s="12"/>
      <c r="B10" s="42">
        <v>515</v>
      </c>
      <c r="C10" s="19" t="s">
        <v>23</v>
      </c>
      <c r="D10" s="43">
        <v>618696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7075</v>
      </c>
      <c r="N10" s="43">
        <f t="shared" si="2"/>
        <v>625771</v>
      </c>
      <c r="O10" s="44">
        <f t="shared" si="1"/>
        <v>29.093449253800735</v>
      </c>
      <c r="P10" s="9"/>
    </row>
    <row r="11" spans="1:133">
      <c r="A11" s="12"/>
      <c r="B11" s="42">
        <v>518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2903860</v>
      </c>
      <c r="L11" s="43">
        <v>0</v>
      </c>
      <c r="M11" s="43">
        <v>0</v>
      </c>
      <c r="N11" s="43">
        <f t="shared" si="2"/>
        <v>2903860</v>
      </c>
      <c r="O11" s="44">
        <f t="shared" si="1"/>
        <v>135.00674136408014</v>
      </c>
      <c r="P11" s="9"/>
    </row>
    <row r="12" spans="1:133">
      <c r="A12" s="12"/>
      <c r="B12" s="42">
        <v>519</v>
      </c>
      <c r="C12" s="19" t="s">
        <v>59</v>
      </c>
      <c r="D12" s="43">
        <v>4215093</v>
      </c>
      <c r="E12" s="43">
        <v>43407</v>
      </c>
      <c r="F12" s="43">
        <v>100460</v>
      </c>
      <c r="G12" s="43">
        <v>4072225</v>
      </c>
      <c r="H12" s="43">
        <v>0</v>
      </c>
      <c r="I12" s="43">
        <v>0</v>
      </c>
      <c r="J12" s="43">
        <v>4623951</v>
      </c>
      <c r="K12" s="43">
        <v>0</v>
      </c>
      <c r="L12" s="43">
        <v>0</v>
      </c>
      <c r="M12" s="43">
        <v>0</v>
      </c>
      <c r="N12" s="43">
        <f t="shared" si="2"/>
        <v>13055136</v>
      </c>
      <c r="O12" s="44">
        <f t="shared" si="1"/>
        <v>606.96155097866006</v>
      </c>
      <c r="P12" s="9"/>
    </row>
    <row r="13" spans="1:133" ht="15.75">
      <c r="A13" s="26" t="s">
        <v>27</v>
      </c>
      <c r="B13" s="27"/>
      <c r="C13" s="28"/>
      <c r="D13" s="29">
        <f t="shared" ref="D13:M13" si="3">SUM(D14:D16)</f>
        <v>7600444</v>
      </c>
      <c r="E13" s="29">
        <f t="shared" si="3"/>
        <v>7904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7608348</v>
      </c>
      <c r="O13" s="41">
        <f t="shared" si="1"/>
        <v>353.72857873448322</v>
      </c>
      <c r="P13" s="10"/>
    </row>
    <row r="14" spans="1:133">
      <c r="A14" s="12"/>
      <c r="B14" s="42">
        <v>521</v>
      </c>
      <c r="C14" s="19" t="s">
        <v>28</v>
      </c>
      <c r="D14" s="43">
        <v>3717742</v>
      </c>
      <c r="E14" s="43">
        <v>7904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3725646</v>
      </c>
      <c r="O14" s="44">
        <f t="shared" si="1"/>
        <v>173.21335255009532</v>
      </c>
      <c r="P14" s="9"/>
    </row>
    <row r="15" spans="1:133">
      <c r="A15" s="12"/>
      <c r="B15" s="42">
        <v>522</v>
      </c>
      <c r="C15" s="19" t="s">
        <v>29</v>
      </c>
      <c r="D15" s="43">
        <v>3656329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3656329</v>
      </c>
      <c r="O15" s="44">
        <f t="shared" si="1"/>
        <v>169.99065507461992</v>
      </c>
      <c r="P15" s="9"/>
    </row>
    <row r="16" spans="1:133">
      <c r="A16" s="12"/>
      <c r="B16" s="42">
        <v>529</v>
      </c>
      <c r="C16" s="19" t="s">
        <v>47</v>
      </c>
      <c r="D16" s="43">
        <v>226373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226373</v>
      </c>
      <c r="O16" s="44">
        <f t="shared" si="1"/>
        <v>10.524571109768004</v>
      </c>
      <c r="P16" s="9"/>
    </row>
    <row r="17" spans="1:119" ht="15.75">
      <c r="A17" s="26" t="s">
        <v>31</v>
      </c>
      <c r="B17" s="27"/>
      <c r="C17" s="28"/>
      <c r="D17" s="29">
        <f t="shared" ref="D17:M17" si="5">SUM(D18:D20)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14760163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14760163</v>
      </c>
      <c r="O17" s="41">
        <f t="shared" si="1"/>
        <v>686.23194941652332</v>
      </c>
      <c r="P17" s="10"/>
    </row>
    <row r="18" spans="1:119">
      <c r="A18" s="12"/>
      <c r="B18" s="42">
        <v>534</v>
      </c>
      <c r="C18" s="19" t="s">
        <v>60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3313117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3313117</v>
      </c>
      <c r="O18" s="44">
        <f t="shared" si="1"/>
        <v>154.03398577339718</v>
      </c>
      <c r="P18" s="9"/>
    </row>
    <row r="19" spans="1:119">
      <c r="A19" s="12"/>
      <c r="B19" s="42">
        <v>536</v>
      </c>
      <c r="C19" s="19" t="s">
        <v>61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10016059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10016059</v>
      </c>
      <c r="O19" s="44">
        <f t="shared" si="1"/>
        <v>465.66827839509045</v>
      </c>
      <c r="P19" s="9"/>
    </row>
    <row r="20" spans="1:119">
      <c r="A20" s="12"/>
      <c r="B20" s="42">
        <v>538</v>
      </c>
      <c r="C20" s="19" t="s">
        <v>62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1430987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1430987</v>
      </c>
      <c r="O20" s="44">
        <f t="shared" si="1"/>
        <v>66.529685248035705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SUM(D22:D22)</f>
        <v>739971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739971</v>
      </c>
      <c r="O21" s="41">
        <f t="shared" si="1"/>
        <v>34.402854618996699</v>
      </c>
      <c r="P21" s="10"/>
    </row>
    <row r="22" spans="1:119">
      <c r="A22" s="12"/>
      <c r="B22" s="42">
        <v>541</v>
      </c>
      <c r="C22" s="19" t="s">
        <v>63</v>
      </c>
      <c r="D22" s="43">
        <v>739971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739971</v>
      </c>
      <c r="O22" s="44">
        <f t="shared" si="1"/>
        <v>34.402854618996699</v>
      </c>
      <c r="P22" s="9"/>
    </row>
    <row r="23" spans="1:119" ht="15.75">
      <c r="A23" s="26" t="s">
        <v>40</v>
      </c>
      <c r="B23" s="27"/>
      <c r="C23" s="28"/>
      <c r="D23" s="29">
        <f t="shared" ref="D23:M23" si="7">SUM(D24:D24)</f>
        <v>1154816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1154816</v>
      </c>
      <c r="O23" s="41">
        <f t="shared" si="1"/>
        <v>53.689897252312988</v>
      </c>
      <c r="P23" s="9"/>
    </row>
    <row r="24" spans="1:119">
      <c r="A24" s="12"/>
      <c r="B24" s="42">
        <v>572</v>
      </c>
      <c r="C24" s="19" t="s">
        <v>64</v>
      </c>
      <c r="D24" s="43">
        <v>1154816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1154816</v>
      </c>
      <c r="O24" s="44">
        <f t="shared" si="1"/>
        <v>53.689897252312988</v>
      </c>
      <c r="P24" s="9"/>
    </row>
    <row r="25" spans="1:119" ht="15.75">
      <c r="A25" s="26" t="s">
        <v>65</v>
      </c>
      <c r="B25" s="27"/>
      <c r="C25" s="28"/>
      <c r="D25" s="29">
        <f t="shared" ref="D25:M25" si="8">SUM(D26:D26)</f>
        <v>928228</v>
      </c>
      <c r="E25" s="29">
        <f t="shared" si="8"/>
        <v>45000</v>
      </c>
      <c r="F25" s="29">
        <f t="shared" si="8"/>
        <v>2000000</v>
      </c>
      <c r="G25" s="29">
        <f t="shared" si="8"/>
        <v>0</v>
      </c>
      <c r="H25" s="29">
        <f t="shared" si="8"/>
        <v>0</v>
      </c>
      <c r="I25" s="29">
        <f t="shared" si="8"/>
        <v>1379009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4352237</v>
      </c>
      <c r="O25" s="41">
        <f t="shared" si="1"/>
        <v>202.34492538007345</v>
      </c>
      <c r="P25" s="9"/>
    </row>
    <row r="26" spans="1:119" ht="15.75" thickBot="1">
      <c r="A26" s="12"/>
      <c r="B26" s="42">
        <v>581</v>
      </c>
      <c r="C26" s="19" t="s">
        <v>66</v>
      </c>
      <c r="D26" s="43">
        <v>928228</v>
      </c>
      <c r="E26" s="43">
        <v>45000</v>
      </c>
      <c r="F26" s="43">
        <v>2000000</v>
      </c>
      <c r="G26" s="43">
        <v>0</v>
      </c>
      <c r="H26" s="43">
        <v>0</v>
      </c>
      <c r="I26" s="43">
        <v>1379009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4352237</v>
      </c>
      <c r="O26" s="44">
        <f t="shared" si="1"/>
        <v>202.34492538007345</v>
      </c>
      <c r="P26" s="9"/>
    </row>
    <row r="27" spans="1:119" ht="16.5" thickBot="1">
      <c r="A27" s="13" t="s">
        <v>10</v>
      </c>
      <c r="B27" s="21"/>
      <c r="C27" s="20"/>
      <c r="D27" s="14">
        <f>SUM(D5,D13,D17,D21,D23,D25)</f>
        <v>17737705</v>
      </c>
      <c r="E27" s="14">
        <f t="shared" ref="E27:M27" si="9">SUM(E5,E13,E17,E21,E23,E25)</f>
        <v>96311</v>
      </c>
      <c r="F27" s="14">
        <f t="shared" si="9"/>
        <v>2100460</v>
      </c>
      <c r="G27" s="14">
        <f t="shared" si="9"/>
        <v>4072225</v>
      </c>
      <c r="H27" s="14">
        <f t="shared" si="9"/>
        <v>0</v>
      </c>
      <c r="I27" s="14">
        <f t="shared" si="9"/>
        <v>16139172</v>
      </c>
      <c r="J27" s="14">
        <f t="shared" si="9"/>
        <v>4623951</v>
      </c>
      <c r="K27" s="14">
        <f t="shared" si="9"/>
        <v>2903860</v>
      </c>
      <c r="L27" s="14">
        <f t="shared" si="9"/>
        <v>0</v>
      </c>
      <c r="M27" s="14">
        <f t="shared" si="9"/>
        <v>7075</v>
      </c>
      <c r="N27" s="14">
        <f t="shared" si="4"/>
        <v>47680759</v>
      </c>
      <c r="O27" s="35">
        <f t="shared" si="1"/>
        <v>2216.7817657724672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78</v>
      </c>
      <c r="M29" s="93"/>
      <c r="N29" s="93"/>
      <c r="O29" s="39">
        <v>21509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49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5270041</v>
      </c>
      <c r="E5" s="24">
        <f t="shared" si="0"/>
        <v>0</v>
      </c>
      <c r="F5" s="24">
        <f t="shared" si="0"/>
        <v>32112</v>
      </c>
      <c r="G5" s="24">
        <f t="shared" si="0"/>
        <v>488911</v>
      </c>
      <c r="H5" s="24">
        <f t="shared" si="0"/>
        <v>0</v>
      </c>
      <c r="I5" s="24">
        <f t="shared" si="0"/>
        <v>0</v>
      </c>
      <c r="J5" s="24">
        <f t="shared" si="0"/>
        <v>4472889</v>
      </c>
      <c r="K5" s="24">
        <f t="shared" si="0"/>
        <v>2976899</v>
      </c>
      <c r="L5" s="24">
        <f t="shared" si="0"/>
        <v>0</v>
      </c>
      <c r="M5" s="24">
        <f t="shared" si="0"/>
        <v>0</v>
      </c>
      <c r="N5" s="25">
        <f>SUM(D5:M5)</f>
        <v>13240852</v>
      </c>
      <c r="O5" s="30">
        <f t="shared" ref="O5:O27" si="1">(N5/O$29)</f>
        <v>622.22048872180449</v>
      </c>
      <c r="P5" s="6"/>
    </row>
    <row r="6" spans="1:133">
      <c r="A6" s="12"/>
      <c r="B6" s="42">
        <v>511</v>
      </c>
      <c r="C6" s="19" t="s">
        <v>19</v>
      </c>
      <c r="D6" s="43">
        <v>99820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99820</v>
      </c>
      <c r="O6" s="44">
        <f t="shared" si="1"/>
        <v>4.6907894736842106</v>
      </c>
      <c r="P6" s="9"/>
    </row>
    <row r="7" spans="1:133">
      <c r="A7" s="12"/>
      <c r="B7" s="42">
        <v>512</v>
      </c>
      <c r="C7" s="19" t="s">
        <v>20</v>
      </c>
      <c r="D7" s="43">
        <v>619910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619910</v>
      </c>
      <c r="O7" s="44">
        <f t="shared" si="1"/>
        <v>29.131109022556391</v>
      </c>
      <c r="P7" s="9"/>
    </row>
    <row r="8" spans="1:133">
      <c r="A8" s="12"/>
      <c r="B8" s="42">
        <v>513</v>
      </c>
      <c r="C8" s="19" t="s">
        <v>21</v>
      </c>
      <c r="D8" s="43">
        <v>2254076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2254076</v>
      </c>
      <c r="O8" s="44">
        <f t="shared" si="1"/>
        <v>105.92462406015038</v>
      </c>
      <c r="P8" s="9"/>
    </row>
    <row r="9" spans="1:133">
      <c r="A9" s="12"/>
      <c r="B9" s="42">
        <v>514</v>
      </c>
      <c r="C9" s="19" t="s">
        <v>22</v>
      </c>
      <c r="D9" s="43">
        <v>158443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158443</v>
      </c>
      <c r="O9" s="44">
        <f t="shared" si="1"/>
        <v>7.4456296992481201</v>
      </c>
      <c r="P9" s="9"/>
    </row>
    <row r="10" spans="1:133">
      <c r="A10" s="12"/>
      <c r="B10" s="42">
        <v>515</v>
      </c>
      <c r="C10" s="19" t="s">
        <v>23</v>
      </c>
      <c r="D10" s="43">
        <v>983354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983354</v>
      </c>
      <c r="O10" s="44">
        <f t="shared" si="1"/>
        <v>46.210244360902259</v>
      </c>
      <c r="P10" s="9"/>
    </row>
    <row r="11" spans="1:133">
      <c r="A11" s="12"/>
      <c r="B11" s="42">
        <v>518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2976899</v>
      </c>
      <c r="L11" s="43">
        <v>0</v>
      </c>
      <c r="M11" s="43">
        <v>0</v>
      </c>
      <c r="N11" s="43">
        <f t="shared" si="2"/>
        <v>2976899</v>
      </c>
      <c r="O11" s="44">
        <f t="shared" si="1"/>
        <v>139.89187030075189</v>
      </c>
      <c r="P11" s="9"/>
    </row>
    <row r="12" spans="1:133">
      <c r="A12" s="12"/>
      <c r="B12" s="42">
        <v>519</v>
      </c>
      <c r="C12" s="19" t="s">
        <v>59</v>
      </c>
      <c r="D12" s="43">
        <v>1154438</v>
      </c>
      <c r="E12" s="43">
        <v>0</v>
      </c>
      <c r="F12" s="43">
        <v>32112</v>
      </c>
      <c r="G12" s="43">
        <v>488911</v>
      </c>
      <c r="H12" s="43">
        <v>0</v>
      </c>
      <c r="I12" s="43">
        <v>0</v>
      </c>
      <c r="J12" s="43">
        <v>4472889</v>
      </c>
      <c r="K12" s="43">
        <v>0</v>
      </c>
      <c r="L12" s="43">
        <v>0</v>
      </c>
      <c r="M12" s="43">
        <v>0</v>
      </c>
      <c r="N12" s="43">
        <f t="shared" si="2"/>
        <v>6148350</v>
      </c>
      <c r="O12" s="44">
        <f t="shared" si="1"/>
        <v>288.92622180451127</v>
      </c>
      <c r="P12" s="9"/>
    </row>
    <row r="13" spans="1:133" ht="15.75">
      <c r="A13" s="26" t="s">
        <v>27</v>
      </c>
      <c r="B13" s="27"/>
      <c r="C13" s="28"/>
      <c r="D13" s="29">
        <f t="shared" ref="D13:M13" si="3">SUM(D14:D16)</f>
        <v>7196867</v>
      </c>
      <c r="E13" s="29">
        <f t="shared" si="3"/>
        <v>3231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7200098</v>
      </c>
      <c r="O13" s="41">
        <f t="shared" si="1"/>
        <v>338.35046992481205</v>
      </c>
      <c r="P13" s="10"/>
    </row>
    <row r="14" spans="1:133">
      <c r="A14" s="12"/>
      <c r="B14" s="42">
        <v>521</v>
      </c>
      <c r="C14" s="19" t="s">
        <v>28</v>
      </c>
      <c r="D14" s="43">
        <v>3521013</v>
      </c>
      <c r="E14" s="43">
        <v>3231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3524244</v>
      </c>
      <c r="O14" s="44">
        <f t="shared" si="1"/>
        <v>165.61296992481203</v>
      </c>
      <c r="P14" s="9"/>
    </row>
    <row r="15" spans="1:133">
      <c r="A15" s="12"/>
      <c r="B15" s="42">
        <v>522</v>
      </c>
      <c r="C15" s="19" t="s">
        <v>29</v>
      </c>
      <c r="D15" s="43">
        <v>3440655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3440655</v>
      </c>
      <c r="O15" s="44">
        <f t="shared" si="1"/>
        <v>161.68491541353384</v>
      </c>
      <c r="P15" s="9"/>
    </row>
    <row r="16" spans="1:133">
      <c r="A16" s="12"/>
      <c r="B16" s="42">
        <v>529</v>
      </c>
      <c r="C16" s="19" t="s">
        <v>47</v>
      </c>
      <c r="D16" s="43">
        <v>235199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235199</v>
      </c>
      <c r="O16" s="44">
        <f t="shared" si="1"/>
        <v>11.052584586466166</v>
      </c>
      <c r="P16" s="9"/>
    </row>
    <row r="17" spans="1:119" ht="15.75">
      <c r="A17" s="26" t="s">
        <v>31</v>
      </c>
      <c r="B17" s="27"/>
      <c r="C17" s="28"/>
      <c r="D17" s="29">
        <f t="shared" ref="D17:M17" si="5">SUM(D18:D20)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12556219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12556219</v>
      </c>
      <c r="O17" s="41">
        <f t="shared" si="1"/>
        <v>590.04788533834585</v>
      </c>
      <c r="P17" s="10"/>
    </row>
    <row r="18" spans="1:119">
      <c r="A18" s="12"/>
      <c r="B18" s="42">
        <v>534</v>
      </c>
      <c r="C18" s="19" t="s">
        <v>60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2523985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2523985</v>
      </c>
      <c r="O18" s="44">
        <f t="shared" si="1"/>
        <v>118.60831766917293</v>
      </c>
      <c r="P18" s="9"/>
    </row>
    <row r="19" spans="1:119">
      <c r="A19" s="12"/>
      <c r="B19" s="42">
        <v>536</v>
      </c>
      <c r="C19" s="19" t="s">
        <v>61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8695413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8695413</v>
      </c>
      <c r="O19" s="44">
        <f t="shared" si="1"/>
        <v>408.61903195488719</v>
      </c>
      <c r="P19" s="9"/>
    </row>
    <row r="20" spans="1:119">
      <c r="A20" s="12"/>
      <c r="B20" s="42">
        <v>538</v>
      </c>
      <c r="C20" s="19" t="s">
        <v>62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1336821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1336821</v>
      </c>
      <c r="O20" s="44">
        <f t="shared" si="1"/>
        <v>62.820535714285711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SUM(D22:D22)</f>
        <v>757743</v>
      </c>
      <c r="E21" s="29">
        <f t="shared" si="6"/>
        <v>0</v>
      </c>
      <c r="F21" s="29">
        <f t="shared" si="6"/>
        <v>0</v>
      </c>
      <c r="G21" s="29">
        <f t="shared" si="6"/>
        <v>293332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1051075</v>
      </c>
      <c r="O21" s="41">
        <f t="shared" si="1"/>
        <v>49.392622180451127</v>
      </c>
      <c r="P21" s="10"/>
    </row>
    <row r="22" spans="1:119">
      <c r="A22" s="12"/>
      <c r="B22" s="42">
        <v>541</v>
      </c>
      <c r="C22" s="19" t="s">
        <v>63</v>
      </c>
      <c r="D22" s="43">
        <v>757743</v>
      </c>
      <c r="E22" s="43">
        <v>0</v>
      </c>
      <c r="F22" s="43">
        <v>0</v>
      </c>
      <c r="G22" s="43">
        <v>293332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1051075</v>
      </c>
      <c r="O22" s="44">
        <f t="shared" si="1"/>
        <v>49.392622180451127</v>
      </c>
      <c r="P22" s="9"/>
    </row>
    <row r="23" spans="1:119" ht="15.75">
      <c r="A23" s="26" t="s">
        <v>40</v>
      </c>
      <c r="B23" s="27"/>
      <c r="C23" s="28"/>
      <c r="D23" s="29">
        <f t="shared" ref="D23:M23" si="7">SUM(D24:D24)</f>
        <v>1265641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1265641</v>
      </c>
      <c r="O23" s="41">
        <f t="shared" si="1"/>
        <v>59.475610902255639</v>
      </c>
      <c r="P23" s="9"/>
    </row>
    <row r="24" spans="1:119">
      <c r="A24" s="12"/>
      <c r="B24" s="42">
        <v>572</v>
      </c>
      <c r="C24" s="19" t="s">
        <v>64</v>
      </c>
      <c r="D24" s="43">
        <v>1265641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1265641</v>
      </c>
      <c r="O24" s="44">
        <f t="shared" si="1"/>
        <v>59.475610902255639</v>
      </c>
      <c r="P24" s="9"/>
    </row>
    <row r="25" spans="1:119" ht="15.75">
      <c r="A25" s="26" t="s">
        <v>65</v>
      </c>
      <c r="B25" s="27"/>
      <c r="C25" s="28"/>
      <c r="D25" s="29">
        <f t="shared" ref="D25:M25" si="8">SUM(D26:D26)</f>
        <v>206865</v>
      </c>
      <c r="E25" s="29">
        <f t="shared" si="8"/>
        <v>107719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926828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1241412</v>
      </c>
      <c r="O25" s="41">
        <f t="shared" si="1"/>
        <v>58.337030075187968</v>
      </c>
      <c r="P25" s="9"/>
    </row>
    <row r="26" spans="1:119" ht="15.75" thickBot="1">
      <c r="A26" s="12"/>
      <c r="B26" s="42">
        <v>581</v>
      </c>
      <c r="C26" s="19" t="s">
        <v>66</v>
      </c>
      <c r="D26" s="43">
        <v>206865</v>
      </c>
      <c r="E26" s="43">
        <v>107719</v>
      </c>
      <c r="F26" s="43">
        <v>0</v>
      </c>
      <c r="G26" s="43">
        <v>0</v>
      </c>
      <c r="H26" s="43">
        <v>0</v>
      </c>
      <c r="I26" s="43">
        <v>926828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1241412</v>
      </c>
      <c r="O26" s="44">
        <f t="shared" si="1"/>
        <v>58.337030075187968</v>
      </c>
      <c r="P26" s="9"/>
    </row>
    <row r="27" spans="1:119" ht="16.5" thickBot="1">
      <c r="A27" s="13" t="s">
        <v>10</v>
      </c>
      <c r="B27" s="21"/>
      <c r="C27" s="20"/>
      <c r="D27" s="14">
        <f>SUM(D5,D13,D17,D21,D23,D25)</f>
        <v>14697157</v>
      </c>
      <c r="E27" s="14">
        <f t="shared" ref="E27:M27" si="9">SUM(E5,E13,E17,E21,E23,E25)</f>
        <v>110950</v>
      </c>
      <c r="F27" s="14">
        <f t="shared" si="9"/>
        <v>32112</v>
      </c>
      <c r="G27" s="14">
        <f t="shared" si="9"/>
        <v>782243</v>
      </c>
      <c r="H27" s="14">
        <f t="shared" si="9"/>
        <v>0</v>
      </c>
      <c r="I27" s="14">
        <f t="shared" si="9"/>
        <v>13483047</v>
      </c>
      <c r="J27" s="14">
        <f t="shared" si="9"/>
        <v>4472889</v>
      </c>
      <c r="K27" s="14">
        <f t="shared" si="9"/>
        <v>2976899</v>
      </c>
      <c r="L27" s="14">
        <f t="shared" si="9"/>
        <v>0</v>
      </c>
      <c r="M27" s="14">
        <f t="shared" si="9"/>
        <v>0</v>
      </c>
      <c r="N27" s="14">
        <f t="shared" si="4"/>
        <v>36555297</v>
      </c>
      <c r="O27" s="35">
        <f t="shared" si="1"/>
        <v>1717.8241071428572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76</v>
      </c>
      <c r="M29" s="93"/>
      <c r="N29" s="93"/>
      <c r="O29" s="39">
        <v>21280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49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4868417</v>
      </c>
      <c r="E5" s="24">
        <f t="shared" si="0"/>
        <v>0</v>
      </c>
      <c r="F5" s="24">
        <f t="shared" si="0"/>
        <v>32881</v>
      </c>
      <c r="G5" s="24">
        <f t="shared" si="0"/>
        <v>1566951</v>
      </c>
      <c r="H5" s="24">
        <f t="shared" si="0"/>
        <v>0</v>
      </c>
      <c r="I5" s="24">
        <f t="shared" si="0"/>
        <v>0</v>
      </c>
      <c r="J5" s="24">
        <f t="shared" si="0"/>
        <v>4202119</v>
      </c>
      <c r="K5" s="24">
        <f t="shared" si="0"/>
        <v>2551671</v>
      </c>
      <c r="L5" s="24">
        <f t="shared" si="0"/>
        <v>0</v>
      </c>
      <c r="M5" s="24">
        <f t="shared" si="0"/>
        <v>0</v>
      </c>
      <c r="N5" s="25">
        <f>SUM(D5:M5)</f>
        <v>13222039</v>
      </c>
      <c r="O5" s="30">
        <f t="shared" ref="O5:O27" si="1">(N5/O$29)</f>
        <v>630.88267010210893</v>
      </c>
      <c r="P5" s="6"/>
    </row>
    <row r="6" spans="1:133">
      <c r="A6" s="12"/>
      <c r="B6" s="42">
        <v>511</v>
      </c>
      <c r="C6" s="19" t="s">
        <v>19</v>
      </c>
      <c r="D6" s="43">
        <v>91954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91954</v>
      </c>
      <c r="O6" s="44">
        <f t="shared" si="1"/>
        <v>4.3875369787193437</v>
      </c>
      <c r="P6" s="9"/>
    </row>
    <row r="7" spans="1:133">
      <c r="A7" s="12"/>
      <c r="B7" s="42">
        <v>512</v>
      </c>
      <c r="C7" s="19" t="s">
        <v>20</v>
      </c>
      <c r="D7" s="43">
        <v>614357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614357</v>
      </c>
      <c r="O7" s="44">
        <f t="shared" si="1"/>
        <v>29.313722683462164</v>
      </c>
      <c r="P7" s="9"/>
    </row>
    <row r="8" spans="1:133">
      <c r="A8" s="12"/>
      <c r="B8" s="42">
        <v>513</v>
      </c>
      <c r="C8" s="19" t="s">
        <v>21</v>
      </c>
      <c r="D8" s="43">
        <v>2198362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2198362</v>
      </c>
      <c r="O8" s="44">
        <f t="shared" si="1"/>
        <v>104.89369214619715</v>
      </c>
      <c r="P8" s="9"/>
    </row>
    <row r="9" spans="1:133">
      <c r="A9" s="12"/>
      <c r="B9" s="42">
        <v>514</v>
      </c>
      <c r="C9" s="19" t="s">
        <v>22</v>
      </c>
      <c r="D9" s="43">
        <v>89589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89589</v>
      </c>
      <c r="O9" s="44">
        <f t="shared" si="1"/>
        <v>4.2746922416261093</v>
      </c>
      <c r="P9" s="9"/>
    </row>
    <row r="10" spans="1:133">
      <c r="A10" s="12"/>
      <c r="B10" s="42">
        <v>515</v>
      </c>
      <c r="C10" s="19" t="s">
        <v>23</v>
      </c>
      <c r="D10" s="43">
        <v>774022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774022</v>
      </c>
      <c r="O10" s="44">
        <f t="shared" si="1"/>
        <v>36.9320545853612</v>
      </c>
      <c r="P10" s="9"/>
    </row>
    <row r="11" spans="1:133">
      <c r="A11" s="12"/>
      <c r="B11" s="42">
        <v>518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2551671</v>
      </c>
      <c r="L11" s="43">
        <v>0</v>
      </c>
      <c r="M11" s="43">
        <v>0</v>
      </c>
      <c r="N11" s="43">
        <f t="shared" si="2"/>
        <v>2551671</v>
      </c>
      <c r="O11" s="44">
        <f t="shared" si="1"/>
        <v>121.75164614944174</v>
      </c>
      <c r="P11" s="9"/>
    </row>
    <row r="12" spans="1:133">
      <c r="A12" s="12"/>
      <c r="B12" s="42">
        <v>519</v>
      </c>
      <c r="C12" s="19" t="s">
        <v>59</v>
      </c>
      <c r="D12" s="43">
        <v>1100133</v>
      </c>
      <c r="E12" s="43">
        <v>0</v>
      </c>
      <c r="F12" s="43">
        <v>32881</v>
      </c>
      <c r="G12" s="43">
        <v>1566951</v>
      </c>
      <c r="H12" s="43">
        <v>0</v>
      </c>
      <c r="I12" s="43">
        <v>0</v>
      </c>
      <c r="J12" s="43">
        <v>4202119</v>
      </c>
      <c r="K12" s="43">
        <v>0</v>
      </c>
      <c r="L12" s="43">
        <v>0</v>
      </c>
      <c r="M12" s="43">
        <v>0</v>
      </c>
      <c r="N12" s="43">
        <f t="shared" si="2"/>
        <v>6902084</v>
      </c>
      <c r="O12" s="44">
        <f t="shared" si="1"/>
        <v>329.32932531730125</v>
      </c>
      <c r="P12" s="9"/>
    </row>
    <row r="13" spans="1:133" ht="15.75">
      <c r="A13" s="26" t="s">
        <v>27</v>
      </c>
      <c r="B13" s="27"/>
      <c r="C13" s="28"/>
      <c r="D13" s="29">
        <f t="shared" ref="D13:M13" si="3">SUM(D14:D16)</f>
        <v>6566859</v>
      </c>
      <c r="E13" s="29">
        <f t="shared" si="3"/>
        <v>32858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6599717</v>
      </c>
      <c r="O13" s="41">
        <f t="shared" si="1"/>
        <v>314.90204217959729</v>
      </c>
      <c r="P13" s="10"/>
    </row>
    <row r="14" spans="1:133">
      <c r="A14" s="12"/>
      <c r="B14" s="42">
        <v>521</v>
      </c>
      <c r="C14" s="19" t="s">
        <v>28</v>
      </c>
      <c r="D14" s="43">
        <v>3252286</v>
      </c>
      <c r="E14" s="43">
        <v>32858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3285144</v>
      </c>
      <c r="O14" s="44">
        <f t="shared" si="1"/>
        <v>156.74892642427713</v>
      </c>
      <c r="P14" s="9"/>
    </row>
    <row r="15" spans="1:133">
      <c r="A15" s="12"/>
      <c r="B15" s="42">
        <v>522</v>
      </c>
      <c r="C15" s="19" t="s">
        <v>29</v>
      </c>
      <c r="D15" s="43">
        <v>3103765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3103765</v>
      </c>
      <c r="O15" s="44">
        <f t="shared" si="1"/>
        <v>148.09452237808952</v>
      </c>
      <c r="P15" s="9"/>
    </row>
    <row r="16" spans="1:133">
      <c r="A16" s="12"/>
      <c r="B16" s="42">
        <v>529</v>
      </c>
      <c r="C16" s="19" t="s">
        <v>47</v>
      </c>
      <c r="D16" s="43">
        <v>210808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210808</v>
      </c>
      <c r="O16" s="44">
        <f t="shared" si="1"/>
        <v>10.058593377230652</v>
      </c>
      <c r="P16" s="9"/>
    </row>
    <row r="17" spans="1:119" ht="15.75">
      <c r="A17" s="26" t="s">
        <v>31</v>
      </c>
      <c r="B17" s="27"/>
      <c r="C17" s="28"/>
      <c r="D17" s="29">
        <f t="shared" ref="D17:M17" si="5">SUM(D18:D20)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12543067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12543067</v>
      </c>
      <c r="O17" s="41">
        <f t="shared" si="1"/>
        <v>598.4858765149346</v>
      </c>
      <c r="P17" s="10"/>
    </row>
    <row r="18" spans="1:119">
      <c r="A18" s="12"/>
      <c r="B18" s="42">
        <v>534</v>
      </c>
      <c r="C18" s="19" t="s">
        <v>60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2588581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2588581</v>
      </c>
      <c r="O18" s="44">
        <f t="shared" si="1"/>
        <v>123.51278747972135</v>
      </c>
      <c r="P18" s="9"/>
    </row>
    <row r="19" spans="1:119">
      <c r="A19" s="12"/>
      <c r="B19" s="42">
        <v>536</v>
      </c>
      <c r="C19" s="19" t="s">
        <v>61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8715414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8715414</v>
      </c>
      <c r="O19" s="44">
        <f t="shared" si="1"/>
        <v>415.85141711995419</v>
      </c>
      <c r="P19" s="9"/>
    </row>
    <row r="20" spans="1:119">
      <c r="A20" s="12"/>
      <c r="B20" s="42">
        <v>538</v>
      </c>
      <c r="C20" s="19" t="s">
        <v>62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1239072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1239072</v>
      </c>
      <c r="O20" s="44">
        <f t="shared" si="1"/>
        <v>59.121671915259093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SUM(D22:D22)</f>
        <v>658475</v>
      </c>
      <c r="E21" s="29">
        <f t="shared" si="6"/>
        <v>0</v>
      </c>
      <c r="F21" s="29">
        <f t="shared" si="6"/>
        <v>0</v>
      </c>
      <c r="G21" s="29">
        <f t="shared" si="6"/>
        <v>469515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1127990</v>
      </c>
      <c r="O21" s="41">
        <f t="shared" si="1"/>
        <v>53.821452428666859</v>
      </c>
      <c r="P21" s="10"/>
    </row>
    <row r="22" spans="1:119">
      <c r="A22" s="12"/>
      <c r="B22" s="42">
        <v>541</v>
      </c>
      <c r="C22" s="19" t="s">
        <v>63</v>
      </c>
      <c r="D22" s="43">
        <v>658475</v>
      </c>
      <c r="E22" s="43">
        <v>0</v>
      </c>
      <c r="F22" s="43">
        <v>0</v>
      </c>
      <c r="G22" s="43">
        <v>469515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1127990</v>
      </c>
      <c r="O22" s="44">
        <f t="shared" si="1"/>
        <v>53.821452428666859</v>
      </c>
      <c r="P22" s="9"/>
    </row>
    <row r="23" spans="1:119" ht="15.75">
      <c r="A23" s="26" t="s">
        <v>40</v>
      </c>
      <c r="B23" s="27"/>
      <c r="C23" s="28"/>
      <c r="D23" s="29">
        <f t="shared" ref="D23:M23" si="7">SUM(D24:D24)</f>
        <v>1289790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1289790</v>
      </c>
      <c r="O23" s="41">
        <f t="shared" si="1"/>
        <v>61.541654738047527</v>
      </c>
      <c r="P23" s="9"/>
    </row>
    <row r="24" spans="1:119">
      <c r="A24" s="12"/>
      <c r="B24" s="42">
        <v>572</v>
      </c>
      <c r="C24" s="19" t="s">
        <v>64</v>
      </c>
      <c r="D24" s="43">
        <v>1289790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1289790</v>
      </c>
      <c r="O24" s="44">
        <f t="shared" si="1"/>
        <v>61.541654738047527</v>
      </c>
      <c r="P24" s="9"/>
    </row>
    <row r="25" spans="1:119" ht="15.75">
      <c r="A25" s="26" t="s">
        <v>65</v>
      </c>
      <c r="B25" s="27"/>
      <c r="C25" s="28"/>
      <c r="D25" s="29">
        <f t="shared" ref="D25:M25" si="8">SUM(D26:D26)</f>
        <v>255000</v>
      </c>
      <c r="E25" s="29">
        <f t="shared" si="8"/>
        <v>360000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727491</v>
      </c>
      <c r="J25" s="29">
        <f t="shared" si="8"/>
        <v>117591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1460082</v>
      </c>
      <c r="O25" s="41">
        <f t="shared" si="1"/>
        <v>69.667048382479251</v>
      </c>
      <c r="P25" s="9"/>
    </row>
    <row r="26" spans="1:119" ht="15.75" thickBot="1">
      <c r="A26" s="12"/>
      <c r="B26" s="42">
        <v>581</v>
      </c>
      <c r="C26" s="19" t="s">
        <v>66</v>
      </c>
      <c r="D26" s="43">
        <v>255000</v>
      </c>
      <c r="E26" s="43">
        <v>360000</v>
      </c>
      <c r="F26" s="43">
        <v>0</v>
      </c>
      <c r="G26" s="43">
        <v>0</v>
      </c>
      <c r="H26" s="43">
        <v>0</v>
      </c>
      <c r="I26" s="43">
        <v>727491</v>
      </c>
      <c r="J26" s="43">
        <v>117591</v>
      </c>
      <c r="K26" s="43">
        <v>0</v>
      </c>
      <c r="L26" s="43">
        <v>0</v>
      </c>
      <c r="M26" s="43">
        <v>0</v>
      </c>
      <c r="N26" s="43">
        <f t="shared" si="4"/>
        <v>1460082</v>
      </c>
      <c r="O26" s="44">
        <f t="shared" si="1"/>
        <v>69.667048382479251</v>
      </c>
      <c r="P26" s="9"/>
    </row>
    <row r="27" spans="1:119" ht="16.5" thickBot="1">
      <c r="A27" s="13" t="s">
        <v>10</v>
      </c>
      <c r="B27" s="21"/>
      <c r="C27" s="20"/>
      <c r="D27" s="14">
        <f>SUM(D5,D13,D17,D21,D23,D25)</f>
        <v>13638541</v>
      </c>
      <c r="E27" s="14">
        <f t="shared" ref="E27:M27" si="9">SUM(E5,E13,E17,E21,E23,E25)</f>
        <v>392858</v>
      </c>
      <c r="F27" s="14">
        <f t="shared" si="9"/>
        <v>32881</v>
      </c>
      <c r="G27" s="14">
        <f t="shared" si="9"/>
        <v>2036466</v>
      </c>
      <c r="H27" s="14">
        <f t="shared" si="9"/>
        <v>0</v>
      </c>
      <c r="I27" s="14">
        <f t="shared" si="9"/>
        <v>13270558</v>
      </c>
      <c r="J27" s="14">
        <f t="shared" si="9"/>
        <v>4319710</v>
      </c>
      <c r="K27" s="14">
        <f t="shared" si="9"/>
        <v>2551671</v>
      </c>
      <c r="L27" s="14">
        <f t="shared" si="9"/>
        <v>0</v>
      </c>
      <c r="M27" s="14">
        <f t="shared" si="9"/>
        <v>0</v>
      </c>
      <c r="N27" s="14">
        <f t="shared" si="4"/>
        <v>36242685</v>
      </c>
      <c r="O27" s="35">
        <f t="shared" si="1"/>
        <v>1729.3007443458346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74</v>
      </c>
      <c r="M29" s="93"/>
      <c r="N29" s="93"/>
      <c r="O29" s="39">
        <v>20958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49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2024-05-21T20:04:05Z</cp:lastPrinted>
  <dcterms:created xsi:type="dcterms:W3CDTF">2000-08-31T21:26:31Z</dcterms:created>
  <dcterms:modified xsi:type="dcterms:W3CDTF">2024-05-21T20:04:07Z</dcterms:modified>
</cp:coreProperties>
</file>