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0" documentId="11_D1F9AFEE8DF1DE1DF16E1033DFED023AEAF758DC" xr6:coauthVersionLast="47" xr6:coauthVersionMax="47" xr10:uidLastSave="{08D56F1D-3F71-4AF2-8316-EFCAF29BE35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'2008'!$A$1:$O$56</definedName>
    <definedName name="_xlnm.Print_Area" localSheetId="14">'2009'!$A$1:$O$57</definedName>
    <definedName name="_xlnm.Print_Area" localSheetId="13">'2010'!$A$1:$O$49</definedName>
    <definedName name="_xlnm.Print_Area" localSheetId="12">'2011'!$A$1:$O$60</definedName>
    <definedName name="_xlnm.Print_Area" localSheetId="11">'2012'!$A$1:$O$53</definedName>
    <definedName name="_xlnm.Print_Area" localSheetId="10">'2013'!$A$1:$O$48</definedName>
    <definedName name="_xlnm.Print_Area" localSheetId="9">'2014'!$A$1:$O$52</definedName>
    <definedName name="_xlnm.Print_Area" localSheetId="8">'2015'!$A$1:$O$58</definedName>
    <definedName name="_xlnm.Print_Area" localSheetId="7">'2016'!$A$1:$O$59</definedName>
    <definedName name="_xlnm.Print_Area" localSheetId="6">'2017'!$A$1:$O$62</definedName>
    <definedName name="_xlnm.Print_Area" localSheetId="5">'2018'!$A$1:$O$56</definedName>
    <definedName name="_xlnm.Print_Area" localSheetId="4">'2019'!$A$1:$O$57</definedName>
    <definedName name="_xlnm.Print_Area" localSheetId="3">'2020'!$A$1:$O$49</definedName>
    <definedName name="_xlnm.Print_Area" localSheetId="2">'2021'!$A$1:$P$55</definedName>
    <definedName name="_xlnm.Print_Area" localSheetId="1">'2022'!$A$1:$P$40</definedName>
    <definedName name="_xlnm.Print_Area" localSheetId="0">'2023'!$A$1:$P$44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9" l="1"/>
  <c r="F40" i="49"/>
  <c r="G40" i="49"/>
  <c r="H40" i="49"/>
  <c r="I40" i="49"/>
  <c r="J40" i="49"/>
  <c r="K40" i="49"/>
  <c r="L40" i="49"/>
  <c r="M40" i="49"/>
  <c r="N40" i="49"/>
  <c r="D40" i="49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38" i="49" l="1"/>
  <c r="P38" i="49" s="1"/>
  <c r="O33" i="49"/>
  <c r="P33" i="49" s="1"/>
  <c r="O24" i="49"/>
  <c r="P24" i="49" s="1"/>
  <c r="O19" i="49"/>
  <c r="P19" i="49" s="1"/>
  <c r="O13" i="49"/>
  <c r="P13" i="49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36" i="48" s="1"/>
  <c r="E36" i="48" l="1"/>
  <c r="F36" i="48"/>
  <c r="H36" i="48"/>
  <c r="J36" i="48"/>
  <c r="N36" i="48"/>
  <c r="G36" i="48"/>
  <c r="I36" i="48"/>
  <c r="K36" i="48"/>
  <c r="L36" i="48"/>
  <c r="M36" i="48"/>
  <c r="O32" i="48"/>
  <c r="P32" i="48" s="1"/>
  <c r="O26" i="48"/>
  <c r="P26" i="48" s="1"/>
  <c r="O19" i="48"/>
  <c r="P19" i="48" s="1"/>
  <c r="O13" i="48"/>
  <c r="P13" i="48" s="1"/>
  <c r="O5" i="48"/>
  <c r="P5" i="48" s="1"/>
  <c r="O50" i="47"/>
  <c r="P50" i="47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/>
  <c r="O46" i="47"/>
  <c r="P46" i="47"/>
  <c r="O45" i="47"/>
  <c r="P45" i="47"/>
  <c r="O44" i="47"/>
  <c r="P44" i="47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/>
  <c r="N38" i="47"/>
  <c r="M38" i="47"/>
  <c r="M51" i="47" s="1"/>
  <c r="L38" i="47"/>
  <c r="L51" i="47" s="1"/>
  <c r="K38" i="47"/>
  <c r="J38" i="47"/>
  <c r="J51" i="47" s="1"/>
  <c r="I38" i="47"/>
  <c r="O38" i="47" s="1"/>
  <c r="P38" i="47" s="1"/>
  <c r="H38" i="47"/>
  <c r="G38" i="47"/>
  <c r="F38" i="47"/>
  <c r="E38" i="47"/>
  <c r="D38" i="47"/>
  <c r="O37" i="47"/>
  <c r="P37" i="47"/>
  <c r="O36" i="47"/>
  <c r="P36" i="47"/>
  <c r="O35" i="47"/>
  <c r="P35" i="47"/>
  <c r="O34" i="47"/>
  <c r="P34" i="47" s="1"/>
  <c r="O33" i="47"/>
  <c r="P33" i="47" s="1"/>
  <c r="O32" i="47"/>
  <c r="P32" i="47"/>
  <c r="O31" i="47"/>
  <c r="P31" i="47"/>
  <c r="O30" i="47"/>
  <c r="P30" i="47"/>
  <c r="N29" i="47"/>
  <c r="O29" i="47" s="1"/>
  <c r="P29" i="47" s="1"/>
  <c r="M29" i="47"/>
  <c r="L29" i="47"/>
  <c r="K29" i="47"/>
  <c r="J29" i="47"/>
  <c r="I29" i="47"/>
  <c r="H29" i="47"/>
  <c r="G29" i="47"/>
  <c r="F29" i="47"/>
  <c r="E29" i="47"/>
  <c r="D29" i="47"/>
  <c r="O28" i="47"/>
  <c r="P28" i="47"/>
  <c r="O27" i="47"/>
  <c r="P27" i="47" s="1"/>
  <c r="O26" i="47"/>
  <c r="P26" i="47"/>
  <c r="O25" i="47"/>
  <c r="P25" i="47" s="1"/>
  <c r="O24" i="47"/>
  <c r="P24" i="47"/>
  <c r="O23" i="47"/>
  <c r="P23" i="47" s="1"/>
  <c r="O22" i="47"/>
  <c r="P22" i="47" s="1"/>
  <c r="O21" i="47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/>
  <c r="O11" i="47"/>
  <c r="P11" i="47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K51" i="47" s="1"/>
  <c r="J5" i="47"/>
  <c r="I5" i="47"/>
  <c r="H5" i="47"/>
  <c r="G5" i="47"/>
  <c r="F5" i="47"/>
  <c r="F51" i="47" s="1"/>
  <c r="E5" i="47"/>
  <c r="D5" i="47"/>
  <c r="O5" i="47" s="1"/>
  <c r="P5" i="47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/>
  <c r="N38" i="45"/>
  <c r="O38" i="45"/>
  <c r="N37" i="45"/>
  <c r="O37" i="45"/>
  <c r="N36" i="45"/>
  <c r="O36" i="45" s="1"/>
  <c r="M35" i="45"/>
  <c r="L35" i="45"/>
  <c r="N35" i="45" s="1"/>
  <c r="O35" i="45" s="1"/>
  <c r="K35" i="45"/>
  <c r="J35" i="45"/>
  <c r="I35" i="45"/>
  <c r="H35" i="45"/>
  <c r="G35" i="45"/>
  <c r="F35" i="45"/>
  <c r="E35" i="45"/>
  <c r="D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 s="1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 s="1"/>
  <c r="N23" i="45"/>
  <c r="O23" i="45" s="1"/>
  <c r="N22" i="45"/>
  <c r="O22" i="45" s="1"/>
  <c r="N21" i="45"/>
  <c r="O21" i="45"/>
  <c r="N20" i="45"/>
  <c r="O20" i="45"/>
  <c r="N19" i="45"/>
  <c r="O19" i="45" s="1"/>
  <c r="M18" i="45"/>
  <c r="L18" i="45"/>
  <c r="L45" i="45" s="1"/>
  <c r="K18" i="45"/>
  <c r="J18" i="45"/>
  <c r="J45" i="45" s="1"/>
  <c r="I18" i="45"/>
  <c r="I45" i="45" s="1"/>
  <c r="H18" i="45"/>
  <c r="G18" i="45"/>
  <c r="F18" i="45"/>
  <c r="E18" i="45"/>
  <c r="D18" i="45"/>
  <c r="N18" i="45" s="1"/>
  <c r="O18" i="45" s="1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45" i="45" s="1"/>
  <c r="G5" i="45"/>
  <c r="F5" i="45"/>
  <c r="F45" i="45" s="1"/>
  <c r="E5" i="45"/>
  <c r="D5" i="45"/>
  <c r="N5" i="45" s="1"/>
  <c r="O5" i="45" s="1"/>
  <c r="N52" i="44"/>
  <c r="O52" i="44" s="1"/>
  <c r="N51" i="44"/>
  <c r="O51" i="44" s="1"/>
  <c r="N50" i="44"/>
  <c r="O50" i="44"/>
  <c r="N49" i="44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6" i="44" s="1"/>
  <c r="O46" i="44" s="1"/>
  <c r="N45" i="44"/>
  <c r="O45" i="44" s="1"/>
  <c r="N44" i="44"/>
  <c r="O44" i="44" s="1"/>
  <c r="M43" i="44"/>
  <c r="M53" i="44" s="1"/>
  <c r="L43" i="44"/>
  <c r="L53" i="44" s="1"/>
  <c r="K43" i="44"/>
  <c r="J43" i="44"/>
  <c r="N43" i="44" s="1"/>
  <c r="O43" i="44" s="1"/>
  <c r="I43" i="44"/>
  <c r="H43" i="44"/>
  <c r="G43" i="44"/>
  <c r="F43" i="44"/>
  <c r="E43" i="44"/>
  <c r="D43" i="44"/>
  <c r="N42" i="44"/>
  <c r="O42" i="44" s="1"/>
  <c r="N41" i="44"/>
  <c r="O41" i="44" s="1"/>
  <c r="N40" i="44"/>
  <c r="O40" i="44"/>
  <c r="N39" i="44"/>
  <c r="O39" i="44"/>
  <c r="N38" i="44"/>
  <c r="O38" i="44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/>
  <c r="N17" i="44"/>
  <c r="O17" i="44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1" i="43"/>
  <c r="O51" i="43" s="1"/>
  <c r="N50" i="43"/>
  <c r="O50" i="43" s="1"/>
  <c r="M49" i="43"/>
  <c r="L49" i="43"/>
  <c r="K49" i="43"/>
  <c r="N49" i="43" s="1"/>
  <c r="O49" i="43" s="1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/>
  <c r="N45" i="43"/>
  <c r="O45" i="43"/>
  <c r="N44" i="43"/>
  <c r="O44" i="43" s="1"/>
  <c r="N43" i="43"/>
  <c r="O43" i="43" s="1"/>
  <c r="M42" i="43"/>
  <c r="L42" i="43"/>
  <c r="K42" i="43"/>
  <c r="J42" i="43"/>
  <c r="I42" i="43"/>
  <c r="N42" i="43" s="1"/>
  <c r="O42" i="43" s="1"/>
  <c r="H42" i="43"/>
  <c r="G42" i="43"/>
  <c r="F42" i="43"/>
  <c r="E42" i="43"/>
  <c r="D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N27" i="43" s="1"/>
  <c r="O27" i="43" s="1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M19" i="43"/>
  <c r="M52" i="43" s="1"/>
  <c r="L19" i="43"/>
  <c r="L52" i="43" s="1"/>
  <c r="K19" i="43"/>
  <c r="K52" i="43" s="1"/>
  <c r="J19" i="43"/>
  <c r="J52" i="43" s="1"/>
  <c r="I19" i="43"/>
  <c r="H19" i="43"/>
  <c r="H52" i="43" s="1"/>
  <c r="G19" i="43"/>
  <c r="G52" i="43" s="1"/>
  <c r="F19" i="43"/>
  <c r="F52" i="43" s="1"/>
  <c r="E19" i="43"/>
  <c r="N19" i="43" s="1"/>
  <c r="O19" i="43" s="1"/>
  <c r="D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52" i="43" s="1"/>
  <c r="D5" i="43"/>
  <c r="D52" i="43" s="1"/>
  <c r="N57" i="42"/>
  <c r="O57" i="42"/>
  <c r="N56" i="42"/>
  <c r="O56" i="42"/>
  <c r="M55" i="42"/>
  <c r="L55" i="42"/>
  <c r="K55" i="42"/>
  <c r="J55" i="42"/>
  <c r="I55" i="42"/>
  <c r="H55" i="42"/>
  <c r="G55" i="42"/>
  <c r="F55" i="42"/>
  <c r="E55" i="42"/>
  <c r="D55" i="42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/>
  <c r="M48" i="42"/>
  <c r="L48" i="42"/>
  <c r="N48" i="42" s="1"/>
  <c r="O48" i="42" s="1"/>
  <c r="K48" i="42"/>
  <c r="J48" i="42"/>
  <c r="I48" i="42"/>
  <c r="H48" i="42"/>
  <c r="G48" i="42"/>
  <c r="F48" i="42"/>
  <c r="E48" i="42"/>
  <c r="D48" i="42"/>
  <c r="N47" i="42"/>
  <c r="O47" i="42"/>
  <c r="N46" i="42"/>
  <c r="O46" i="42"/>
  <c r="M45" i="42"/>
  <c r="L45" i="42"/>
  <c r="K45" i="42"/>
  <c r="K58" i="42" s="1"/>
  <c r="J45" i="42"/>
  <c r="J58" i="42" s="1"/>
  <c r="I45" i="42"/>
  <c r="I58" i="42" s="1"/>
  <c r="H45" i="42"/>
  <c r="G45" i="42"/>
  <c r="F45" i="42"/>
  <c r="F58" i="42" s="1"/>
  <c r="E45" i="42"/>
  <c r="D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G58" i="42" s="1"/>
  <c r="F19" i="42"/>
  <c r="E19" i="42"/>
  <c r="D19" i="42"/>
  <c r="N19" i="42" s="1"/>
  <c r="O19" i="42" s="1"/>
  <c r="N18" i="42"/>
  <c r="O18" i="42" s="1"/>
  <c r="N17" i="42"/>
  <c r="O17" i="42"/>
  <c r="N16" i="42"/>
  <c r="O16" i="42"/>
  <c r="N15" i="42"/>
  <c r="O15" i="42" s="1"/>
  <c r="M14" i="42"/>
  <c r="N14" i="42" s="1"/>
  <c r="O14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M58" i="42" s="1"/>
  <c r="L5" i="42"/>
  <c r="K5" i="42"/>
  <c r="J5" i="42"/>
  <c r="I5" i="42"/>
  <c r="H5" i="42"/>
  <c r="G5" i="42"/>
  <c r="F5" i="42"/>
  <c r="E5" i="42"/>
  <c r="D5" i="42"/>
  <c r="D58" i="42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N51" i="41" s="1"/>
  <c r="O51" i="41" s="1"/>
  <c r="E51" i="41"/>
  <c r="D51" i="41"/>
  <c r="N50" i="41"/>
  <c r="O50" i="41" s="1"/>
  <c r="N49" i="41"/>
  <c r="O49" i="4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M55" i="41" s="1"/>
  <c r="L43" i="41"/>
  <c r="K43" i="41"/>
  <c r="J43" i="41"/>
  <c r="I43" i="41"/>
  <c r="H43" i="41"/>
  <c r="H55" i="41" s="1"/>
  <c r="G43" i="41"/>
  <c r="G55" i="41" s="1"/>
  <c r="F43" i="41"/>
  <c r="E43" i="41"/>
  <c r="N43" i="41" s="1"/>
  <c r="O43" i="41" s="1"/>
  <c r="D43" i="4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I55" i="41" s="1"/>
  <c r="H19" i="41"/>
  <c r="G19" i="41"/>
  <c r="F19" i="41"/>
  <c r="E19" i="41"/>
  <c r="D19" i="41"/>
  <c r="N18" i="41"/>
  <c r="O18" i="41" s="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F55" i="41" s="1"/>
  <c r="E5" i="41"/>
  <c r="E55" i="41" s="1"/>
  <c r="D5" i="41"/>
  <c r="N5" i="41" s="1"/>
  <c r="O5" i="41" s="1"/>
  <c r="N53" i="40"/>
  <c r="O53" i="40" s="1"/>
  <c r="N52" i="40"/>
  <c r="O52" i="40" s="1"/>
  <c r="M51" i="40"/>
  <c r="L51" i="40"/>
  <c r="K51" i="40"/>
  <c r="J51" i="40"/>
  <c r="I51" i="40"/>
  <c r="H51" i="40"/>
  <c r="H54" i="40" s="1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N43" i="40" s="1"/>
  <c r="O43" i="40" s="1"/>
  <c r="F43" i="40"/>
  <c r="E43" i="40"/>
  <c r="D43" i="40"/>
  <c r="N42" i="40"/>
  <c r="O42" i="40" s="1"/>
  <c r="N41" i="40"/>
  <c r="O41" i="40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E54" i="40" s="1"/>
  <c r="D14" i="40"/>
  <c r="D54" i="40" s="1"/>
  <c r="N13" i="40"/>
  <c r="O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/>
  <c r="M5" i="40"/>
  <c r="M54" i="40" s="1"/>
  <c r="L5" i="40"/>
  <c r="L54" i="40" s="1"/>
  <c r="K5" i="40"/>
  <c r="K54" i="40" s="1"/>
  <c r="J5" i="40"/>
  <c r="I5" i="40"/>
  <c r="H5" i="40"/>
  <c r="G5" i="40"/>
  <c r="F5" i="40"/>
  <c r="E5" i="40"/>
  <c r="D5" i="40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9" i="39" s="1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/>
  <c r="N34" i="39"/>
  <c r="O34" i="39" s="1"/>
  <c r="N33" i="39"/>
  <c r="O33" i="39" s="1"/>
  <c r="N32" i="39"/>
  <c r="O32" i="39"/>
  <c r="N31" i="39"/>
  <c r="O31" i="39"/>
  <c r="N30" i="39"/>
  <c r="O30" i="39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M19" i="39"/>
  <c r="L19" i="39"/>
  <c r="K19" i="39"/>
  <c r="J19" i="39"/>
  <c r="J48" i="39" s="1"/>
  <c r="I19" i="39"/>
  <c r="H19" i="39"/>
  <c r="G19" i="39"/>
  <c r="F19" i="39"/>
  <c r="E19" i="39"/>
  <c r="D19" i="39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48" i="39" s="1"/>
  <c r="H5" i="39"/>
  <c r="G5" i="39"/>
  <c r="F5" i="39"/>
  <c r="E5" i="39"/>
  <c r="D5" i="39"/>
  <c r="D48" i="39" s="1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4" i="38" s="1"/>
  <c r="O34" i="38" s="1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D44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M44" i="38" s="1"/>
  <c r="L5" i="38"/>
  <c r="L44" i="38" s="1"/>
  <c r="K5" i="38"/>
  <c r="J5" i="38"/>
  <c r="I5" i="38"/>
  <c r="H5" i="38"/>
  <c r="G5" i="38"/>
  <c r="F5" i="38"/>
  <c r="E5" i="38"/>
  <c r="D5" i="38"/>
  <c r="N51" i="37"/>
  <c r="O51" i="37"/>
  <c r="N50" i="37"/>
  <c r="O50" i="37" s="1"/>
  <c r="N49" i="37"/>
  <c r="O49" i="37"/>
  <c r="N48" i="37"/>
  <c r="O48" i="37" s="1"/>
  <c r="M47" i="37"/>
  <c r="L47" i="37"/>
  <c r="K47" i="37"/>
  <c r="J47" i="37"/>
  <c r="I47" i="37"/>
  <c r="H47" i="37"/>
  <c r="G47" i="37"/>
  <c r="N47" i="37" s="1"/>
  <c r="O47" i="37" s="1"/>
  <c r="F47" i="37"/>
  <c r="E47" i="37"/>
  <c r="D47" i="37"/>
  <c r="N46" i="37"/>
  <c r="O46" i="37" s="1"/>
  <c r="N45" i="37"/>
  <c r="O45" i="37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E42" i="37"/>
  <c r="D42" i="37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/>
  <c r="N38" i="37"/>
  <c r="O38" i="37" s="1"/>
  <c r="N37" i="37"/>
  <c r="O37" i="37"/>
  <c r="N36" i="37"/>
  <c r="O36" i="37"/>
  <c r="N35" i="37"/>
  <c r="O35" i="37" s="1"/>
  <c r="N34" i="37"/>
  <c r="O34" i="37" s="1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N18" i="37" s="1"/>
  <c r="O18" i="37" s="1"/>
  <c r="E18" i="37"/>
  <c r="D18" i="37"/>
  <c r="N17" i="37"/>
  <c r="O17" i="37" s="1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/>
  <c r="M5" i="37"/>
  <c r="L5" i="37"/>
  <c r="K5" i="37"/>
  <c r="K52" i="37" s="1"/>
  <c r="J5" i="37"/>
  <c r="I5" i="37"/>
  <c r="H5" i="37"/>
  <c r="G5" i="37"/>
  <c r="F5" i="37"/>
  <c r="F52" i="37" s="1"/>
  <c r="E5" i="37"/>
  <c r="D5" i="37"/>
  <c r="N48" i="36"/>
  <c r="O48" i="36" s="1"/>
  <c r="M47" i="36"/>
  <c r="L47" i="36"/>
  <c r="K47" i="36"/>
  <c r="J47" i="36"/>
  <c r="I47" i="36"/>
  <c r="H47" i="36"/>
  <c r="G47" i="36"/>
  <c r="F47" i="36"/>
  <c r="E47" i="36"/>
  <c r="E49" i="36" s="1"/>
  <c r="D47" i="36"/>
  <c r="N47" i="36" s="1"/>
  <c r="O47" i="36" s="1"/>
  <c r="N46" i="36"/>
  <c r="O46" i="36"/>
  <c r="N45" i="36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M39" i="36"/>
  <c r="L39" i="36"/>
  <c r="K39" i="36"/>
  <c r="J39" i="36"/>
  <c r="I39" i="36"/>
  <c r="H39" i="36"/>
  <c r="G39" i="36"/>
  <c r="F39" i="36"/>
  <c r="F49" i="36" s="1"/>
  <c r="E39" i="36"/>
  <c r="D39" i="36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/>
  <c r="N32" i="36"/>
  <c r="O32" i="36" s="1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J49" i="36" s="1"/>
  <c r="I5" i="36"/>
  <c r="H5" i="36"/>
  <c r="G5" i="36"/>
  <c r="G49" i="36" s="1"/>
  <c r="F5" i="36"/>
  <c r="E5" i="36"/>
  <c r="D5" i="36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3" i="35" s="1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N43" i="35"/>
  <c r="O43" i="35" s="1"/>
  <c r="M42" i="35"/>
  <c r="L42" i="35"/>
  <c r="L56" i="35" s="1"/>
  <c r="K42" i="35"/>
  <c r="J42" i="35"/>
  <c r="N42" i="35" s="1"/>
  <c r="O42" i="35" s="1"/>
  <c r="I42" i="35"/>
  <c r="H42" i="35"/>
  <c r="G42" i="35"/>
  <c r="F42" i="35"/>
  <c r="E42" i="35"/>
  <c r="D42" i="35"/>
  <c r="N41" i="35"/>
  <c r="O41" i="35" s="1"/>
  <c r="N40" i="35"/>
  <c r="O40" i="35" s="1"/>
  <c r="N39" i="35"/>
  <c r="O39" i="35"/>
  <c r="N38" i="35"/>
  <c r="O38" i="35"/>
  <c r="N37" i="35"/>
  <c r="O37" i="35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E56" i="35" s="1"/>
  <c r="D19" i="35"/>
  <c r="N18" i="35"/>
  <c r="O18" i="35" s="1"/>
  <c r="N17" i="35"/>
  <c r="O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 s="1"/>
  <c r="N39" i="34"/>
  <c r="O39" i="34" s="1"/>
  <c r="N38" i="34"/>
  <c r="O38" i="34" s="1"/>
  <c r="M37" i="34"/>
  <c r="L37" i="34"/>
  <c r="K37" i="34"/>
  <c r="J37" i="34"/>
  <c r="J45" i="34" s="1"/>
  <c r="I37" i="34"/>
  <c r="H37" i="34"/>
  <c r="G37" i="34"/>
  <c r="F37" i="34"/>
  <c r="E37" i="34"/>
  <c r="D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F45" i="34" s="1"/>
  <c r="E18" i="34"/>
  <c r="D18" i="34"/>
  <c r="N17" i="34"/>
  <c r="O17" i="34" s="1"/>
  <c r="N16" i="34"/>
  <c r="O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E45" i="34" s="1"/>
  <c r="D5" i="34"/>
  <c r="N5" i="34" s="1"/>
  <c r="O5" i="34" s="1"/>
  <c r="N50" i="33"/>
  <c r="O50" i="33"/>
  <c r="N51" i="33"/>
  <c r="O51" i="33" s="1"/>
  <c r="N29" i="33"/>
  <c r="O29" i="33" s="1"/>
  <c r="N30" i="33"/>
  <c r="O30" i="33"/>
  <c r="N31" i="33"/>
  <c r="O31" i="33"/>
  <c r="N32" i="33"/>
  <c r="O32" i="33" s="1"/>
  <c r="N33" i="33"/>
  <c r="O33" i="33" s="1"/>
  <c r="N34" i="33"/>
  <c r="O34" i="33" s="1"/>
  <c r="N35" i="33"/>
  <c r="O35" i="33" s="1"/>
  <c r="N36" i="33"/>
  <c r="O36" i="33"/>
  <c r="N37" i="33"/>
  <c r="O37" i="33" s="1"/>
  <c r="N38" i="33"/>
  <c r="O38" i="33" s="1"/>
  <c r="N19" i="33"/>
  <c r="O19" i="33"/>
  <c r="N20" i="33"/>
  <c r="O20" i="33" s="1"/>
  <c r="N21" i="33"/>
  <c r="O21" i="33" s="1"/>
  <c r="N22" i="33"/>
  <c r="O22" i="33"/>
  <c r="N23" i="33"/>
  <c r="O23" i="33"/>
  <c r="N24" i="33"/>
  <c r="O24" i="33" s="1"/>
  <c r="N25" i="33"/>
  <c r="O25" i="33"/>
  <c r="N26" i="33"/>
  <c r="O26" i="33" s="1"/>
  <c r="N27" i="33"/>
  <c r="O27" i="33" s="1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18" i="33"/>
  <c r="F18" i="33"/>
  <c r="G18" i="33"/>
  <c r="H18" i="33"/>
  <c r="I18" i="33"/>
  <c r="J18" i="33"/>
  <c r="K18" i="33"/>
  <c r="L18" i="33"/>
  <c r="M18" i="33"/>
  <c r="D18" i="33"/>
  <c r="E13" i="33"/>
  <c r="F13" i="33"/>
  <c r="G13" i="33"/>
  <c r="H13" i="33"/>
  <c r="I13" i="33"/>
  <c r="J13" i="33"/>
  <c r="K13" i="33"/>
  <c r="L13" i="33"/>
  <c r="M13" i="33"/>
  <c r="D13" i="33"/>
  <c r="E5" i="33"/>
  <c r="E52" i="33" s="1"/>
  <c r="F5" i="33"/>
  <c r="G5" i="33"/>
  <c r="H5" i="33"/>
  <c r="H52" i="33" s="1"/>
  <c r="I5" i="33"/>
  <c r="J5" i="33"/>
  <c r="K5" i="33"/>
  <c r="L5" i="33"/>
  <c r="M5" i="33"/>
  <c r="D5" i="33"/>
  <c r="E48" i="33"/>
  <c r="F48" i="33"/>
  <c r="G48" i="33"/>
  <c r="H48" i="33"/>
  <c r="I48" i="33"/>
  <c r="J48" i="33"/>
  <c r="K48" i="33"/>
  <c r="L48" i="33"/>
  <c r="M48" i="33"/>
  <c r="D48" i="33"/>
  <c r="N49" i="33"/>
  <c r="O49" i="33"/>
  <c r="N43" i="33"/>
  <c r="O43" i="33" s="1"/>
  <c r="N44" i="33"/>
  <c r="O44" i="33"/>
  <c r="N45" i="33"/>
  <c r="O45" i="33" s="1"/>
  <c r="N46" i="33"/>
  <c r="O46" i="33"/>
  <c r="N47" i="33"/>
  <c r="O47" i="33" s="1"/>
  <c r="N42" i="33"/>
  <c r="O42" i="33"/>
  <c r="E41" i="33"/>
  <c r="F41" i="33"/>
  <c r="G41" i="33"/>
  <c r="H41" i="33"/>
  <c r="I41" i="33"/>
  <c r="J41" i="33"/>
  <c r="K41" i="33"/>
  <c r="L41" i="33"/>
  <c r="M41" i="33"/>
  <c r="D41" i="33"/>
  <c r="E39" i="33"/>
  <c r="F39" i="33"/>
  <c r="F52" i="33" s="1"/>
  <c r="G39" i="33"/>
  <c r="H39" i="33"/>
  <c r="I39" i="33"/>
  <c r="J39" i="33"/>
  <c r="K39" i="33"/>
  <c r="L39" i="33"/>
  <c r="M39" i="33"/>
  <c r="D39" i="33"/>
  <c r="N40" i="33"/>
  <c r="O40" i="33" s="1"/>
  <c r="N15" i="33"/>
  <c r="O15" i="33" s="1"/>
  <c r="N16" i="33"/>
  <c r="O16" i="33"/>
  <c r="N17" i="33"/>
  <c r="O17" i="33"/>
  <c r="N7" i="33"/>
  <c r="O7" i="33" s="1"/>
  <c r="N8" i="33"/>
  <c r="O8" i="33"/>
  <c r="N9" i="33"/>
  <c r="O9" i="33" s="1"/>
  <c r="N10" i="33"/>
  <c r="O10" i="33" s="1"/>
  <c r="N11" i="33"/>
  <c r="O11" i="33"/>
  <c r="N12" i="33"/>
  <c r="O12" i="33" s="1"/>
  <c r="N6" i="33"/>
  <c r="O6" i="33" s="1"/>
  <c r="N14" i="33"/>
  <c r="O14" i="33" s="1"/>
  <c r="N35" i="34"/>
  <c r="O35" i="34" s="1"/>
  <c r="D56" i="35"/>
  <c r="N19" i="35"/>
  <c r="O19" i="35"/>
  <c r="N13" i="34"/>
  <c r="O13" i="34" s="1"/>
  <c r="D45" i="34"/>
  <c r="G56" i="35"/>
  <c r="M56" i="35"/>
  <c r="J52" i="37"/>
  <c r="H48" i="39"/>
  <c r="L48" i="39"/>
  <c r="L55" i="41"/>
  <c r="K55" i="41"/>
  <c r="N41" i="41"/>
  <c r="O41" i="41" s="1"/>
  <c r="N14" i="41"/>
  <c r="O14" i="41" s="1"/>
  <c r="N55" i="42"/>
  <c r="O55" i="42" s="1"/>
  <c r="H58" i="42"/>
  <c r="N40" i="43"/>
  <c r="O40" i="43" s="1"/>
  <c r="K45" i="45"/>
  <c r="M45" i="45"/>
  <c r="E45" i="45"/>
  <c r="E51" i="47"/>
  <c r="O19" i="47"/>
  <c r="P19" i="47" s="1"/>
  <c r="D51" i="47"/>
  <c r="N5" i="40" l="1"/>
  <c r="O5" i="40" s="1"/>
  <c r="N27" i="40"/>
  <c r="O27" i="40" s="1"/>
  <c r="L49" i="36"/>
  <c r="G53" i="44"/>
  <c r="N19" i="41"/>
  <c r="O19" i="41" s="1"/>
  <c r="G45" i="45"/>
  <c r="H56" i="35"/>
  <c r="N18" i="36"/>
  <c r="O18" i="36" s="1"/>
  <c r="M52" i="37"/>
  <c r="J53" i="44"/>
  <c r="N39" i="36"/>
  <c r="O39" i="36" s="1"/>
  <c r="I56" i="35"/>
  <c r="E44" i="38"/>
  <c r="N5" i="42"/>
  <c r="O5" i="42" s="1"/>
  <c r="D45" i="45"/>
  <c r="N45" i="45" s="1"/>
  <c r="O45" i="45" s="1"/>
  <c r="H51" i="47"/>
  <c r="K44" i="38"/>
  <c r="K52" i="33"/>
  <c r="J54" i="40"/>
  <c r="N41" i="33"/>
  <c r="O41" i="33" s="1"/>
  <c r="F56" i="35"/>
  <c r="J56" i="35"/>
  <c r="N36" i="38"/>
  <c r="O36" i="38" s="1"/>
  <c r="N45" i="39"/>
  <c r="O45" i="39" s="1"/>
  <c r="G52" i="37"/>
  <c r="N26" i="38"/>
  <c r="O26" i="38" s="1"/>
  <c r="G52" i="33"/>
  <c r="N51" i="47"/>
  <c r="I53" i="44"/>
  <c r="N13" i="33"/>
  <c r="O13" i="33" s="1"/>
  <c r="N19" i="39"/>
  <c r="O19" i="39" s="1"/>
  <c r="G51" i="47"/>
  <c r="O51" i="47" s="1"/>
  <c r="P51" i="47" s="1"/>
  <c r="D55" i="41"/>
  <c r="M48" i="39"/>
  <c r="N5" i="39"/>
  <c r="O5" i="39" s="1"/>
  <c r="I45" i="34"/>
  <c r="N41" i="36"/>
  <c r="O41" i="36" s="1"/>
  <c r="F48" i="39"/>
  <c r="E53" i="44"/>
  <c r="F53" i="44"/>
  <c r="H44" i="38"/>
  <c r="K53" i="44"/>
  <c r="N14" i="43"/>
  <c r="O14" i="43" s="1"/>
  <c r="N39" i="40"/>
  <c r="O39" i="40" s="1"/>
  <c r="N5" i="43"/>
  <c r="O5" i="43" s="1"/>
  <c r="N43" i="34"/>
  <c r="O43" i="34" s="1"/>
  <c r="N45" i="42"/>
  <c r="O45" i="42" s="1"/>
  <c r="I52" i="37"/>
  <c r="M49" i="36"/>
  <c r="L52" i="33"/>
  <c r="G48" i="39"/>
  <c r="N36" i="39"/>
  <c r="O36" i="39" s="1"/>
  <c r="G54" i="40"/>
  <c r="L58" i="42"/>
  <c r="H53" i="44"/>
  <c r="I44" i="38"/>
  <c r="G45" i="34"/>
  <c r="H45" i="34"/>
  <c r="K45" i="34"/>
  <c r="I49" i="36"/>
  <c r="J44" i="38"/>
  <c r="N14" i="39"/>
  <c r="O14" i="39" s="1"/>
  <c r="N19" i="40"/>
  <c r="O19" i="40" s="1"/>
  <c r="O36" i="48"/>
  <c r="P36" i="48" s="1"/>
  <c r="I51" i="47"/>
  <c r="I54" i="40"/>
  <c r="N37" i="34"/>
  <c r="O37" i="34" s="1"/>
  <c r="G44" i="38"/>
  <c r="N42" i="38"/>
  <c r="O42" i="38" s="1"/>
  <c r="N51" i="40"/>
  <c r="O51" i="40" s="1"/>
  <c r="O40" i="47"/>
  <c r="P40" i="47" s="1"/>
  <c r="N48" i="33"/>
  <c r="O48" i="33" s="1"/>
  <c r="I52" i="33"/>
  <c r="N40" i="37"/>
  <c r="O40" i="37" s="1"/>
  <c r="H52" i="37"/>
  <c r="N42" i="37"/>
  <c r="O42" i="37" s="1"/>
  <c r="N27" i="39"/>
  <c r="O27" i="39" s="1"/>
  <c r="D53" i="44"/>
  <c r="N53" i="44" s="1"/>
  <c r="O53" i="44" s="1"/>
  <c r="N13" i="45"/>
  <c r="O13" i="45" s="1"/>
  <c r="E58" i="42"/>
  <c r="N39" i="33"/>
  <c r="O39" i="33" s="1"/>
  <c r="D52" i="33"/>
  <c r="L45" i="34"/>
  <c r="N5" i="35"/>
  <c r="O5" i="35" s="1"/>
  <c r="K56" i="35"/>
  <c r="N5" i="37"/>
  <c r="O5" i="37" s="1"/>
  <c r="D52" i="37"/>
  <c r="N30" i="37"/>
  <c r="O30" i="37" s="1"/>
  <c r="L52" i="37"/>
  <c r="O48" i="47"/>
  <c r="P48" i="47" s="1"/>
  <c r="M52" i="33"/>
  <c r="M45" i="34"/>
  <c r="E52" i="37"/>
  <c r="J55" i="41"/>
  <c r="N55" i="41" s="1"/>
  <c r="O55" i="41" s="1"/>
  <c r="N26" i="34"/>
  <c r="O26" i="34" s="1"/>
  <c r="K49" i="36"/>
  <c r="N13" i="36"/>
  <c r="O13" i="36" s="1"/>
  <c r="J52" i="33"/>
  <c r="N5" i="33"/>
  <c r="O5" i="33" s="1"/>
  <c r="N43" i="45"/>
  <c r="O43" i="45" s="1"/>
  <c r="N18" i="33"/>
  <c r="O18" i="33" s="1"/>
  <c r="N18" i="34"/>
  <c r="O18" i="34" s="1"/>
  <c r="I52" i="43"/>
  <c r="N52" i="43" s="1"/>
  <c r="O52" i="43" s="1"/>
  <c r="N28" i="36"/>
  <c r="O28" i="36" s="1"/>
  <c r="N5" i="38"/>
  <c r="O5" i="38" s="1"/>
  <c r="H49" i="36"/>
  <c r="N30" i="35"/>
  <c r="O30" i="35" s="1"/>
  <c r="E48" i="39"/>
  <c r="N48" i="39" s="1"/>
  <c r="O48" i="39" s="1"/>
  <c r="N5" i="44"/>
  <c r="O5" i="44" s="1"/>
  <c r="N56" i="35"/>
  <c r="O56" i="35" s="1"/>
  <c r="N5" i="36"/>
  <c r="O5" i="36" s="1"/>
  <c r="D49" i="36"/>
  <c r="F44" i="38"/>
  <c r="K48" i="39"/>
  <c r="F54" i="40"/>
  <c r="N14" i="40"/>
  <c r="O14" i="40" s="1"/>
  <c r="N45" i="34" l="1"/>
  <c r="O45" i="34" s="1"/>
  <c r="N54" i="40"/>
  <c r="O54" i="40" s="1"/>
  <c r="N44" i="38"/>
  <c r="O44" i="38" s="1"/>
  <c r="N52" i="33"/>
  <c r="O52" i="33" s="1"/>
  <c r="N58" i="42"/>
  <c r="O58" i="42" s="1"/>
  <c r="N49" i="36"/>
  <c r="O49" i="36" s="1"/>
  <c r="N52" i="37"/>
  <c r="O52" i="37" s="1"/>
  <c r="H5" i="49" l="1"/>
  <c r="O6" i="49"/>
  <c r="P6" i="49" s="1"/>
  <c r="I5" i="49"/>
  <c r="K5" i="49"/>
  <c r="D5" i="49"/>
  <c r="F5" i="49"/>
  <c r="J5" i="49"/>
  <c r="L5" i="49"/>
  <c r="E5" i="49"/>
  <c r="G5" i="49"/>
  <c r="M5" i="49"/>
  <c r="N5" i="49"/>
  <c r="O5" i="49" l="1"/>
  <c r="P5" i="49" s="1"/>
  <c r="O40" i="49"/>
  <c r="P40" i="49" s="1"/>
</calcChain>
</file>

<file path=xl/sharedStrings.xml><?xml version="1.0" encoding="utf-8"?>
<sst xmlns="http://schemas.openxmlformats.org/spreadsheetml/2006/main" count="1049" uniqueCount="164">
  <si>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</si>
  <si>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</si>
  <si>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</si>
  <si>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</si>
  <si>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</si>
  <si>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</si>
  <si>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</si>
  <si>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</si>
  <si>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</si>
  <si>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</si>
  <si>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</si>
  <si>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</si>
  <si>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</si>
  <si>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</si>
  <si>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</si>
  <si>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</si>
  <si>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</si>
  <si>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</si>
  <si>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Solid Waste</t>
  </si>
  <si>
    <t>Other Permits, Fees, and Special Assessments</t>
  </si>
  <si>
    <t>Federal Grant - Public Safety</t>
  </si>
  <si>
    <t>Intergovernmental Revenue</t>
  </si>
  <si>
    <t>Federal Grant - Human Services - Other Human Services</t>
  </si>
  <si>
    <t>State Grant - Transportation - Other Transportation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</si>
  <si>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</si>
  <si>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</si>
  <si>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</si>
  <si>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</si>
  <si>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Human Services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</si>
  <si>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</si>
  <si>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</si>
  <si>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</si>
  <si>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</si>
  <si>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</si>
  <si>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</si>
  <si>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</si>
  <si>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</si>
  <si>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Fees Remitted to County from Tax Collector</t>
  </si>
  <si>
    <t>General Gov't (Not Court-Related) - Other General Gov't Charges and Fees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</si>
  <si>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</si>
  <si>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</si>
  <si>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</si>
  <si>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</si>
  <si>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</si>
  <si>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</si>
  <si>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Economic Environment - Other Economic Environment Charges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</si>
  <si>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</si>
  <si>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</si>
  <si>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</si>
  <si>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</si>
  <si>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</si>
  <si>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Net Increase (Decrease) in Fair Value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</si>
  <si>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</si>
  <si>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</si>
  <si>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</si>
  <si>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</si>
  <si>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</si>
  <si>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</si>
  <si>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</si>
  <si>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</si>
  <si>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</si>
  <si>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</si>
  <si>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</si>
  <si>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</si>
  <si>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</si>
  <si>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</si>
  <si>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Eatonville Revenues Reported by Account Code and Fund Type</t>
  </si>
  <si>
    <t>Local Fiscal Year Ended September 30, 2010</t>
  </si>
  <si>
    <t>State Grant -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</si>
  <si>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</si>
  <si>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</si>
  <si>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</si>
  <si>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</si>
  <si>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Franchise Fee - Telecommunications</t>
  </si>
  <si>
    <t>Federal Grant - General Government</t>
  </si>
  <si>
    <t>State Shared Revenues - General Gov't - Sales and Uses Taxes to Counties</t>
  </si>
  <si>
    <t>State Shared Revenues - Public Safety - Emergency Management Assistance</t>
  </si>
  <si>
    <t>Grants from Other Local Units - General Government</t>
  </si>
  <si>
    <t>General Gov't (Not Court-Related) - Recording Fees</t>
  </si>
  <si>
    <t>Culture / Recreation - Parks and Recreation</t>
  </si>
  <si>
    <t>Culture / Recreation - Other Culture / Recreation Charges</t>
  </si>
  <si>
    <t>Fines - Local Ordinance Violations</t>
  </si>
  <si>
    <t>Disposition of Fixed Assets</t>
  </si>
  <si>
    <t>2011 Municipal Population:</t>
  </si>
  <si>
    <t>Local Fiscal Year Ended September 30, 2012</t>
  </si>
  <si>
    <t>Federal Grant - Human Services - Public Assistance</t>
  </si>
  <si>
    <t>State Grant - Culture / Recreation</t>
  </si>
  <si>
    <t>State Shared Revenues - General Gov't - Other General Government</t>
  </si>
  <si>
    <t>Culture / Recreation - Cultural Services</t>
  </si>
  <si>
    <t>Other Charges for Services</t>
  </si>
  <si>
    <t>2012 Municipal Population:</t>
  </si>
  <si>
    <t>Local Fiscal Year Ended September 30, 2008</t>
  </si>
  <si>
    <t>Permits and Franchise Fees</t>
  </si>
  <si>
    <t>Other Permits and Fees</t>
  </si>
  <si>
    <t>Federal Grant - Physical Environment - Water Supply System</t>
  </si>
  <si>
    <t>State Grant - Physical Environment - Sewer / Wastewater</t>
  </si>
  <si>
    <t>Public Safety - Fire Protection</t>
  </si>
  <si>
    <t>Proprietary Non-Operating Sources - Capital Contributions from Other Public Source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</si>
  <si>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</si>
  <si>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</si>
  <si>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</si>
  <si>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</si>
  <si>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</si>
  <si>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</si>
  <si>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</si>
  <si>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</si>
  <si>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2013 Municipal Population:</t>
  </si>
  <si>
    <t>Local Fiscal Year Ended September 30, 2014</t>
  </si>
  <si>
    <t>Other General Taxes</t>
  </si>
  <si>
    <t>State Grant - Human Services - Other Human Services</t>
  </si>
  <si>
    <t>Public Safety - Other Public Safety Charges and Fees</t>
  </si>
  <si>
    <t>Other Judgments, Fines, and Forfeits</t>
  </si>
  <si>
    <t>2014 Municipal Population:</t>
  </si>
  <si>
    <t>Local Fiscal Year Ended September 30, 2015</t>
  </si>
  <si>
    <t>Federal Grant - Culture / Recreation</t>
  </si>
  <si>
    <t>Grants from Other Local Units - Other</t>
  </si>
  <si>
    <t>Court-Ordered Judgments and Fines - As Decided by Circuit Court Criminal</t>
  </si>
  <si>
    <t>Court-Ordered Judgments and Fines - As Decided by Traffic Court</t>
  </si>
  <si>
    <t>Interest and Other Earnings - Gain (Loss) on Sale of Investments</t>
  </si>
  <si>
    <t>2015 Municipal Population:</t>
  </si>
  <si>
    <t>Local Fiscal Year Ended September 30, 2016</t>
  </si>
  <si>
    <t>Impact Fees - Residential - Other</t>
  </si>
  <si>
    <t>Federal Grant - Physical Environment - Sewer / Wastewater</t>
  </si>
  <si>
    <t>State Shared Revenues - General Government - Sales and Uses Taxes to Counties</t>
  </si>
  <si>
    <t>General Government - Administrative Service Fees</t>
  </si>
  <si>
    <t>2016 Municipal Population:</t>
  </si>
  <si>
    <t>Local Fiscal Year Ended September 30, 2017</t>
  </si>
  <si>
    <t>Federal Grant - Other Federal Grants</t>
  </si>
  <si>
    <t>State Shared Revenues - Public Safety - Other Public Safety</t>
  </si>
  <si>
    <t>Public Safety - Law Enforcement Services</t>
  </si>
  <si>
    <t>Human Services - Other Human Services Charges</t>
  </si>
  <si>
    <t>2017 Municipal Population:</t>
  </si>
  <si>
    <t>Local Fiscal Year Ended September 30, 2018</t>
  </si>
  <si>
    <t>State Shared Revenues - Other</t>
  </si>
  <si>
    <t>Culture / Recreation - Special Recreation Facilities</t>
  </si>
  <si>
    <t>2018 Municipal Population:</t>
  </si>
  <si>
    <t>Local Fiscal Year Ended September 30, 2019</t>
  </si>
  <si>
    <t>Insurance Premium Tax for Police Officers' Retirement</t>
  </si>
  <si>
    <t>State Grant - Other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</si>
  <si>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</si>
  <si>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</si>
  <si>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</si>
  <si>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</si>
  <si>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</si>
  <si>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</si>
  <si>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</si>
  <si>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</si>
  <si>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</si>
  <si>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</si>
  <si>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</si>
  <si>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</si>
  <si>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</si>
  <si>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</si>
  <si>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</si>
  <si>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</si>
  <si>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</si>
  <si>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</si>
  <si>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Proceeds - Leases</t>
  </si>
  <si>
    <t>Local Fiscal Year Ended September 30, 2022</t>
  </si>
  <si>
    <t>Permits - Other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</si>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</sst>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78CE8-FF3E-493B-B6BC-E7704F26C9CE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66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162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58</v>
      </c>
      <c r="B3" s="105"/>
      <c r="C3" s="106"/>
      <c r="D3" s="110" t="s">
        <v>30</v>
      </c>
      <c r="E3" s="111"/>
      <c r="F3" s="111"/>
      <c r="G3" s="111"/>
      <c r="H3" s="112"/>
      <c r="I3" s="110" t="s">
        <v>31</v>
      </c>
      <c r="J3" s="112"/>
      <c r="K3" s="110" t="s">
        <v>33</v>
      </c>
      <c r="L3" s="111"/>
      <c r="M3" s="112"/>
      <c r="N3" s="49"/>
      <c r="O3" s="50"/>
      <c r="P3" s="113" t="s">
        <v>144</v>
      </c>
      <c r="Q3" s="51"/>
      <c r="R3"/>
    </row>
    <row r="4" spans="1:134" ht="32.25" customHeight="1" thickBot="1">
      <c r="A4" s="107"/>
      <c r="B4" s="108"/>
      <c r="C4" s="109"/>
      <c r="D4" s="52" t="s">
        <v>4</v>
      </c>
      <c r="E4" s="52" t="s">
        <v>59</v>
      </c>
      <c r="F4" s="52" t="s">
        <v>60</v>
      </c>
      <c r="G4" s="52" t="s">
        <v>61</v>
      </c>
      <c r="H4" s="52" t="s">
        <v>5</v>
      </c>
      <c r="I4" s="52" t="s">
        <v>6</v>
      </c>
      <c r="J4" s="53" t="s">
        <v>62</v>
      </c>
      <c r="K4" s="53" t="s">
        <v>7</v>
      </c>
      <c r="L4" s="53" t="s">
        <v>8</v>
      </c>
      <c r="M4" s="53" t="s">
        <v>145</v>
      </c>
      <c r="N4" s="53" t="s">
        <v>9</v>
      </c>
      <c r="O4" s="53" t="s">
        <v>146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147</v>
      </c>
      <c r="B5" s="57"/>
      <c r="C5" s="57"/>
      <c r="D5" s="58">
        <f>SUM(D6:D12)</f>
        <v>2664302</v>
      </c>
      <c r="E5" s="58">
        <f>SUM(E6:E12)</f>
        <v>350500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3014802</v>
      </c>
      <c r="P5" s="60">
        <f>(O5/P$42)</f>
        <v>1272.0683544303797</v>
      </c>
      <c r="Q5" s="61"/>
    </row>
    <row r="6" spans="1:134">
      <c r="A6" s="63"/>
      <c r="B6" s="64">
        <v>311</v>
      </c>
      <c r="C6" s="65" t="s">
        <v>2</v>
      </c>
      <c r="D6" s="66">
        <v>1933693</v>
      </c>
      <c r="E6" s="66">
        <v>350500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2284193</v>
      </c>
      <c r="P6" s="67">
        <f>(O6/P$42)</f>
        <v>963.79451476793247</v>
      </c>
      <c r="Q6" s="68"/>
    </row>
    <row r="7" spans="1:134">
      <c r="A7" s="63"/>
      <c r="B7" s="64">
        <v>312.41000000000003</v>
      </c>
      <c r="C7" s="65" t="s">
        <v>148</v>
      </c>
      <c r="D7" s="66">
        <v>73403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73403</v>
      </c>
      <c r="P7" s="67">
        <f>(O7/P$42)</f>
        <v>30.971729957805906</v>
      </c>
      <c r="Q7" s="68"/>
    </row>
    <row r="8" spans="1:134">
      <c r="A8" s="63"/>
      <c r="B8" s="64">
        <v>314.10000000000002</v>
      </c>
      <c r="C8" s="65" t="s">
        <v>11</v>
      </c>
      <c r="D8" s="66">
        <v>522436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522436</v>
      </c>
      <c r="P8" s="67">
        <f>(O8/P$42)</f>
        <v>220.43713080168777</v>
      </c>
      <c r="Q8" s="68"/>
    </row>
    <row r="9" spans="1:134">
      <c r="A9" s="63"/>
      <c r="B9" s="64">
        <v>314.3</v>
      </c>
      <c r="C9" s="65" t="s">
        <v>12</v>
      </c>
      <c r="D9" s="66">
        <v>12762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12762</v>
      </c>
      <c r="P9" s="67">
        <f>(O9/P$42)</f>
        <v>5.3848101265822788</v>
      </c>
      <c r="Q9" s="68"/>
    </row>
    <row r="10" spans="1:134">
      <c r="A10" s="63"/>
      <c r="B10" s="64">
        <v>314.39999999999998</v>
      </c>
      <c r="C10" s="65" t="s">
        <v>14</v>
      </c>
      <c r="D10" s="66">
        <v>8892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8892</v>
      </c>
      <c r="P10" s="67">
        <f>(O10/P$42)</f>
        <v>3.7518987341772152</v>
      </c>
      <c r="Q10" s="68"/>
    </row>
    <row r="11" spans="1:134">
      <c r="A11" s="63"/>
      <c r="B11" s="64">
        <v>315.2</v>
      </c>
      <c r="C11" s="65" t="s">
        <v>149</v>
      </c>
      <c r="D11" s="66">
        <v>101509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101509</v>
      </c>
      <c r="P11" s="67">
        <f>(O11/P$42)</f>
        <v>42.83080168776371</v>
      </c>
      <c r="Q11" s="68"/>
    </row>
    <row r="12" spans="1:134">
      <c r="A12" s="63"/>
      <c r="B12" s="64">
        <v>316</v>
      </c>
      <c r="C12" s="65" t="s">
        <v>101</v>
      </c>
      <c r="D12" s="66">
        <v>11607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11607</v>
      </c>
      <c r="P12" s="67">
        <f>(O12/P$42)</f>
        <v>4.8974683544303801</v>
      </c>
      <c r="Q12" s="68"/>
    </row>
    <row r="13" spans="1:134" ht="15.75">
      <c r="A13" s="69" t="s">
        <v>16</v>
      </c>
      <c r="B13" s="70"/>
      <c r="C13" s="71"/>
      <c r="D13" s="72">
        <f>SUM(D14:D18)</f>
        <v>809979</v>
      </c>
      <c r="E13" s="72">
        <f>SUM(E14:E18)</f>
        <v>0</v>
      </c>
      <c r="F13" s="72">
        <f>SUM(F14:F18)</f>
        <v>0</v>
      </c>
      <c r="G13" s="72">
        <f>SUM(G14:G18)</f>
        <v>0</v>
      </c>
      <c r="H13" s="72">
        <f>SUM(H14:H18)</f>
        <v>0</v>
      </c>
      <c r="I13" s="72">
        <f>SUM(I14:I18)</f>
        <v>0</v>
      </c>
      <c r="J13" s="72">
        <f>SUM(J14:J18)</f>
        <v>0</v>
      </c>
      <c r="K13" s="72">
        <f>SUM(K14:K18)</f>
        <v>0</v>
      </c>
      <c r="L13" s="72">
        <f>SUM(L14:L18)</f>
        <v>0</v>
      </c>
      <c r="M13" s="72">
        <f>SUM(M14:M18)</f>
        <v>0</v>
      </c>
      <c r="N13" s="72">
        <f>SUM(N14:N18)</f>
        <v>0</v>
      </c>
      <c r="O13" s="73">
        <f>SUM(D13:N13)</f>
        <v>809979</v>
      </c>
      <c r="P13" s="74">
        <f>(O13/P$42)</f>
        <v>341.76329113924049</v>
      </c>
      <c r="Q13" s="75"/>
    </row>
    <row r="14" spans="1:134">
      <c r="A14" s="63"/>
      <c r="B14" s="64">
        <v>322</v>
      </c>
      <c r="C14" s="65" t="s">
        <v>150</v>
      </c>
      <c r="D14" s="66">
        <v>176638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176638</v>
      </c>
      <c r="P14" s="67">
        <f>(O14/P$42)</f>
        <v>74.530801687763713</v>
      </c>
      <c r="Q14" s="68"/>
    </row>
    <row r="15" spans="1:134">
      <c r="A15" s="63"/>
      <c r="B15" s="64">
        <v>323.10000000000002</v>
      </c>
      <c r="C15" s="65" t="s">
        <v>17</v>
      </c>
      <c r="D15" s="66">
        <v>460585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1">SUM(D15:N15)</f>
        <v>460585</v>
      </c>
      <c r="P15" s="67">
        <f>(O15/P$42)</f>
        <v>194.33966244725738</v>
      </c>
      <c r="Q15" s="68"/>
    </row>
    <row r="16" spans="1:134">
      <c r="A16" s="63"/>
      <c r="B16" s="64">
        <v>323.7</v>
      </c>
      <c r="C16" s="65" t="s">
        <v>18</v>
      </c>
      <c r="D16" s="66">
        <v>19300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19300</v>
      </c>
      <c r="P16" s="67">
        <f>(O16/P$42)</f>
        <v>8.1434599156118139</v>
      </c>
      <c r="Q16" s="68"/>
    </row>
    <row r="17" spans="1:17">
      <c r="A17" s="63"/>
      <c r="B17" s="64">
        <v>329.1</v>
      </c>
      <c r="C17" s="65" t="s">
        <v>151</v>
      </c>
      <c r="D17" s="66">
        <v>200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200</v>
      </c>
      <c r="P17" s="67">
        <f>(O17/P$42)</f>
        <v>8.4388185654008435E-2</v>
      </c>
      <c r="Q17" s="68"/>
    </row>
    <row r="18" spans="1:17">
      <c r="A18" s="63"/>
      <c r="B18" s="64">
        <v>329.5</v>
      </c>
      <c r="C18" s="65" t="s">
        <v>152</v>
      </c>
      <c r="D18" s="66">
        <v>153256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153256</v>
      </c>
      <c r="P18" s="67">
        <f>(O18/P$42)</f>
        <v>64.664978902953592</v>
      </c>
      <c r="Q18" s="68"/>
    </row>
    <row r="19" spans="1:17" ht="15.75">
      <c r="A19" s="69" t="s">
        <v>153</v>
      </c>
      <c r="B19" s="70"/>
      <c r="C19" s="71"/>
      <c r="D19" s="72">
        <f>SUM(D20:D23)</f>
        <v>714228</v>
      </c>
      <c r="E19" s="72">
        <f>SUM(E20:E23)</f>
        <v>0</v>
      </c>
      <c r="F19" s="72">
        <f>SUM(F20:F23)</f>
        <v>0</v>
      </c>
      <c r="G19" s="72">
        <f>SUM(G20:G23)</f>
        <v>0</v>
      </c>
      <c r="H19" s="72">
        <f>SUM(H20:H23)</f>
        <v>0</v>
      </c>
      <c r="I19" s="72">
        <f>SUM(I20:I23)</f>
        <v>0</v>
      </c>
      <c r="J19" s="72">
        <f>SUM(J20:J23)</f>
        <v>0</v>
      </c>
      <c r="K19" s="72">
        <f>SUM(K20:K23)</f>
        <v>0</v>
      </c>
      <c r="L19" s="72">
        <f>SUM(L20:L23)</f>
        <v>0</v>
      </c>
      <c r="M19" s="72">
        <f>SUM(M20:M23)</f>
        <v>0</v>
      </c>
      <c r="N19" s="72">
        <f>SUM(N20:N23)</f>
        <v>0</v>
      </c>
      <c r="O19" s="73">
        <f>SUM(D19:N19)</f>
        <v>714228</v>
      </c>
      <c r="P19" s="74">
        <f>(O19/P$42)</f>
        <v>301.36202531645569</v>
      </c>
      <c r="Q19" s="75"/>
    </row>
    <row r="20" spans="1:17">
      <c r="A20" s="63"/>
      <c r="B20" s="64">
        <v>335.125</v>
      </c>
      <c r="C20" s="65" t="s">
        <v>154</v>
      </c>
      <c r="D20" s="66">
        <v>147054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2" si="2">SUM(D20:N20)</f>
        <v>147054</v>
      </c>
      <c r="P20" s="67">
        <f>(O20/P$42)</f>
        <v>62.048101265822787</v>
      </c>
      <c r="Q20" s="68"/>
    </row>
    <row r="21" spans="1:17">
      <c r="A21" s="63"/>
      <c r="B21" s="64">
        <v>335.15</v>
      </c>
      <c r="C21" s="65" t="s">
        <v>103</v>
      </c>
      <c r="D21" s="66">
        <v>196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196</v>
      </c>
      <c r="P21" s="67">
        <f>(O21/P$42)</f>
        <v>8.2700421940928276E-2</v>
      </c>
      <c r="Q21" s="68"/>
    </row>
    <row r="22" spans="1:17">
      <c r="A22" s="63"/>
      <c r="B22" s="64">
        <v>335.18</v>
      </c>
      <c r="C22" s="65" t="s">
        <v>155</v>
      </c>
      <c r="D22" s="66">
        <v>458347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458347</v>
      </c>
      <c r="P22" s="67">
        <f>(O22/P$42)</f>
        <v>193.39535864978902</v>
      </c>
      <c r="Q22" s="68"/>
    </row>
    <row r="23" spans="1:17">
      <c r="A23" s="63"/>
      <c r="B23" s="64">
        <v>337.2</v>
      </c>
      <c r="C23" s="65" t="s">
        <v>27</v>
      </c>
      <c r="D23" s="66">
        <v>108631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3">SUM(D23:N23)</f>
        <v>108631</v>
      </c>
      <c r="P23" s="67">
        <f>(O23/P$42)</f>
        <v>45.835864978902954</v>
      </c>
      <c r="Q23" s="68"/>
    </row>
    <row r="24" spans="1:17" ht="15.75">
      <c r="A24" s="69" t="s">
        <v>34</v>
      </c>
      <c r="B24" s="70"/>
      <c r="C24" s="71"/>
      <c r="D24" s="72">
        <f>SUM(D25:D32)</f>
        <v>153608</v>
      </c>
      <c r="E24" s="72">
        <f>SUM(E25:E32)</f>
        <v>0</v>
      </c>
      <c r="F24" s="72">
        <f>SUM(F25:F32)</f>
        <v>0</v>
      </c>
      <c r="G24" s="72">
        <f>SUM(G25:G32)</f>
        <v>0</v>
      </c>
      <c r="H24" s="72">
        <f>SUM(H25:H32)</f>
        <v>0</v>
      </c>
      <c r="I24" s="72">
        <f>SUM(I25:I32)</f>
        <v>1631077</v>
      </c>
      <c r="J24" s="72">
        <f>SUM(J25:J32)</f>
        <v>0</v>
      </c>
      <c r="K24" s="72">
        <f>SUM(K25:K32)</f>
        <v>0</v>
      </c>
      <c r="L24" s="72">
        <f>SUM(L25:L32)</f>
        <v>0</v>
      </c>
      <c r="M24" s="72">
        <f>SUM(M25:M32)</f>
        <v>0</v>
      </c>
      <c r="N24" s="72">
        <f>SUM(N25:N32)</f>
        <v>0</v>
      </c>
      <c r="O24" s="72">
        <f>SUM(D24:N24)</f>
        <v>1784685</v>
      </c>
      <c r="P24" s="74">
        <f>(O24/P$42)</f>
        <v>753.03164556962031</v>
      </c>
      <c r="Q24" s="75"/>
    </row>
    <row r="25" spans="1:17">
      <c r="A25" s="63"/>
      <c r="B25" s="64">
        <v>341.9</v>
      </c>
      <c r="C25" s="65" t="s">
        <v>105</v>
      </c>
      <c r="D25" s="66">
        <v>56137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2" si="4">SUM(D25:N25)</f>
        <v>56137</v>
      </c>
      <c r="P25" s="67">
        <f>(O25/P$42)</f>
        <v>23.68649789029536</v>
      </c>
      <c r="Q25" s="68"/>
    </row>
    <row r="26" spans="1:17">
      <c r="A26" s="63"/>
      <c r="B26" s="64">
        <v>342.1</v>
      </c>
      <c r="C26" s="65" t="s">
        <v>129</v>
      </c>
      <c r="D26" s="66">
        <v>78578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78578</v>
      </c>
      <c r="P26" s="67">
        <f>(O26/P$42)</f>
        <v>33.155274261603374</v>
      </c>
      <c r="Q26" s="68"/>
    </row>
    <row r="27" spans="1:17">
      <c r="A27" s="63"/>
      <c r="B27" s="64">
        <v>343.3</v>
      </c>
      <c r="C27" s="65" t="s">
        <v>40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274756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274756</v>
      </c>
      <c r="P27" s="67">
        <f>(O27/P$42)</f>
        <v>115.93080168776372</v>
      </c>
      <c r="Q27" s="68"/>
    </row>
    <row r="28" spans="1:17">
      <c r="A28" s="63"/>
      <c r="B28" s="64">
        <v>343.4</v>
      </c>
      <c r="C28" s="65" t="s">
        <v>41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330643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330643</v>
      </c>
      <c r="P28" s="67">
        <f>(O28/P$42)</f>
        <v>139.51181434599155</v>
      </c>
      <c r="Q28" s="68"/>
    </row>
    <row r="29" spans="1:17">
      <c r="A29" s="63"/>
      <c r="B29" s="64">
        <v>343.5</v>
      </c>
      <c r="C29" s="65" t="s">
        <v>42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309171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309171</v>
      </c>
      <c r="P29" s="67">
        <f>(O29/P$42)</f>
        <v>130.45189873417721</v>
      </c>
      <c r="Q29" s="68"/>
    </row>
    <row r="30" spans="1:17">
      <c r="A30" s="63"/>
      <c r="B30" s="64">
        <v>343.6</v>
      </c>
      <c r="C30" s="65" t="s">
        <v>43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190017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190017</v>
      </c>
      <c r="P30" s="67">
        <f>(O30/P$42)</f>
        <v>80.175949367088606</v>
      </c>
      <c r="Q30" s="68"/>
    </row>
    <row r="31" spans="1:17">
      <c r="A31" s="63"/>
      <c r="B31" s="64">
        <v>343.9</v>
      </c>
      <c r="C31" s="65" t="s">
        <v>44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526490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526490</v>
      </c>
      <c r="P31" s="67">
        <f>(O31/P$42)</f>
        <v>222.14767932489451</v>
      </c>
      <c r="Q31" s="68"/>
    </row>
    <row r="32" spans="1:17">
      <c r="A32" s="63"/>
      <c r="B32" s="64">
        <v>345.9</v>
      </c>
      <c r="C32" s="65" t="s">
        <v>45</v>
      </c>
      <c r="D32" s="66">
        <v>18893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18893</v>
      </c>
      <c r="P32" s="67">
        <f>(O32/P$42)</f>
        <v>7.9717299578059073</v>
      </c>
      <c r="Q32" s="68"/>
    </row>
    <row r="33" spans="1:120" ht="15.75">
      <c r="A33" s="69" t="s">
        <v>3</v>
      </c>
      <c r="B33" s="70"/>
      <c r="C33" s="71"/>
      <c r="D33" s="72">
        <f>SUM(D34:D37)</f>
        <v>423045</v>
      </c>
      <c r="E33" s="72">
        <f>SUM(E34:E37)</f>
        <v>18175</v>
      </c>
      <c r="F33" s="72">
        <f>SUM(F34:F37)</f>
        <v>0</v>
      </c>
      <c r="G33" s="72">
        <f>SUM(G34:G37)</f>
        <v>0</v>
      </c>
      <c r="H33" s="72">
        <f>SUM(H34:H37)</f>
        <v>0</v>
      </c>
      <c r="I33" s="72">
        <f>SUM(I34:I37)</f>
        <v>0</v>
      </c>
      <c r="J33" s="72">
        <f>SUM(J34:J37)</f>
        <v>0</v>
      </c>
      <c r="K33" s="72">
        <f>SUM(K34:K37)</f>
        <v>291499</v>
      </c>
      <c r="L33" s="72">
        <f>SUM(L34:L37)</f>
        <v>0</v>
      </c>
      <c r="M33" s="72">
        <f>SUM(M34:M37)</f>
        <v>0</v>
      </c>
      <c r="N33" s="72">
        <f>SUM(N34:N37)</f>
        <v>0</v>
      </c>
      <c r="O33" s="72">
        <f>SUM(D33:N33)</f>
        <v>732719</v>
      </c>
      <c r="P33" s="74">
        <f>(O33/P$42)</f>
        <v>309.16413502109702</v>
      </c>
      <c r="Q33" s="75"/>
    </row>
    <row r="34" spans="1:120">
      <c r="A34" s="63"/>
      <c r="B34" s="64">
        <v>361.1</v>
      </c>
      <c r="C34" s="65" t="s">
        <v>50</v>
      </c>
      <c r="D34" s="66">
        <v>43482</v>
      </c>
      <c r="E34" s="66">
        <v>18175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67301</v>
      </c>
      <c r="L34" s="66">
        <v>0</v>
      </c>
      <c r="M34" s="66">
        <v>0</v>
      </c>
      <c r="N34" s="66">
        <v>0</v>
      </c>
      <c r="O34" s="66">
        <f>SUM(D34:N34)</f>
        <v>128958</v>
      </c>
      <c r="P34" s="67">
        <f>(O34/P$42)</f>
        <v>54.412658227848098</v>
      </c>
      <c r="Q34" s="68"/>
    </row>
    <row r="35" spans="1:120">
      <c r="A35" s="63"/>
      <c r="B35" s="64">
        <v>361.4</v>
      </c>
      <c r="C35" s="65" t="s">
        <v>118</v>
      </c>
      <c r="D35" s="66">
        <v>3988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135329</v>
      </c>
      <c r="L35" s="66">
        <v>0</v>
      </c>
      <c r="M35" s="66">
        <v>0</v>
      </c>
      <c r="N35" s="66">
        <v>0</v>
      </c>
      <c r="O35" s="66">
        <f t="shared" ref="O35:O39" si="5">SUM(D35:N35)</f>
        <v>139317</v>
      </c>
      <c r="P35" s="67">
        <f>(O35/P$42)</f>
        <v>58.78354430379747</v>
      </c>
      <c r="Q35" s="68"/>
    </row>
    <row r="36" spans="1:120">
      <c r="A36" s="63"/>
      <c r="B36" s="64">
        <v>362</v>
      </c>
      <c r="C36" s="65" t="s">
        <v>52</v>
      </c>
      <c r="D36" s="66">
        <v>375575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5"/>
        <v>375575</v>
      </c>
      <c r="P36" s="67">
        <f>(O36/P$42)</f>
        <v>158.4704641350211</v>
      </c>
      <c r="Q36" s="68"/>
    </row>
    <row r="37" spans="1:120">
      <c r="A37" s="63"/>
      <c r="B37" s="64">
        <v>368</v>
      </c>
      <c r="C37" s="65" t="s">
        <v>54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88869</v>
      </c>
      <c r="L37" s="66">
        <v>0</v>
      </c>
      <c r="M37" s="66">
        <v>0</v>
      </c>
      <c r="N37" s="66">
        <v>0</v>
      </c>
      <c r="O37" s="66">
        <f t="shared" si="5"/>
        <v>88869</v>
      </c>
      <c r="P37" s="67">
        <f>(O37/P$42)</f>
        <v>37.497468354430382</v>
      </c>
      <c r="Q37" s="68"/>
    </row>
    <row r="38" spans="1:120" ht="15.75">
      <c r="A38" s="69" t="s">
        <v>36</v>
      </c>
      <c r="B38" s="70"/>
      <c r="C38" s="71"/>
      <c r="D38" s="72">
        <f>SUM(D39:D39)</f>
        <v>0</v>
      </c>
      <c r="E38" s="72">
        <f>SUM(E39:E39)</f>
        <v>0</v>
      </c>
      <c r="F38" s="72">
        <f>SUM(F39:F39)</f>
        <v>0</v>
      </c>
      <c r="G38" s="72">
        <f>SUM(G39:G39)</f>
        <v>0</v>
      </c>
      <c r="H38" s="72">
        <f>SUM(H39:H39)</f>
        <v>0</v>
      </c>
      <c r="I38" s="72">
        <f>SUM(I39:I39)</f>
        <v>55000</v>
      </c>
      <c r="J38" s="72">
        <f>SUM(J39:J39)</f>
        <v>0</v>
      </c>
      <c r="K38" s="72">
        <f>SUM(K39:K39)</f>
        <v>0</v>
      </c>
      <c r="L38" s="72">
        <f>SUM(L39:L39)</f>
        <v>0</v>
      </c>
      <c r="M38" s="72">
        <f>SUM(M39:M39)</f>
        <v>0</v>
      </c>
      <c r="N38" s="72">
        <f>SUM(N39:N39)</f>
        <v>0</v>
      </c>
      <c r="O38" s="72">
        <f t="shared" si="5"/>
        <v>55000</v>
      </c>
      <c r="P38" s="74">
        <f>(O38/P$42)</f>
        <v>23.206751054852322</v>
      </c>
      <c r="Q38" s="68"/>
    </row>
    <row r="39" spans="1:120" ht="15.75" thickBot="1">
      <c r="A39" s="63"/>
      <c r="B39" s="64">
        <v>381</v>
      </c>
      <c r="C39" s="65" t="s">
        <v>56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55000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55000</v>
      </c>
      <c r="P39" s="67">
        <f>(O39/P$42)</f>
        <v>23.206751054852322</v>
      </c>
      <c r="Q39" s="68"/>
    </row>
    <row r="40" spans="1:120" ht="16.5" thickBot="1">
      <c r="A40" s="76" t="s">
        <v>47</v>
      </c>
      <c r="B40" s="77"/>
      <c r="C40" s="78"/>
      <c r="D40" s="79">
        <f>SUM(D5,D13,D19,D24,D33,D38)</f>
        <v>4765162</v>
      </c>
      <c r="E40" s="79">
        <f t="shared" ref="E40:N40" si="6">SUM(E5,E13,E19,E24,E33,E38)</f>
        <v>368675</v>
      </c>
      <c r="F40" s="79">
        <f t="shared" si="6"/>
        <v>0</v>
      </c>
      <c r="G40" s="79">
        <f t="shared" si="6"/>
        <v>0</v>
      </c>
      <c r="H40" s="79">
        <f t="shared" si="6"/>
        <v>0</v>
      </c>
      <c r="I40" s="79">
        <f t="shared" si="6"/>
        <v>1686077</v>
      </c>
      <c r="J40" s="79">
        <f t="shared" si="6"/>
        <v>0</v>
      </c>
      <c r="K40" s="79">
        <f t="shared" si="6"/>
        <v>291499</v>
      </c>
      <c r="L40" s="79">
        <f t="shared" si="6"/>
        <v>0</v>
      </c>
      <c r="M40" s="79">
        <f t="shared" si="6"/>
        <v>0</v>
      </c>
      <c r="N40" s="79">
        <f t="shared" si="6"/>
        <v>0</v>
      </c>
      <c r="O40" s="79">
        <f>SUM(D40:N40)</f>
        <v>7111413</v>
      </c>
      <c r="P40" s="80">
        <f>(O40/P$42)</f>
        <v>3000.5962025316458</v>
      </c>
      <c r="Q40" s="61"/>
      <c r="R40" s="8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</row>
    <row r="41" spans="1:120">
      <c r="A41" s="82"/>
      <c r="B41" s="83"/>
      <c r="C41" s="8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5"/>
    </row>
    <row r="42" spans="1:120">
      <c r="A42" s="86"/>
      <c r="B42" s="87"/>
      <c r="C42" s="87"/>
      <c r="D42" s="88"/>
      <c r="E42" s="88"/>
      <c r="F42" s="88"/>
      <c r="G42" s="88"/>
      <c r="H42" s="88"/>
      <c r="I42" s="88"/>
      <c r="J42" s="88"/>
      <c r="K42" s="88"/>
      <c r="L42" s="88"/>
      <c r="M42" s="91" t="s">
        <v>163</v>
      </c>
      <c r="N42" s="91"/>
      <c r="O42" s="91"/>
      <c r="P42" s="89">
        <v>2370</v>
      </c>
    </row>
    <row r="43" spans="1:120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4"/>
    </row>
    <row r="44" spans="1:120" ht="15.75" customHeight="1" thickBot="1">
      <c r="A44" s="95" t="s">
        <v>70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107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1968313</v>
      </c>
      <c r="E5" s="27">
        <f t="shared" si="0"/>
        <v>250000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2218313</v>
      </c>
      <c r="O5" s="33">
        <f t="shared" ref="O5:O48" si="1">(N5/O$50)</f>
        <v>993.42274966412901</v>
      </c>
      <c r="P5" s="6"/>
    </row>
    <row r="6" spans="1:133">
      <c r="A6" s="12"/>
      <c r="B6" s="25">
        <v>311</v>
      </c>
      <c r="C6" s="20" t="s">
        <v>2</v>
      </c>
      <c r="D6" s="46">
        <v>1241222</v>
      </c>
      <c r="E6" s="46">
        <v>94509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1335731</v>
      </c>
      <c r="O6" s="47">
        <f t="shared" si="1"/>
        <v>598.17778772951192</v>
      </c>
      <c r="P6" s="9"/>
    </row>
    <row r="7" spans="1:133">
      <c r="A7" s="12"/>
      <c r="B7" s="25">
        <v>312.10000000000002</v>
      </c>
      <c r="C7" s="20" t="s">
        <v>10</v>
      </c>
      <c r="D7" s="46">
        <v>81088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81088</v>
      </c>
      <c r="O7" s="47">
        <f t="shared" si="1"/>
        <v>36.313479623824449</v>
      </c>
      <c r="P7" s="9"/>
    </row>
    <row r="8" spans="1:133">
      <c r="A8" s="12"/>
      <c r="B8" s="25">
        <v>314.10000000000002</v>
      </c>
      <c r="C8" s="20" t="s">
        <v>11</v>
      </c>
      <c r="D8" s="46">
        <v>406128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406128</v>
      </c>
      <c r="O8" s="47">
        <f t="shared" si="1"/>
        <v>181.87550380653829</v>
      </c>
      <c r="P8" s="9"/>
    </row>
    <row r="9" spans="1:133">
      <c r="A9" s="12"/>
      <c r="B9" s="25">
        <v>314.3</v>
      </c>
      <c r="C9" s="20" t="s">
        <v>12</v>
      </c>
      <c r="D9" s="46">
        <v>80586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80586</v>
      </c>
      <c r="O9" s="47">
        <f t="shared" si="1"/>
        <v>36.088669950738918</v>
      </c>
      <c r="P9" s="9"/>
    </row>
    <row r="10" spans="1:133">
      <c r="A10" s="12"/>
      <c r="B10" s="25">
        <v>314.39999999999998</v>
      </c>
      <c r="C10" s="20" t="s">
        <v>14</v>
      </c>
      <c r="D10" s="46">
        <v>5741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5741</v>
      </c>
      <c r="O10" s="47">
        <f t="shared" si="1"/>
        <v>2.5709807433945366</v>
      </c>
      <c r="P10" s="9"/>
    </row>
    <row r="11" spans="1:133">
      <c r="A11" s="12"/>
      <c r="B11" s="25">
        <v>315</v>
      </c>
      <c r="C11" s="20" t="s">
        <v>100</v>
      </c>
      <c r="D11" s="46">
        <v>132948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132948</v>
      </c>
      <c r="O11" s="47">
        <f t="shared" si="1"/>
        <v>59.537841468875953</v>
      </c>
      <c r="P11" s="9"/>
    </row>
    <row r="12" spans="1:133">
      <c r="A12" s="12"/>
      <c r="B12" s="25">
        <v>316</v>
      </c>
      <c r="C12" s="20" t="s">
        <v>101</v>
      </c>
      <c r="D12" s="46">
        <v>20600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20600</v>
      </c>
      <c r="O12" s="47">
        <f t="shared" si="1"/>
        <v>9.2252575011195699</v>
      </c>
      <c r="P12" s="9"/>
    </row>
    <row r="13" spans="1:133">
      <c r="A13" s="12"/>
      <c r="B13" s="25">
        <v>319</v>
      </c>
      <c r="C13" s="20" t="s">
        <v>108</v>
      </c>
      <c r="D13" s="46">
        <v>0</v>
      </c>
      <c r="E13" s="46">
        <v>155491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155491</v>
      </c>
      <c r="O13" s="47">
        <f t="shared" si="1"/>
        <v>69.633228840125398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426977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426977</v>
      </c>
      <c r="O14" s="45">
        <f t="shared" si="1"/>
        <v>191.21227048813256</v>
      </c>
      <c r="P14" s="10"/>
    </row>
    <row r="15" spans="1:133">
      <c r="A15" s="12"/>
      <c r="B15" s="25">
        <v>322</v>
      </c>
      <c r="C15" s="20" t="s">
        <v>0</v>
      </c>
      <c r="D15" s="46">
        <v>26454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26454</v>
      </c>
      <c r="O15" s="47">
        <f t="shared" si="1"/>
        <v>11.846842812360054</v>
      </c>
      <c r="P15" s="9"/>
    </row>
    <row r="16" spans="1:133">
      <c r="A16" s="12"/>
      <c r="B16" s="25">
        <v>323.10000000000002</v>
      </c>
      <c r="C16" s="20" t="s">
        <v>17</v>
      </c>
      <c r="D16" s="46">
        <v>384624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384624</v>
      </c>
      <c r="O16" s="47">
        <f t="shared" si="1"/>
        <v>172.24540976265115</v>
      </c>
      <c r="P16" s="9"/>
    </row>
    <row r="17" spans="1:16">
      <c r="A17" s="12"/>
      <c r="B17" s="25">
        <v>323.7</v>
      </c>
      <c r="C17" s="20" t="s">
        <v>18</v>
      </c>
      <c r="D17" s="46">
        <v>3525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3525</v>
      </c>
      <c r="O17" s="47">
        <f t="shared" si="1"/>
        <v>1.5785938199731304</v>
      </c>
      <c r="P17" s="9"/>
    </row>
    <row r="18" spans="1:16">
      <c r="A18" s="12"/>
      <c r="B18" s="25">
        <v>329</v>
      </c>
      <c r="C18" s="20" t="s">
        <v>19</v>
      </c>
      <c r="D18" s="46">
        <v>12374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12374</v>
      </c>
      <c r="O18" s="47">
        <f t="shared" si="1"/>
        <v>5.5414240931482315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516210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516210</v>
      </c>
      <c r="O19" s="45">
        <f t="shared" si="1"/>
        <v>231.17330944917151</v>
      </c>
      <c r="P19" s="10"/>
    </row>
    <row r="20" spans="1:16">
      <c r="A20" s="12"/>
      <c r="B20" s="25">
        <v>331.2</v>
      </c>
      <c r="C20" s="20" t="s">
        <v>20</v>
      </c>
      <c r="D20" s="46">
        <v>7800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7800</v>
      </c>
      <c r="O20" s="47">
        <f t="shared" si="1"/>
        <v>3.4930586654724585</v>
      </c>
      <c r="P20" s="9"/>
    </row>
    <row r="21" spans="1:16">
      <c r="A21" s="12"/>
      <c r="B21" s="25">
        <v>334.69</v>
      </c>
      <c r="C21" s="20" t="s">
        <v>109</v>
      </c>
      <c r="D21" s="46">
        <v>49347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49347</v>
      </c>
      <c r="O21" s="47">
        <f t="shared" si="1"/>
        <v>22.09896999552172</v>
      </c>
      <c r="P21" s="9"/>
    </row>
    <row r="22" spans="1:16">
      <c r="A22" s="12"/>
      <c r="B22" s="25">
        <v>335.12</v>
      </c>
      <c r="C22" s="20" t="s">
        <v>102</v>
      </c>
      <c r="D22" s="46">
        <v>105287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105287</v>
      </c>
      <c r="O22" s="47">
        <f t="shared" si="1"/>
        <v>47.150470219435739</v>
      </c>
      <c r="P22" s="9"/>
    </row>
    <row r="23" spans="1:16">
      <c r="A23" s="12"/>
      <c r="B23" s="25">
        <v>335.15</v>
      </c>
      <c r="C23" s="20" t="s">
        <v>103</v>
      </c>
      <c r="D23" s="46">
        <v>294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294</v>
      </c>
      <c r="O23" s="47">
        <f t="shared" si="1"/>
        <v>0.13166144200626959</v>
      </c>
      <c r="P23" s="9"/>
    </row>
    <row r="24" spans="1:16">
      <c r="A24" s="12"/>
      <c r="B24" s="25">
        <v>335.18</v>
      </c>
      <c r="C24" s="20" t="s">
        <v>104</v>
      </c>
      <c r="D24" s="46">
        <v>337174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337174</v>
      </c>
      <c r="O24" s="47">
        <f t="shared" si="1"/>
        <v>150.99596954769368</v>
      </c>
      <c r="P24" s="9"/>
    </row>
    <row r="25" spans="1:16">
      <c r="A25" s="12"/>
      <c r="B25" s="25">
        <v>337.2</v>
      </c>
      <c r="C25" s="20" t="s">
        <v>27</v>
      </c>
      <c r="D25" s="46">
        <v>6875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6875</v>
      </c>
      <c r="O25" s="47">
        <f t="shared" si="1"/>
        <v>3.0788177339901477</v>
      </c>
      <c r="P25" s="9"/>
    </row>
    <row r="26" spans="1:16">
      <c r="A26" s="12"/>
      <c r="B26" s="25">
        <v>337.7</v>
      </c>
      <c r="C26" s="20" t="s">
        <v>29</v>
      </c>
      <c r="D26" s="46">
        <v>9433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9433</v>
      </c>
      <c r="O26" s="47">
        <f t="shared" si="1"/>
        <v>4.2243618450514999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SUM(D28:D35)</f>
        <v>74592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1140899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1215491</v>
      </c>
      <c r="O27" s="45">
        <f t="shared" si="1"/>
        <v>544.33094491715178</v>
      </c>
      <c r="P27" s="10"/>
    </row>
    <row r="28" spans="1:16">
      <c r="A28" s="12"/>
      <c r="B28" s="25">
        <v>341.9</v>
      </c>
      <c r="C28" s="20" t="s">
        <v>105</v>
      </c>
      <c r="D28" s="46">
        <v>906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906</v>
      </c>
      <c r="O28" s="47">
        <f t="shared" si="1"/>
        <v>0.4057321988356471</v>
      </c>
      <c r="P28" s="9"/>
    </row>
    <row r="29" spans="1:16">
      <c r="A29" s="12"/>
      <c r="B29" s="25">
        <v>342.2</v>
      </c>
      <c r="C29" s="20" t="s">
        <v>96</v>
      </c>
      <c r="D29" s="46">
        <v>7245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7245</v>
      </c>
      <c r="O29" s="47">
        <f t="shared" si="1"/>
        <v>3.2445141065830723</v>
      </c>
      <c r="P29" s="9"/>
    </row>
    <row r="30" spans="1:16">
      <c r="A30" s="12"/>
      <c r="B30" s="25">
        <v>342.9</v>
      </c>
      <c r="C30" s="20" t="s">
        <v>110</v>
      </c>
      <c r="D30" s="46">
        <v>17817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17817</v>
      </c>
      <c r="O30" s="47">
        <f t="shared" si="1"/>
        <v>7.9789520824003581</v>
      </c>
      <c r="P30" s="9"/>
    </row>
    <row r="31" spans="1:16">
      <c r="A31" s="12"/>
      <c r="B31" s="25">
        <v>343.3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173761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173761</v>
      </c>
      <c r="O31" s="47">
        <f t="shared" si="1"/>
        <v>77.81504702194357</v>
      </c>
      <c r="P31" s="9"/>
    </row>
    <row r="32" spans="1:16">
      <c r="A32" s="12"/>
      <c r="B32" s="25">
        <v>343.4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355651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355651</v>
      </c>
      <c r="O32" s="47">
        <f t="shared" si="1"/>
        <v>159.27048813255709</v>
      </c>
      <c r="P32" s="9"/>
    </row>
    <row r="33" spans="1:119">
      <c r="A33" s="12"/>
      <c r="B33" s="25">
        <v>343.6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611487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611487</v>
      </c>
      <c r="O33" s="47">
        <f t="shared" si="1"/>
        <v>273.84102104791759</v>
      </c>
      <c r="P33" s="9"/>
    </row>
    <row r="34" spans="1:119">
      <c r="A34" s="12"/>
      <c r="B34" s="25">
        <v>345.9</v>
      </c>
      <c r="C34" s="20" t="s">
        <v>45</v>
      </c>
      <c r="D34" s="46">
        <v>17400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17400</v>
      </c>
      <c r="O34" s="47">
        <f t="shared" si="1"/>
        <v>7.7922077922077921</v>
      </c>
      <c r="P34" s="9"/>
    </row>
    <row r="35" spans="1:119">
      <c r="A35" s="12"/>
      <c r="B35" s="25">
        <v>347.2</v>
      </c>
      <c r="C35" s="20" t="s">
        <v>79</v>
      </c>
      <c r="D35" s="46">
        <v>31224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31224</v>
      </c>
      <c r="O35" s="47">
        <f t="shared" si="1"/>
        <v>13.982982534706673</v>
      </c>
      <c r="P35" s="9"/>
    </row>
    <row r="36" spans="1:119" ht="15.75">
      <c r="A36" s="29" t="s">
        <v>35</v>
      </c>
      <c r="B36" s="30"/>
      <c r="C36" s="31"/>
      <c r="D36" s="32">
        <f t="shared" ref="D36:M36" si="8">SUM(D37:D38)</f>
        <v>24286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8" si="9">SUM(D36:M36)</f>
        <v>24286</v>
      </c>
      <c r="O36" s="45">
        <f t="shared" si="1"/>
        <v>10.875951634572324</v>
      </c>
      <c r="P36" s="10"/>
    </row>
    <row r="37" spans="1:119">
      <c r="A37" s="13"/>
      <c r="B37" s="39">
        <v>351.1</v>
      </c>
      <c r="C37" s="21" t="s">
        <v>49</v>
      </c>
      <c r="D37" s="46">
        <v>21780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21780</v>
      </c>
      <c r="O37" s="47">
        <f t="shared" si="1"/>
        <v>9.7536945812807883</v>
      </c>
      <c r="P37" s="9"/>
    </row>
    <row r="38" spans="1:119">
      <c r="A38" s="13"/>
      <c r="B38" s="39">
        <v>359</v>
      </c>
      <c r="C38" s="21" t="s">
        <v>111</v>
      </c>
      <c r="D38" s="46">
        <v>2506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2506</v>
      </c>
      <c r="O38" s="47">
        <f t="shared" si="1"/>
        <v>1.1222570532915361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SUM(D40:D44)</f>
        <v>157998</v>
      </c>
      <c r="E39" s="32">
        <f t="shared" si="10"/>
        <v>8622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167926</v>
      </c>
      <c r="L39" s="32">
        <f t="shared" si="10"/>
        <v>0</v>
      </c>
      <c r="M39" s="32">
        <f t="shared" si="10"/>
        <v>0</v>
      </c>
      <c r="N39" s="32">
        <f t="shared" si="9"/>
        <v>334546</v>
      </c>
      <c r="O39" s="45">
        <f t="shared" si="1"/>
        <v>149.81907747424989</v>
      </c>
      <c r="P39" s="10"/>
    </row>
    <row r="40" spans="1:119">
      <c r="A40" s="12"/>
      <c r="B40" s="25">
        <v>361.1</v>
      </c>
      <c r="C40" s="20" t="s">
        <v>50</v>
      </c>
      <c r="D40" s="46">
        <v>104</v>
      </c>
      <c r="E40" s="46">
        <v>405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26099</v>
      </c>
      <c r="L40" s="46">
        <v>0</v>
      </c>
      <c r="M40" s="46">
        <v>0</v>
      </c>
      <c r="N40" s="46">
        <f t="shared" si="9"/>
        <v>26608</v>
      </c>
      <c r="O40" s="47">
        <f t="shared" si="1"/>
        <v>11.915808329601433</v>
      </c>
      <c r="P40" s="9"/>
    </row>
    <row r="41" spans="1:119">
      <c r="A41" s="12"/>
      <c r="B41" s="25">
        <v>361.3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83645</v>
      </c>
      <c r="L41" s="46">
        <v>0</v>
      </c>
      <c r="M41" s="46">
        <v>0</v>
      </c>
      <c r="N41" s="46">
        <f t="shared" si="9"/>
        <v>83645</v>
      </c>
      <c r="O41" s="47">
        <f t="shared" si="1"/>
        <v>37.45857590685177</v>
      </c>
      <c r="P41" s="9"/>
    </row>
    <row r="42" spans="1:119">
      <c r="A42" s="12"/>
      <c r="B42" s="25">
        <v>362</v>
      </c>
      <c r="C42" s="20" t="s">
        <v>52</v>
      </c>
      <c r="D42" s="46">
        <v>131643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131643</v>
      </c>
      <c r="O42" s="47">
        <f t="shared" si="1"/>
        <v>58.953425884460366</v>
      </c>
      <c r="P42" s="9"/>
    </row>
    <row r="43" spans="1:119">
      <c r="A43" s="12"/>
      <c r="B43" s="25">
        <v>368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58182</v>
      </c>
      <c r="L43" s="46">
        <v>0</v>
      </c>
      <c r="M43" s="46">
        <v>0</v>
      </c>
      <c r="N43" s="46">
        <f t="shared" si="9"/>
        <v>58182</v>
      </c>
      <c r="O43" s="47">
        <f t="shared" si="1"/>
        <v>26.055530676220332</v>
      </c>
      <c r="P43" s="9"/>
    </row>
    <row r="44" spans="1:119">
      <c r="A44" s="12"/>
      <c r="B44" s="25">
        <v>369.9</v>
      </c>
      <c r="C44" s="20" t="s">
        <v>55</v>
      </c>
      <c r="D44" s="46">
        <v>26251</v>
      </c>
      <c r="E44" s="46">
        <v>8217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34468</v>
      </c>
      <c r="O44" s="47">
        <f t="shared" si="1"/>
        <v>15.435736677115987</v>
      </c>
      <c r="P44" s="9"/>
    </row>
    <row r="45" spans="1:119" ht="15.75">
      <c r="A45" s="29" t="s">
        <v>36</v>
      </c>
      <c r="B45" s="30"/>
      <c r="C45" s="31"/>
      <c r="D45" s="32">
        <f t="shared" ref="D45:M45" si="11">SUM(D46:D47)</f>
        <v>156000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8000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164000</v>
      </c>
      <c r="O45" s="45">
        <f t="shared" si="1"/>
        <v>73.443797581728617</v>
      </c>
      <c r="P45" s="9"/>
    </row>
    <row r="46" spans="1:119">
      <c r="A46" s="12"/>
      <c r="B46" s="25">
        <v>381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8000</v>
      </c>
      <c r="O46" s="47">
        <f t="shared" si="1"/>
        <v>3.5826242722794448</v>
      </c>
      <c r="P46" s="9"/>
    </row>
    <row r="47" spans="1:119" ht="15.75" thickBot="1">
      <c r="A47" s="12"/>
      <c r="B47" s="25">
        <v>382</v>
      </c>
      <c r="C47" s="20" t="s">
        <v>65</v>
      </c>
      <c r="D47" s="46">
        <v>156000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156000</v>
      </c>
      <c r="O47" s="47">
        <f t="shared" si="1"/>
        <v>69.861173309449171</v>
      </c>
      <c r="P47" s="9"/>
    </row>
    <row r="48" spans="1:119" ht="16.5" thickBot="1">
      <c r="A48" s="14" t="s">
        <v>47</v>
      </c>
      <c r="B48" s="23"/>
      <c r="C48" s="22"/>
      <c r="D48" s="15">
        <f t="shared" ref="D48:M48" si="12">SUM(D5,D14,D19,D27,D36,D39,D45)</f>
        <v>3324376</v>
      </c>
      <c r="E48" s="15">
        <f t="shared" si="12"/>
        <v>258622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1148899</v>
      </c>
      <c r="J48" s="15">
        <f t="shared" si="12"/>
        <v>0</v>
      </c>
      <c r="K48" s="15">
        <f t="shared" si="12"/>
        <v>167926</v>
      </c>
      <c r="L48" s="15">
        <f t="shared" si="12"/>
        <v>0</v>
      </c>
      <c r="M48" s="15">
        <f t="shared" si="12"/>
        <v>0</v>
      </c>
      <c r="N48" s="15">
        <f t="shared" si="9"/>
        <v>4899823</v>
      </c>
      <c r="O48" s="38">
        <f t="shared" si="1"/>
        <v>2194.2781012091359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5" t="s">
        <v>112</v>
      </c>
      <c r="M50" s="115"/>
      <c r="N50" s="115"/>
      <c r="O50" s="43">
        <v>2233</v>
      </c>
    </row>
    <row r="51" spans="1:15">
      <c r="A51" s="116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4"/>
    </row>
    <row r="52" spans="1:15" ht="15.75" customHeight="1" thickBot="1">
      <c r="A52" s="117" t="s">
        <v>70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1899441</v>
      </c>
      <c r="E5" s="27">
        <f t="shared" si="0"/>
        <v>250000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2149441</v>
      </c>
      <c r="O5" s="33">
        <f t="shared" ref="O5:O44" si="1">(N5/O$46)</f>
        <v>963.87488789237671</v>
      </c>
      <c r="P5" s="6"/>
    </row>
    <row r="6" spans="1:133">
      <c r="A6" s="12"/>
      <c r="B6" s="25">
        <v>311</v>
      </c>
      <c r="C6" s="20" t="s">
        <v>2</v>
      </c>
      <c r="D6" s="46">
        <v>1225700</v>
      </c>
      <c r="E6" s="46">
        <v>250000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1475700</v>
      </c>
      <c r="O6" s="47">
        <f t="shared" si="1"/>
        <v>661.74887892376682</v>
      </c>
      <c r="P6" s="9"/>
    </row>
    <row r="7" spans="1:133">
      <c r="A7" s="12"/>
      <c r="B7" s="25">
        <v>312.10000000000002</v>
      </c>
      <c r="C7" s="20" t="s">
        <v>10</v>
      </c>
      <c r="D7" s="46">
        <v>73837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73837</v>
      </c>
      <c r="O7" s="47">
        <f t="shared" si="1"/>
        <v>33.110762331838565</v>
      </c>
      <c r="P7" s="9"/>
    </row>
    <row r="8" spans="1:133">
      <c r="A8" s="12"/>
      <c r="B8" s="25">
        <v>314.10000000000002</v>
      </c>
      <c r="C8" s="20" t="s">
        <v>11</v>
      </c>
      <c r="D8" s="46">
        <v>396032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396032</v>
      </c>
      <c r="O8" s="47">
        <f t="shared" si="1"/>
        <v>177.59282511210762</v>
      </c>
      <c r="P8" s="9"/>
    </row>
    <row r="9" spans="1:133">
      <c r="A9" s="12"/>
      <c r="B9" s="25">
        <v>314.3</v>
      </c>
      <c r="C9" s="20" t="s">
        <v>12</v>
      </c>
      <c r="D9" s="46">
        <v>79566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79566</v>
      </c>
      <c r="O9" s="47">
        <f t="shared" si="1"/>
        <v>35.679820627802691</v>
      </c>
      <c r="P9" s="9"/>
    </row>
    <row r="10" spans="1:133">
      <c r="A10" s="12"/>
      <c r="B10" s="25">
        <v>314.39999999999998</v>
      </c>
      <c r="C10" s="20" t="s">
        <v>14</v>
      </c>
      <c r="D10" s="46">
        <v>5524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5524</v>
      </c>
      <c r="O10" s="47">
        <f t="shared" si="1"/>
        <v>2.4771300448430491</v>
      </c>
      <c r="P10" s="9"/>
    </row>
    <row r="11" spans="1:133">
      <c r="A11" s="12"/>
      <c r="B11" s="25">
        <v>315</v>
      </c>
      <c r="C11" s="20" t="s">
        <v>100</v>
      </c>
      <c r="D11" s="46">
        <v>102683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102683</v>
      </c>
      <c r="O11" s="47">
        <f t="shared" si="1"/>
        <v>46.046188340807177</v>
      </c>
      <c r="P11" s="9"/>
    </row>
    <row r="12" spans="1:133">
      <c r="A12" s="12"/>
      <c r="B12" s="25">
        <v>316</v>
      </c>
      <c r="C12" s="20" t="s">
        <v>101</v>
      </c>
      <c r="D12" s="46">
        <v>16099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16099</v>
      </c>
      <c r="O12" s="47">
        <f t="shared" si="1"/>
        <v>7.2192825112107624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434142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434142</v>
      </c>
      <c r="O13" s="45">
        <f t="shared" si="1"/>
        <v>194.68251121076233</v>
      </c>
      <c r="P13" s="10"/>
    </row>
    <row r="14" spans="1:133">
      <c r="A14" s="12"/>
      <c r="B14" s="25">
        <v>322</v>
      </c>
      <c r="C14" s="20" t="s">
        <v>0</v>
      </c>
      <c r="D14" s="46">
        <v>54425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54425</v>
      </c>
      <c r="O14" s="47">
        <f t="shared" si="1"/>
        <v>24.405829596412556</v>
      </c>
      <c r="P14" s="9"/>
    </row>
    <row r="15" spans="1:133">
      <c r="A15" s="12"/>
      <c r="B15" s="25">
        <v>323.10000000000002</v>
      </c>
      <c r="C15" s="20" t="s">
        <v>17</v>
      </c>
      <c r="D15" s="46">
        <v>367737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367737</v>
      </c>
      <c r="O15" s="47">
        <f t="shared" si="1"/>
        <v>164.90448430493274</v>
      </c>
      <c r="P15" s="9"/>
    </row>
    <row r="16" spans="1:133">
      <c r="A16" s="12"/>
      <c r="B16" s="25">
        <v>323.7</v>
      </c>
      <c r="C16" s="20" t="s">
        <v>18</v>
      </c>
      <c r="D16" s="46">
        <v>5350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5350</v>
      </c>
      <c r="O16" s="47">
        <f t="shared" si="1"/>
        <v>2.399103139013453</v>
      </c>
      <c r="P16" s="9"/>
    </row>
    <row r="17" spans="1:16">
      <c r="A17" s="12"/>
      <c r="B17" s="25">
        <v>329</v>
      </c>
      <c r="C17" s="20" t="s">
        <v>19</v>
      </c>
      <c r="D17" s="46">
        <v>6630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6630</v>
      </c>
      <c r="O17" s="47">
        <f t="shared" si="1"/>
        <v>2.9730941704035874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487342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487342</v>
      </c>
      <c r="O18" s="45">
        <f t="shared" si="1"/>
        <v>218.53901345291479</v>
      </c>
      <c r="P18" s="10"/>
    </row>
    <row r="19" spans="1:16">
      <c r="A19" s="12"/>
      <c r="B19" s="25">
        <v>331.2</v>
      </c>
      <c r="C19" s="20" t="s">
        <v>20</v>
      </c>
      <c r="D19" s="46">
        <v>20830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20830</v>
      </c>
      <c r="O19" s="47">
        <f t="shared" si="1"/>
        <v>9.3408071748878925</v>
      </c>
      <c r="P19" s="9"/>
    </row>
    <row r="20" spans="1:16">
      <c r="A20" s="12"/>
      <c r="B20" s="25">
        <v>331.69</v>
      </c>
      <c r="C20" s="20" t="s">
        <v>22</v>
      </c>
      <c r="D20" s="46">
        <v>51455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51455</v>
      </c>
      <c r="O20" s="47">
        <f t="shared" si="1"/>
        <v>23.073991031390136</v>
      </c>
      <c r="P20" s="9"/>
    </row>
    <row r="21" spans="1:16">
      <c r="A21" s="12"/>
      <c r="B21" s="25">
        <v>335.12</v>
      </c>
      <c r="C21" s="20" t="s">
        <v>102</v>
      </c>
      <c r="D21" s="46">
        <v>103831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103831</v>
      </c>
      <c r="O21" s="47">
        <f t="shared" si="1"/>
        <v>46.5609865470852</v>
      </c>
      <c r="P21" s="9"/>
    </row>
    <row r="22" spans="1:16">
      <c r="A22" s="12"/>
      <c r="B22" s="25">
        <v>335.15</v>
      </c>
      <c r="C22" s="20" t="s">
        <v>103</v>
      </c>
      <c r="D22" s="46">
        <v>783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783</v>
      </c>
      <c r="O22" s="47">
        <f t="shared" si="1"/>
        <v>0.35112107623318384</v>
      </c>
      <c r="P22" s="9"/>
    </row>
    <row r="23" spans="1:16">
      <c r="A23" s="12"/>
      <c r="B23" s="25">
        <v>335.18</v>
      </c>
      <c r="C23" s="20" t="s">
        <v>104</v>
      </c>
      <c r="D23" s="46">
        <v>294711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294711</v>
      </c>
      <c r="O23" s="47">
        <f t="shared" si="1"/>
        <v>132.157399103139</v>
      </c>
      <c r="P23" s="9"/>
    </row>
    <row r="24" spans="1:16">
      <c r="A24" s="12"/>
      <c r="B24" s="25">
        <v>337.2</v>
      </c>
      <c r="C24" s="20" t="s">
        <v>27</v>
      </c>
      <c r="D24" s="46">
        <v>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5500</v>
      </c>
      <c r="O24" s="47">
        <f t="shared" si="1"/>
        <v>2.4663677130044843</v>
      </c>
      <c r="P24" s="9"/>
    </row>
    <row r="25" spans="1:16">
      <c r="A25" s="12"/>
      <c r="B25" s="25">
        <v>337.6</v>
      </c>
      <c r="C25" s="20" t="s">
        <v>28</v>
      </c>
      <c r="D25" s="46">
        <v>10232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10232</v>
      </c>
      <c r="O25" s="47">
        <f t="shared" si="1"/>
        <v>4.5883408071748875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SUM(D27:D33)</f>
        <v>38360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1158883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1197243</v>
      </c>
      <c r="O26" s="45">
        <f t="shared" si="1"/>
        <v>536.88026905829599</v>
      </c>
      <c r="P26" s="10"/>
    </row>
    <row r="27" spans="1:16">
      <c r="A27" s="12"/>
      <c r="B27" s="25">
        <v>341.9</v>
      </c>
      <c r="C27" s="20" t="s">
        <v>105</v>
      </c>
      <c r="D27" s="46">
        <v>318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318</v>
      </c>
      <c r="O27" s="47">
        <f t="shared" si="1"/>
        <v>0.14260089686098654</v>
      </c>
      <c r="P27" s="9"/>
    </row>
    <row r="28" spans="1:16">
      <c r="A28" s="12"/>
      <c r="B28" s="25">
        <v>342.5</v>
      </c>
      <c r="C28" s="20" t="s">
        <v>39</v>
      </c>
      <c r="D28" s="46">
        <v>6407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6407</v>
      </c>
      <c r="O28" s="47">
        <f t="shared" si="1"/>
        <v>2.8730941704035873</v>
      </c>
      <c r="P28" s="9"/>
    </row>
    <row r="29" spans="1:16">
      <c r="A29" s="12"/>
      <c r="B29" s="25">
        <v>343.3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176359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176359</v>
      </c>
      <c r="O29" s="47">
        <f t="shared" si="1"/>
        <v>79.0847533632287</v>
      </c>
      <c r="P29" s="9"/>
    </row>
    <row r="30" spans="1:16">
      <c r="A30" s="12"/>
      <c r="B30" s="25">
        <v>343.4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359683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359683</v>
      </c>
      <c r="O30" s="47">
        <f t="shared" si="1"/>
        <v>161.29282511210764</v>
      </c>
      <c r="P30" s="9"/>
    </row>
    <row r="31" spans="1:16">
      <c r="A31" s="12"/>
      <c r="B31" s="25">
        <v>343.6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622841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622841</v>
      </c>
      <c r="O31" s="47">
        <f t="shared" si="1"/>
        <v>279.30089686098654</v>
      </c>
      <c r="P31" s="9"/>
    </row>
    <row r="32" spans="1:16">
      <c r="A32" s="12"/>
      <c r="B32" s="25">
        <v>345.9</v>
      </c>
      <c r="C32" s="20" t="s">
        <v>45</v>
      </c>
      <c r="D32" s="46">
        <v>17440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17440</v>
      </c>
      <c r="O32" s="47">
        <f t="shared" si="1"/>
        <v>7.8206278026905833</v>
      </c>
      <c r="P32" s="9"/>
    </row>
    <row r="33" spans="1:119">
      <c r="A33" s="12"/>
      <c r="B33" s="25">
        <v>347.2</v>
      </c>
      <c r="C33" s="20" t="s">
        <v>79</v>
      </c>
      <c r="D33" s="46">
        <v>14195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14195</v>
      </c>
      <c r="O33" s="47">
        <f t="shared" si="1"/>
        <v>6.3654708520179373</v>
      </c>
      <c r="P33" s="9"/>
    </row>
    <row r="34" spans="1:119" ht="15.75">
      <c r="A34" s="29" t="s">
        <v>35</v>
      </c>
      <c r="B34" s="30"/>
      <c r="C34" s="31"/>
      <c r="D34" s="32">
        <f t="shared" ref="D34:M34" si="8">SUM(D35:D35)</f>
        <v>13210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4" si="9">SUM(D34:M34)</f>
        <v>13210</v>
      </c>
      <c r="O34" s="45">
        <f t="shared" si="1"/>
        <v>5.9237668161434973</v>
      </c>
      <c r="P34" s="10"/>
    </row>
    <row r="35" spans="1:119">
      <c r="A35" s="13"/>
      <c r="B35" s="39">
        <v>351.1</v>
      </c>
      <c r="C35" s="21" t="s">
        <v>49</v>
      </c>
      <c r="D35" s="46">
        <v>13210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13210</v>
      </c>
      <c r="O35" s="47">
        <f t="shared" si="1"/>
        <v>5.9237668161434973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162399</v>
      </c>
      <c r="E36" s="32">
        <f t="shared" si="10"/>
        <v>466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3</v>
      </c>
      <c r="J36" s="32">
        <f t="shared" si="10"/>
        <v>0</v>
      </c>
      <c r="K36" s="32">
        <f t="shared" si="10"/>
        <v>195196</v>
      </c>
      <c r="L36" s="32">
        <f t="shared" si="10"/>
        <v>0</v>
      </c>
      <c r="M36" s="32">
        <f t="shared" si="10"/>
        <v>0</v>
      </c>
      <c r="N36" s="32">
        <f t="shared" si="9"/>
        <v>358064</v>
      </c>
      <c r="O36" s="45">
        <f t="shared" si="1"/>
        <v>160.56681614349776</v>
      </c>
      <c r="P36" s="10"/>
    </row>
    <row r="37" spans="1:119">
      <c r="A37" s="12"/>
      <c r="B37" s="25">
        <v>361.1</v>
      </c>
      <c r="C37" s="20" t="s">
        <v>50</v>
      </c>
      <c r="D37" s="46">
        <v>56</v>
      </c>
      <c r="E37" s="46">
        <v>317</v>
      </c>
      <c r="F37" s="46">
        <v>0</v>
      </c>
      <c r="G37" s="46">
        <v>0</v>
      </c>
      <c r="H37" s="46">
        <v>0</v>
      </c>
      <c r="I37" s="46">
        <v>3</v>
      </c>
      <c r="J37" s="46">
        <v>0</v>
      </c>
      <c r="K37" s="46">
        <v>28228</v>
      </c>
      <c r="L37" s="46">
        <v>0</v>
      </c>
      <c r="M37" s="46">
        <v>0</v>
      </c>
      <c r="N37" s="46">
        <f t="shared" si="9"/>
        <v>28604</v>
      </c>
      <c r="O37" s="47">
        <f t="shared" si="1"/>
        <v>12.826905829596413</v>
      </c>
      <c r="P37" s="9"/>
    </row>
    <row r="38" spans="1:119">
      <c r="A38" s="12"/>
      <c r="B38" s="25">
        <v>361.3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88533</v>
      </c>
      <c r="L38" s="46">
        <v>0</v>
      </c>
      <c r="M38" s="46">
        <v>0</v>
      </c>
      <c r="N38" s="46">
        <f t="shared" si="9"/>
        <v>88533</v>
      </c>
      <c r="O38" s="47">
        <f t="shared" si="1"/>
        <v>39.700896860986546</v>
      </c>
      <c r="P38" s="9"/>
    </row>
    <row r="39" spans="1:119">
      <c r="A39" s="12"/>
      <c r="B39" s="25">
        <v>362</v>
      </c>
      <c r="C39" s="20" t="s">
        <v>52</v>
      </c>
      <c r="D39" s="46">
        <v>130345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130345</v>
      </c>
      <c r="O39" s="47">
        <f t="shared" si="1"/>
        <v>58.450672645739907</v>
      </c>
      <c r="P39" s="9"/>
    </row>
    <row r="40" spans="1:119">
      <c r="A40" s="12"/>
      <c r="B40" s="25">
        <v>368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78435</v>
      </c>
      <c r="L40" s="46">
        <v>0</v>
      </c>
      <c r="M40" s="46">
        <v>0</v>
      </c>
      <c r="N40" s="46">
        <f t="shared" si="9"/>
        <v>78435</v>
      </c>
      <c r="O40" s="47">
        <f t="shared" si="1"/>
        <v>35.172645739910315</v>
      </c>
      <c r="P40" s="9"/>
    </row>
    <row r="41" spans="1:119">
      <c r="A41" s="12"/>
      <c r="B41" s="25">
        <v>369.9</v>
      </c>
      <c r="C41" s="20" t="s">
        <v>55</v>
      </c>
      <c r="D41" s="46">
        <v>31998</v>
      </c>
      <c r="E41" s="46">
        <v>149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32147</v>
      </c>
      <c r="O41" s="47">
        <f t="shared" si="1"/>
        <v>14.415695067264574</v>
      </c>
      <c r="P41" s="9"/>
    </row>
    <row r="42" spans="1:119" ht="15.75">
      <c r="A42" s="29" t="s">
        <v>36</v>
      </c>
      <c r="B42" s="30"/>
      <c r="C42" s="31"/>
      <c r="D42" s="32">
        <f t="shared" ref="D42:M42" si="11">SUM(D43:D43)</f>
        <v>170000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170000</v>
      </c>
      <c r="O42" s="45">
        <f t="shared" si="1"/>
        <v>76.233183856502237</v>
      </c>
      <c r="P42" s="9"/>
    </row>
    <row r="43" spans="1:119" ht="15.75" thickBot="1">
      <c r="A43" s="12"/>
      <c r="B43" s="25">
        <v>381</v>
      </c>
      <c r="C43" s="20" t="s">
        <v>56</v>
      </c>
      <c r="D43" s="46">
        <v>170000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170000</v>
      </c>
      <c r="O43" s="47">
        <f t="shared" si="1"/>
        <v>76.233183856502237</v>
      </c>
      <c r="P43" s="9"/>
    </row>
    <row r="44" spans="1:119" ht="16.5" thickBot="1">
      <c r="A44" s="14" t="s">
        <v>47</v>
      </c>
      <c r="B44" s="23"/>
      <c r="C44" s="22"/>
      <c r="D44" s="15">
        <f t="shared" ref="D44:M44" si="12">SUM(D5,D13,D18,D26,D34,D36,D42)</f>
        <v>3204894</v>
      </c>
      <c r="E44" s="15">
        <f t="shared" si="12"/>
        <v>250466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1158886</v>
      </c>
      <c r="J44" s="15">
        <f t="shared" si="12"/>
        <v>0</v>
      </c>
      <c r="K44" s="15">
        <f t="shared" si="12"/>
        <v>195196</v>
      </c>
      <c r="L44" s="15">
        <f t="shared" si="12"/>
        <v>0</v>
      </c>
      <c r="M44" s="15">
        <f t="shared" si="12"/>
        <v>0</v>
      </c>
      <c r="N44" s="15">
        <f t="shared" si="9"/>
        <v>4809442</v>
      </c>
      <c r="O44" s="38">
        <f t="shared" si="1"/>
        <v>2156.7004484304935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5" t="s">
        <v>106</v>
      </c>
      <c r="M46" s="115"/>
      <c r="N46" s="115"/>
      <c r="O46" s="43">
        <v>2230</v>
      </c>
    </row>
    <row r="47" spans="1:119">
      <c r="A47" s="116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1:119" ht="15.75" customHeight="1" thickBot="1">
      <c r="A48" s="117" t="s">
        <v>70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1906496</v>
      </c>
      <c r="E5" s="27">
        <f t="shared" si="0"/>
        <v>250000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2156496</v>
      </c>
      <c r="O5" s="33">
        <f t="shared" ref="O5:O49" si="1">(N5/O$51)</f>
        <v>966.17204301075265</v>
      </c>
      <c r="P5" s="6"/>
    </row>
    <row r="6" spans="1:133">
      <c r="A6" s="12"/>
      <c r="B6" s="25">
        <v>311</v>
      </c>
      <c r="C6" s="20" t="s">
        <v>2</v>
      </c>
      <c r="D6" s="46">
        <v>1252199</v>
      </c>
      <c r="E6" s="46">
        <v>250000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1502199</v>
      </c>
      <c r="O6" s="47">
        <f t="shared" si="1"/>
        <v>673.02822580645159</v>
      </c>
      <c r="P6" s="9"/>
    </row>
    <row r="7" spans="1:133">
      <c r="A7" s="12"/>
      <c r="B7" s="25">
        <v>312.10000000000002</v>
      </c>
      <c r="C7" s="20" t="s">
        <v>10</v>
      </c>
      <c r="D7" s="46">
        <v>74794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74794</v>
      </c>
      <c r="O7" s="47">
        <f t="shared" si="1"/>
        <v>33.509856630824373</v>
      </c>
      <c r="P7" s="9"/>
    </row>
    <row r="8" spans="1:133">
      <c r="A8" s="12"/>
      <c r="B8" s="25">
        <v>314.10000000000002</v>
      </c>
      <c r="C8" s="20" t="s">
        <v>11</v>
      </c>
      <c r="D8" s="46">
        <v>368132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368132</v>
      </c>
      <c r="O8" s="47">
        <f t="shared" si="1"/>
        <v>164.9336917562724</v>
      </c>
      <c r="P8" s="9"/>
    </row>
    <row r="9" spans="1:133">
      <c r="A9" s="12"/>
      <c r="B9" s="25">
        <v>314.3</v>
      </c>
      <c r="C9" s="20" t="s">
        <v>12</v>
      </c>
      <c r="D9" s="46">
        <v>88203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88203</v>
      </c>
      <c r="O9" s="47">
        <f t="shared" si="1"/>
        <v>39.517473118279568</v>
      </c>
      <c r="P9" s="9"/>
    </row>
    <row r="10" spans="1:133">
      <c r="A10" s="12"/>
      <c r="B10" s="25">
        <v>314.39999999999998</v>
      </c>
      <c r="C10" s="20" t="s">
        <v>14</v>
      </c>
      <c r="D10" s="46">
        <v>3989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3989</v>
      </c>
      <c r="O10" s="47">
        <f t="shared" si="1"/>
        <v>1.7871863799283154</v>
      </c>
      <c r="P10" s="9"/>
    </row>
    <row r="11" spans="1:133">
      <c r="A11" s="12"/>
      <c r="B11" s="25">
        <v>315</v>
      </c>
      <c r="C11" s="20" t="s">
        <v>72</v>
      </c>
      <c r="D11" s="46">
        <v>103418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103418</v>
      </c>
      <c r="O11" s="47">
        <f t="shared" si="1"/>
        <v>46.334229390681003</v>
      </c>
      <c r="P11" s="9"/>
    </row>
    <row r="12" spans="1:133">
      <c r="A12" s="12"/>
      <c r="B12" s="25">
        <v>316</v>
      </c>
      <c r="C12" s="20" t="s">
        <v>15</v>
      </c>
      <c r="D12" s="46">
        <v>15761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15761</v>
      </c>
      <c r="O12" s="47">
        <f t="shared" si="1"/>
        <v>7.0613799283154126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434985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434985</v>
      </c>
      <c r="O13" s="45">
        <f t="shared" si="1"/>
        <v>194.88575268817203</v>
      </c>
      <c r="P13" s="10"/>
    </row>
    <row r="14" spans="1:133">
      <c r="A14" s="12"/>
      <c r="B14" s="25">
        <v>322</v>
      </c>
      <c r="C14" s="20" t="s">
        <v>0</v>
      </c>
      <c r="D14" s="46">
        <v>36005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36005</v>
      </c>
      <c r="O14" s="47">
        <f t="shared" si="1"/>
        <v>16.131272401433691</v>
      </c>
      <c r="P14" s="9"/>
    </row>
    <row r="15" spans="1:133">
      <c r="A15" s="12"/>
      <c r="B15" s="25">
        <v>323.10000000000002</v>
      </c>
      <c r="C15" s="20" t="s">
        <v>17</v>
      </c>
      <c r="D15" s="46">
        <v>385866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385866</v>
      </c>
      <c r="O15" s="47">
        <f t="shared" si="1"/>
        <v>172.87903225806451</v>
      </c>
      <c r="P15" s="9"/>
    </row>
    <row r="16" spans="1:133">
      <c r="A16" s="12"/>
      <c r="B16" s="25">
        <v>323.7</v>
      </c>
      <c r="C16" s="20" t="s">
        <v>18</v>
      </c>
      <c r="D16" s="46">
        <v>4075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4075</v>
      </c>
      <c r="O16" s="47">
        <f t="shared" si="1"/>
        <v>1.8257168458781361</v>
      </c>
      <c r="P16" s="9"/>
    </row>
    <row r="17" spans="1:16">
      <c r="A17" s="12"/>
      <c r="B17" s="25">
        <v>329</v>
      </c>
      <c r="C17" s="20" t="s">
        <v>19</v>
      </c>
      <c r="D17" s="46">
        <v>9039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9039</v>
      </c>
      <c r="O17" s="47">
        <f t="shared" si="1"/>
        <v>4.049731182795699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471374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471374</v>
      </c>
      <c r="O18" s="45">
        <f t="shared" si="1"/>
        <v>211.18906810035841</v>
      </c>
      <c r="P18" s="10"/>
    </row>
    <row r="19" spans="1:16">
      <c r="A19" s="12"/>
      <c r="B19" s="25">
        <v>331.2</v>
      </c>
      <c r="C19" s="20" t="s">
        <v>20</v>
      </c>
      <c r="D19" s="46">
        <v>8991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8991</v>
      </c>
      <c r="O19" s="47">
        <f t="shared" si="1"/>
        <v>4.028225806451613</v>
      </c>
      <c r="P19" s="9"/>
    </row>
    <row r="20" spans="1:16">
      <c r="A20" s="12"/>
      <c r="B20" s="25">
        <v>331.62</v>
      </c>
      <c r="C20" s="20" t="s">
        <v>85</v>
      </c>
      <c r="D20" s="46">
        <v>48867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48867</v>
      </c>
      <c r="O20" s="47">
        <f t="shared" si="1"/>
        <v>21.893817204301076</v>
      </c>
      <c r="P20" s="9"/>
    </row>
    <row r="21" spans="1:16">
      <c r="A21" s="12"/>
      <c r="B21" s="25">
        <v>334.7</v>
      </c>
      <c r="C21" s="20" t="s">
        <v>86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20000</v>
      </c>
      <c r="O21" s="47">
        <f t="shared" si="1"/>
        <v>8.9605734767025087</v>
      </c>
      <c r="P21" s="9"/>
    </row>
    <row r="22" spans="1:16">
      <c r="A22" s="12"/>
      <c r="B22" s="25">
        <v>335.12</v>
      </c>
      <c r="C22" s="20" t="s">
        <v>24</v>
      </c>
      <c r="D22" s="46">
        <v>104509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104509</v>
      </c>
      <c r="O22" s="47">
        <f t="shared" si="1"/>
        <v>46.823028673835125</v>
      </c>
      <c r="P22" s="9"/>
    </row>
    <row r="23" spans="1:16">
      <c r="A23" s="12"/>
      <c r="B23" s="25">
        <v>335.15</v>
      </c>
      <c r="C23" s="20" t="s">
        <v>25</v>
      </c>
      <c r="D23" s="46">
        <v>147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</v>
      </c>
      <c r="O23" s="47">
        <f t="shared" si="1"/>
        <v>6.5860215053763438E-2</v>
      </c>
      <c r="P23" s="9"/>
    </row>
    <row r="24" spans="1:16">
      <c r="A24" s="12"/>
      <c r="B24" s="25">
        <v>335.18</v>
      </c>
      <c r="C24" s="20" t="s">
        <v>26</v>
      </c>
      <c r="D24" s="46">
        <v>272354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272354</v>
      </c>
      <c r="O24" s="47">
        <f t="shared" si="1"/>
        <v>122.02240143369175</v>
      </c>
      <c r="P24" s="9"/>
    </row>
    <row r="25" spans="1:16">
      <c r="A25" s="12"/>
      <c r="B25" s="25">
        <v>335.19</v>
      </c>
      <c r="C25" s="20" t="s">
        <v>87</v>
      </c>
      <c r="D25" s="46">
        <v>981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981</v>
      </c>
      <c r="O25" s="47">
        <f t="shared" si="1"/>
        <v>0.43951612903225806</v>
      </c>
      <c r="P25" s="9"/>
    </row>
    <row r="26" spans="1:16">
      <c r="A26" s="12"/>
      <c r="B26" s="25">
        <v>337.2</v>
      </c>
      <c r="C26" s="20" t="s">
        <v>27</v>
      </c>
      <c r="D26" s="46">
        <v>5500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5500</v>
      </c>
      <c r="O26" s="47">
        <f t="shared" si="1"/>
        <v>2.4641577060931898</v>
      </c>
      <c r="P26" s="9"/>
    </row>
    <row r="27" spans="1:16">
      <c r="A27" s="12"/>
      <c r="B27" s="25">
        <v>337.7</v>
      </c>
      <c r="C27" s="20" t="s">
        <v>29</v>
      </c>
      <c r="D27" s="46">
        <v>10025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10025</v>
      </c>
      <c r="O27" s="47">
        <f t="shared" si="1"/>
        <v>4.4914874551971327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SUM(D29:D38)</f>
        <v>83385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1199916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1283301</v>
      </c>
      <c r="O28" s="45">
        <f t="shared" si="1"/>
        <v>574.95564516129036</v>
      </c>
      <c r="P28" s="10"/>
    </row>
    <row r="29" spans="1:16">
      <c r="A29" s="12"/>
      <c r="B29" s="25">
        <v>342.5</v>
      </c>
      <c r="C29" s="20" t="s">
        <v>39</v>
      </c>
      <c r="D29" s="46">
        <v>7160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7160</v>
      </c>
      <c r="O29" s="47">
        <f t="shared" si="1"/>
        <v>3.2078853046594982</v>
      </c>
      <c r="P29" s="9"/>
    </row>
    <row r="30" spans="1:16">
      <c r="A30" s="12"/>
      <c r="B30" s="25">
        <v>343.3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252214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252214</v>
      </c>
      <c r="O30" s="47">
        <f t="shared" si="1"/>
        <v>112.99910394265233</v>
      </c>
      <c r="P30" s="9"/>
    </row>
    <row r="31" spans="1:16">
      <c r="A31" s="12"/>
      <c r="B31" s="25">
        <v>343.4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363859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363859</v>
      </c>
      <c r="O31" s="47">
        <f t="shared" si="1"/>
        <v>163.0192652329749</v>
      </c>
      <c r="P31" s="9"/>
    </row>
    <row r="32" spans="1:16">
      <c r="A32" s="12"/>
      <c r="B32" s="25">
        <v>343.5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367378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367378</v>
      </c>
      <c r="O32" s="47">
        <f t="shared" si="1"/>
        <v>164.59587813620072</v>
      </c>
      <c r="P32" s="9"/>
    </row>
    <row r="33" spans="1:16">
      <c r="A33" s="12"/>
      <c r="B33" s="25">
        <v>343.6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187633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187633</v>
      </c>
      <c r="O33" s="47">
        <f t="shared" si="1"/>
        <v>84.064964157706086</v>
      </c>
      <c r="P33" s="9"/>
    </row>
    <row r="34" spans="1:16">
      <c r="A34" s="12"/>
      <c r="B34" s="25">
        <v>343.9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28832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28832</v>
      </c>
      <c r="O34" s="47">
        <f t="shared" si="1"/>
        <v>12.917562724014337</v>
      </c>
      <c r="P34" s="9"/>
    </row>
    <row r="35" spans="1:16">
      <c r="A35" s="12"/>
      <c r="B35" s="25">
        <v>345.9</v>
      </c>
      <c r="C35" s="20" t="s">
        <v>45</v>
      </c>
      <c r="D35" s="46">
        <v>17689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17689</v>
      </c>
      <c r="O35" s="47">
        <f t="shared" si="1"/>
        <v>7.9251792114695343</v>
      </c>
      <c r="P35" s="9"/>
    </row>
    <row r="36" spans="1:16">
      <c r="A36" s="12"/>
      <c r="B36" s="25">
        <v>347.3</v>
      </c>
      <c r="C36" s="20" t="s">
        <v>88</v>
      </c>
      <c r="D36" s="46">
        <v>18914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18914</v>
      </c>
      <c r="O36" s="47">
        <f t="shared" si="1"/>
        <v>8.4740143369175627</v>
      </c>
      <c r="P36" s="9"/>
    </row>
    <row r="37" spans="1:16">
      <c r="A37" s="12"/>
      <c r="B37" s="25">
        <v>347.9</v>
      </c>
      <c r="C37" s="20" t="s">
        <v>80</v>
      </c>
      <c r="D37" s="46">
        <v>35760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35760</v>
      </c>
      <c r="O37" s="47">
        <f t="shared" si="1"/>
        <v>16.021505376344088</v>
      </c>
      <c r="P37" s="9"/>
    </row>
    <row r="38" spans="1:16">
      <c r="A38" s="12"/>
      <c r="B38" s="25">
        <v>349</v>
      </c>
      <c r="C38" s="20" t="s">
        <v>89</v>
      </c>
      <c r="D38" s="46">
        <v>3862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3862</v>
      </c>
      <c r="O38" s="47">
        <f t="shared" si="1"/>
        <v>1.7302867383512546</v>
      </c>
      <c r="P38" s="9"/>
    </row>
    <row r="39" spans="1:16" ht="15.75">
      <c r="A39" s="29" t="s">
        <v>35</v>
      </c>
      <c r="B39" s="30"/>
      <c r="C39" s="31"/>
      <c r="D39" s="32">
        <f t="shared" ref="D39:M39" si="8">SUM(D40:D40)</f>
        <v>13830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49" si="9">SUM(D39:M39)</f>
        <v>13830</v>
      </c>
      <c r="O39" s="45">
        <f t="shared" si="1"/>
        <v>6.196236559139785</v>
      </c>
      <c r="P39" s="10"/>
    </row>
    <row r="40" spans="1:16">
      <c r="A40" s="13"/>
      <c r="B40" s="39">
        <v>351.1</v>
      </c>
      <c r="C40" s="21" t="s">
        <v>49</v>
      </c>
      <c r="D40" s="46">
        <v>13830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13830</v>
      </c>
      <c r="O40" s="47">
        <f t="shared" si="1"/>
        <v>6.196236559139785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SUM(D42:D46)</f>
        <v>197187</v>
      </c>
      <c r="E41" s="32">
        <f t="shared" si="10"/>
        <v>8784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6</v>
      </c>
      <c r="J41" s="32">
        <f t="shared" si="10"/>
        <v>0</v>
      </c>
      <c r="K41" s="32">
        <f t="shared" si="10"/>
        <v>180624</v>
      </c>
      <c r="L41" s="32">
        <f t="shared" si="10"/>
        <v>0</v>
      </c>
      <c r="M41" s="32">
        <f t="shared" si="10"/>
        <v>0</v>
      </c>
      <c r="N41" s="32">
        <f t="shared" si="9"/>
        <v>386601</v>
      </c>
      <c r="O41" s="45">
        <f t="shared" si="1"/>
        <v>173.20833333333334</v>
      </c>
      <c r="P41" s="10"/>
    </row>
    <row r="42" spans="1:16">
      <c r="A42" s="12"/>
      <c r="B42" s="25">
        <v>361.1</v>
      </c>
      <c r="C42" s="20" t="s">
        <v>50</v>
      </c>
      <c r="D42" s="46">
        <v>778</v>
      </c>
      <c r="E42" s="46">
        <v>206</v>
      </c>
      <c r="F42" s="46">
        <v>0</v>
      </c>
      <c r="G42" s="46">
        <v>0</v>
      </c>
      <c r="H42" s="46">
        <v>0</v>
      </c>
      <c r="I42" s="46">
        <v>6</v>
      </c>
      <c r="J42" s="46">
        <v>0</v>
      </c>
      <c r="K42" s="46">
        <v>30498</v>
      </c>
      <c r="L42" s="46">
        <v>0</v>
      </c>
      <c r="M42" s="46">
        <v>0</v>
      </c>
      <c r="N42" s="46">
        <f t="shared" si="9"/>
        <v>31488</v>
      </c>
      <c r="O42" s="47">
        <f t="shared" si="1"/>
        <v>14.10752688172043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93742</v>
      </c>
      <c r="L43" s="46">
        <v>0</v>
      </c>
      <c r="M43" s="46">
        <v>0</v>
      </c>
      <c r="N43" s="46">
        <f t="shared" si="9"/>
        <v>93742</v>
      </c>
      <c r="O43" s="47">
        <f t="shared" si="1"/>
        <v>41.999103942652333</v>
      </c>
      <c r="P43" s="9"/>
    </row>
    <row r="44" spans="1:16">
      <c r="A44" s="12"/>
      <c r="B44" s="25">
        <v>362</v>
      </c>
      <c r="C44" s="20" t="s">
        <v>52</v>
      </c>
      <c r="D44" s="46">
        <v>95536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95536</v>
      </c>
      <c r="O44" s="47">
        <f t="shared" si="1"/>
        <v>42.802867383512542</v>
      </c>
      <c r="P44" s="9"/>
    </row>
    <row r="45" spans="1:16">
      <c r="A45" s="12"/>
      <c r="B45" s="25">
        <v>368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56384</v>
      </c>
      <c r="L45" s="46">
        <v>0</v>
      </c>
      <c r="M45" s="46">
        <v>0</v>
      </c>
      <c r="N45" s="46">
        <f t="shared" si="9"/>
        <v>56384</v>
      </c>
      <c r="O45" s="47">
        <f t="shared" si="1"/>
        <v>25.261648745519715</v>
      </c>
      <c r="P45" s="9"/>
    </row>
    <row r="46" spans="1:16">
      <c r="A46" s="12"/>
      <c r="B46" s="25">
        <v>369.9</v>
      </c>
      <c r="C46" s="20" t="s">
        <v>55</v>
      </c>
      <c r="D46" s="46">
        <v>100873</v>
      </c>
      <c r="E46" s="46">
        <v>8578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109451</v>
      </c>
      <c r="O46" s="47">
        <f t="shared" si="1"/>
        <v>49.037186379928315</v>
      </c>
      <c r="P46" s="9"/>
    </row>
    <row r="47" spans="1:16" ht="15.75">
      <c r="A47" s="29" t="s">
        <v>36</v>
      </c>
      <c r="B47" s="30"/>
      <c r="C47" s="31"/>
      <c r="D47" s="32">
        <f t="shared" ref="D47:M47" si="11">SUM(D48:D48)</f>
        <v>344000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2234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346234</v>
      </c>
      <c r="O47" s="45">
        <f t="shared" si="1"/>
        <v>155.12275985663084</v>
      </c>
      <c r="P47" s="9"/>
    </row>
    <row r="48" spans="1:16" ht="15.75" thickBot="1">
      <c r="A48" s="12"/>
      <c r="B48" s="25">
        <v>381</v>
      </c>
      <c r="C48" s="20" t="s">
        <v>56</v>
      </c>
      <c r="D48" s="46">
        <v>344000</v>
      </c>
      <c r="E48" s="46">
        <v>0</v>
      </c>
      <c r="F48" s="46">
        <v>0</v>
      </c>
      <c r="G48" s="46">
        <v>0</v>
      </c>
      <c r="H48" s="46">
        <v>0</v>
      </c>
      <c r="I48" s="46">
        <v>2234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346234</v>
      </c>
      <c r="O48" s="47">
        <f t="shared" si="1"/>
        <v>155.12275985663084</v>
      </c>
      <c r="P48" s="9"/>
    </row>
    <row r="49" spans="1:119" ht="16.5" thickBot="1">
      <c r="A49" s="14" t="s">
        <v>47</v>
      </c>
      <c r="B49" s="23"/>
      <c r="C49" s="22"/>
      <c r="D49" s="15">
        <f t="shared" ref="D49:M49" si="12">SUM(D5,D13,D18,D28,D39,D41,D47)</f>
        <v>3451257</v>
      </c>
      <c r="E49" s="15">
        <f t="shared" si="12"/>
        <v>258784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1202156</v>
      </c>
      <c r="J49" s="15">
        <f t="shared" si="12"/>
        <v>0</v>
      </c>
      <c r="K49" s="15">
        <f t="shared" si="12"/>
        <v>180624</v>
      </c>
      <c r="L49" s="15">
        <f t="shared" si="12"/>
        <v>0</v>
      </c>
      <c r="M49" s="15">
        <f t="shared" si="12"/>
        <v>0</v>
      </c>
      <c r="N49" s="15">
        <f t="shared" si="9"/>
        <v>5092821</v>
      </c>
      <c r="O49" s="38">
        <f t="shared" si="1"/>
        <v>2281.7298387096776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5" t="s">
        <v>90</v>
      </c>
      <c r="M51" s="115"/>
      <c r="N51" s="115"/>
      <c r="O51" s="43">
        <v>2232</v>
      </c>
    </row>
    <row r="52" spans="1:119">
      <c r="A52" s="116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4"/>
    </row>
    <row r="53" spans="1:119" ht="15.75" customHeight="1" thickBot="1">
      <c r="A53" s="117" t="s">
        <v>70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2369949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2369949</v>
      </c>
      <c r="O5" s="33">
        <f t="shared" ref="O5:O36" si="1">(N5/O$58)</f>
        <v>1078.2297543221109</v>
      </c>
      <c r="P5" s="6"/>
    </row>
    <row r="6" spans="1:133">
      <c r="A6" s="12"/>
      <c r="B6" s="25">
        <v>311</v>
      </c>
      <c r="C6" s="20" t="s">
        <v>2</v>
      </c>
      <c r="D6" s="46">
        <v>1700966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1700966</v>
      </c>
      <c r="O6" s="47">
        <f t="shared" si="1"/>
        <v>773.86988171064604</v>
      </c>
      <c r="P6" s="9"/>
    </row>
    <row r="7" spans="1:133">
      <c r="A7" s="12"/>
      <c r="B7" s="25">
        <v>312.10000000000002</v>
      </c>
      <c r="C7" s="20" t="s">
        <v>10</v>
      </c>
      <c r="D7" s="46">
        <v>79762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79762</v>
      </c>
      <c r="O7" s="47">
        <f t="shared" si="1"/>
        <v>36.288444040036396</v>
      </c>
      <c r="P7" s="9"/>
    </row>
    <row r="8" spans="1:133">
      <c r="A8" s="12"/>
      <c r="B8" s="25">
        <v>314.10000000000002</v>
      </c>
      <c r="C8" s="20" t="s">
        <v>11</v>
      </c>
      <c r="D8" s="46">
        <v>382144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382144</v>
      </c>
      <c r="O8" s="47">
        <f t="shared" si="1"/>
        <v>173.85987261146497</v>
      </c>
      <c r="P8" s="9"/>
    </row>
    <row r="9" spans="1:133">
      <c r="A9" s="12"/>
      <c r="B9" s="25">
        <v>314.3</v>
      </c>
      <c r="C9" s="20" t="s">
        <v>12</v>
      </c>
      <c r="D9" s="46">
        <v>89058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89058</v>
      </c>
      <c r="O9" s="47">
        <f t="shared" si="1"/>
        <v>40.517743403093725</v>
      </c>
      <c r="P9" s="9"/>
    </row>
    <row r="10" spans="1:133">
      <c r="A10" s="12"/>
      <c r="B10" s="25">
        <v>314.39999999999998</v>
      </c>
      <c r="C10" s="20" t="s">
        <v>14</v>
      </c>
      <c r="D10" s="46">
        <v>2693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2693</v>
      </c>
      <c r="O10" s="47">
        <f t="shared" si="1"/>
        <v>1.2252047315741583</v>
      </c>
      <c r="P10" s="9"/>
    </row>
    <row r="11" spans="1:133">
      <c r="A11" s="12"/>
      <c r="B11" s="25">
        <v>315</v>
      </c>
      <c r="C11" s="20" t="s">
        <v>72</v>
      </c>
      <c r="D11" s="46">
        <v>97364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97364</v>
      </c>
      <c r="O11" s="47">
        <f t="shared" si="1"/>
        <v>44.296633303002729</v>
      </c>
      <c r="P11" s="9"/>
    </row>
    <row r="12" spans="1:133">
      <c r="A12" s="12"/>
      <c r="B12" s="25">
        <v>316</v>
      </c>
      <c r="C12" s="20" t="s">
        <v>15</v>
      </c>
      <c r="D12" s="46">
        <v>17962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17962</v>
      </c>
      <c r="O12" s="47">
        <f t="shared" si="1"/>
        <v>8.1719745222929934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447699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447699</v>
      </c>
      <c r="O13" s="45">
        <f t="shared" si="1"/>
        <v>203.68471337579618</v>
      </c>
      <c r="P13" s="10"/>
    </row>
    <row r="14" spans="1:133">
      <c r="A14" s="12"/>
      <c r="B14" s="25">
        <v>322</v>
      </c>
      <c r="C14" s="20" t="s">
        <v>0</v>
      </c>
      <c r="D14" s="46">
        <v>37097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37097</v>
      </c>
      <c r="O14" s="47">
        <f t="shared" si="1"/>
        <v>16.87761601455869</v>
      </c>
      <c r="P14" s="9"/>
    </row>
    <row r="15" spans="1:133">
      <c r="A15" s="12"/>
      <c r="B15" s="25">
        <v>323.10000000000002</v>
      </c>
      <c r="C15" s="20" t="s">
        <v>17</v>
      </c>
      <c r="D15" s="46">
        <v>388008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388008</v>
      </c>
      <c r="O15" s="47">
        <f t="shared" si="1"/>
        <v>176.52775250227481</v>
      </c>
      <c r="P15" s="9"/>
    </row>
    <row r="16" spans="1:133">
      <c r="A16" s="12"/>
      <c r="B16" s="25">
        <v>323.2</v>
      </c>
      <c r="C16" s="20" t="s">
        <v>73</v>
      </c>
      <c r="D16" s="46">
        <v>8048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8048</v>
      </c>
      <c r="O16" s="47">
        <f t="shared" si="1"/>
        <v>3.6615104640582348</v>
      </c>
      <c r="P16" s="9"/>
    </row>
    <row r="17" spans="1:16">
      <c r="A17" s="12"/>
      <c r="B17" s="25">
        <v>323.7</v>
      </c>
      <c r="C17" s="20" t="s">
        <v>18</v>
      </c>
      <c r="D17" s="46">
        <v>4425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4425</v>
      </c>
      <c r="O17" s="47">
        <f t="shared" si="1"/>
        <v>2.01319381255687</v>
      </c>
      <c r="P17" s="9"/>
    </row>
    <row r="18" spans="1:16">
      <c r="A18" s="12"/>
      <c r="B18" s="25">
        <v>329</v>
      </c>
      <c r="C18" s="20" t="s">
        <v>19</v>
      </c>
      <c r="D18" s="46">
        <v>10121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10121</v>
      </c>
      <c r="O18" s="47">
        <f t="shared" si="1"/>
        <v>4.6046405823475887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SUM(D20:D29)</f>
        <v>570435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570435</v>
      </c>
      <c r="O19" s="45">
        <f t="shared" si="1"/>
        <v>259.52456778889899</v>
      </c>
      <c r="P19" s="10"/>
    </row>
    <row r="20" spans="1:16">
      <c r="A20" s="12"/>
      <c r="B20" s="25">
        <v>331.1</v>
      </c>
      <c r="C20" s="20" t="s">
        <v>74</v>
      </c>
      <c r="D20" s="46">
        <v>22176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22176</v>
      </c>
      <c r="O20" s="47">
        <f t="shared" si="1"/>
        <v>10.089171974522293</v>
      </c>
      <c r="P20" s="9"/>
    </row>
    <row r="21" spans="1:16">
      <c r="A21" s="12"/>
      <c r="B21" s="25">
        <v>331.2</v>
      </c>
      <c r="C21" s="20" t="s">
        <v>20</v>
      </c>
      <c r="D21" s="46">
        <v>1840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1840</v>
      </c>
      <c r="O21" s="47">
        <f t="shared" si="1"/>
        <v>0.83712465878070974</v>
      </c>
      <c r="P21" s="9"/>
    </row>
    <row r="22" spans="1:16">
      <c r="A22" s="12"/>
      <c r="B22" s="25">
        <v>331.69</v>
      </c>
      <c r="C22" s="20" t="s">
        <v>22</v>
      </c>
      <c r="D22" s="46">
        <v>38048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38048</v>
      </c>
      <c r="O22" s="47">
        <f t="shared" si="1"/>
        <v>17.310282074613283</v>
      </c>
      <c r="P22" s="9"/>
    </row>
    <row r="23" spans="1:16">
      <c r="A23" s="12"/>
      <c r="B23" s="25">
        <v>335.15</v>
      </c>
      <c r="C23" s="20" t="s">
        <v>25</v>
      </c>
      <c r="D23" s="46">
        <v>440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440</v>
      </c>
      <c r="O23" s="47">
        <f t="shared" si="1"/>
        <v>0.20018198362147407</v>
      </c>
      <c r="P23" s="9"/>
    </row>
    <row r="24" spans="1:16">
      <c r="A24" s="12"/>
      <c r="B24" s="25">
        <v>335.16</v>
      </c>
      <c r="C24" s="20" t="s">
        <v>75</v>
      </c>
      <c r="D24" s="46">
        <v>103819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103819</v>
      </c>
      <c r="O24" s="47">
        <f t="shared" si="1"/>
        <v>47.233393994540492</v>
      </c>
      <c r="P24" s="9"/>
    </row>
    <row r="25" spans="1:16">
      <c r="A25" s="12"/>
      <c r="B25" s="25">
        <v>335.18</v>
      </c>
      <c r="C25" s="20" t="s">
        <v>26</v>
      </c>
      <c r="D25" s="46">
        <v>295009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295009</v>
      </c>
      <c r="O25" s="47">
        <f t="shared" si="1"/>
        <v>134.21701546860783</v>
      </c>
      <c r="P25" s="9"/>
    </row>
    <row r="26" spans="1:16">
      <c r="A26" s="12"/>
      <c r="B26" s="25">
        <v>335.23</v>
      </c>
      <c r="C26" s="20" t="s">
        <v>76</v>
      </c>
      <c r="D26" s="46">
        <v>57847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57847</v>
      </c>
      <c r="O26" s="47">
        <f t="shared" si="1"/>
        <v>26.318016378525932</v>
      </c>
      <c r="P26" s="9"/>
    </row>
    <row r="27" spans="1:16">
      <c r="A27" s="12"/>
      <c r="B27" s="25">
        <v>337.1</v>
      </c>
      <c r="C27" s="20" t="s">
        <v>77</v>
      </c>
      <c r="D27" s="46">
        <v>33876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33876</v>
      </c>
      <c r="O27" s="47">
        <f t="shared" si="1"/>
        <v>15.412192902638763</v>
      </c>
      <c r="P27" s="9"/>
    </row>
    <row r="28" spans="1:16">
      <c r="A28" s="12"/>
      <c r="B28" s="25">
        <v>337.2</v>
      </c>
      <c r="C28" s="20" t="s">
        <v>27</v>
      </c>
      <c r="D28" s="46">
        <v>5500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5500</v>
      </c>
      <c r="O28" s="47">
        <f t="shared" si="1"/>
        <v>2.5022747952684257</v>
      </c>
      <c r="P28" s="9"/>
    </row>
    <row r="29" spans="1:16">
      <c r="A29" s="12"/>
      <c r="B29" s="25">
        <v>337.7</v>
      </c>
      <c r="C29" s="20" t="s">
        <v>29</v>
      </c>
      <c r="D29" s="46">
        <v>11880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11880</v>
      </c>
      <c r="O29" s="47">
        <f t="shared" si="1"/>
        <v>5.4049135577797998</v>
      </c>
      <c r="P29" s="9"/>
    </row>
    <row r="30" spans="1:16" ht="15.75">
      <c r="A30" s="29" t="s">
        <v>34</v>
      </c>
      <c r="B30" s="30"/>
      <c r="C30" s="31"/>
      <c r="D30" s="32">
        <f t="shared" ref="D30:M30" si="6">SUM(D31:D41)</f>
        <v>67492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1161107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1228599</v>
      </c>
      <c r="O30" s="45">
        <f t="shared" si="1"/>
        <v>558.96223839854417</v>
      </c>
      <c r="P30" s="10"/>
    </row>
    <row r="31" spans="1:16">
      <c r="A31" s="12"/>
      <c r="B31" s="25">
        <v>341.1</v>
      </c>
      <c r="C31" s="20" t="s">
        <v>78</v>
      </c>
      <c r="D31" s="46">
        <v>1416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1416</v>
      </c>
      <c r="O31" s="47">
        <f t="shared" si="1"/>
        <v>0.64422202001819839</v>
      </c>
      <c r="P31" s="9"/>
    </row>
    <row r="32" spans="1:16">
      <c r="A32" s="12"/>
      <c r="B32" s="25">
        <v>341.9</v>
      </c>
      <c r="C32" s="20" t="s">
        <v>38</v>
      </c>
      <c r="D32" s="46">
        <v>1179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1179</v>
      </c>
      <c r="O32" s="47">
        <f t="shared" si="1"/>
        <v>0.53639672429481344</v>
      </c>
      <c r="P32" s="9"/>
    </row>
    <row r="33" spans="1:16">
      <c r="A33" s="12"/>
      <c r="B33" s="25">
        <v>342.5</v>
      </c>
      <c r="C33" s="20" t="s">
        <v>39</v>
      </c>
      <c r="D33" s="46">
        <v>3990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3990</v>
      </c>
      <c r="O33" s="47">
        <f t="shared" si="1"/>
        <v>1.8152866242038217</v>
      </c>
      <c r="P33" s="9"/>
    </row>
    <row r="34" spans="1:16">
      <c r="A34" s="12"/>
      <c r="B34" s="25">
        <v>343.3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602489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602489</v>
      </c>
      <c r="O34" s="47">
        <f t="shared" si="1"/>
        <v>274.10782529572339</v>
      </c>
      <c r="P34" s="9"/>
    </row>
    <row r="35" spans="1:16">
      <c r="A35" s="12"/>
      <c r="B35" s="25">
        <v>343.4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347298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347298</v>
      </c>
      <c r="O35" s="47">
        <f t="shared" si="1"/>
        <v>158.0063694267516</v>
      </c>
      <c r="P35" s="9"/>
    </row>
    <row r="36" spans="1:16">
      <c r="A36" s="12"/>
      <c r="B36" s="25">
        <v>343.5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178864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178864</v>
      </c>
      <c r="O36" s="47">
        <f t="shared" si="1"/>
        <v>81.375796178343947</v>
      </c>
      <c r="P36" s="9"/>
    </row>
    <row r="37" spans="1:16">
      <c r="A37" s="12"/>
      <c r="B37" s="25">
        <v>343.6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32456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32456</v>
      </c>
      <c r="O37" s="47">
        <f t="shared" ref="O37:O56" si="8">(N37/O$58)</f>
        <v>14.766151046405824</v>
      </c>
      <c r="P37" s="9"/>
    </row>
    <row r="38" spans="1:16">
      <c r="A38" s="12"/>
      <c r="B38" s="25">
        <v>345.9</v>
      </c>
      <c r="C38" s="20" t="s">
        <v>45</v>
      </c>
      <c r="D38" s="46">
        <v>15987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15987</v>
      </c>
      <c r="O38" s="47">
        <f t="shared" si="8"/>
        <v>7.2734303912647862</v>
      </c>
      <c r="P38" s="9"/>
    </row>
    <row r="39" spans="1:16">
      <c r="A39" s="12"/>
      <c r="B39" s="25">
        <v>347.2</v>
      </c>
      <c r="C39" s="20" t="s">
        <v>79</v>
      </c>
      <c r="D39" s="46">
        <v>5435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5435</v>
      </c>
      <c r="O39" s="47">
        <f t="shared" si="8"/>
        <v>2.4727024567788898</v>
      </c>
      <c r="P39" s="9"/>
    </row>
    <row r="40" spans="1:16">
      <c r="A40" s="12"/>
      <c r="B40" s="25">
        <v>347.4</v>
      </c>
      <c r="C40" s="20" t="s">
        <v>46</v>
      </c>
      <c r="D40" s="46">
        <v>3120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3120</v>
      </c>
      <c r="O40" s="47">
        <f t="shared" si="8"/>
        <v>1.4194722474977253</v>
      </c>
      <c r="P40" s="9"/>
    </row>
    <row r="41" spans="1:16">
      <c r="A41" s="12"/>
      <c r="B41" s="25">
        <v>347.9</v>
      </c>
      <c r="C41" s="20" t="s">
        <v>80</v>
      </c>
      <c r="D41" s="46">
        <v>36365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36365</v>
      </c>
      <c r="O41" s="47">
        <f t="shared" si="8"/>
        <v>16.544585987261147</v>
      </c>
      <c r="P41" s="9"/>
    </row>
    <row r="42" spans="1:16" ht="15.75">
      <c r="A42" s="29" t="s">
        <v>35</v>
      </c>
      <c r="B42" s="30"/>
      <c r="C42" s="31"/>
      <c r="D42" s="32">
        <f t="shared" ref="D42:M42" si="9">SUM(D43:D44)</f>
        <v>13561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13561</v>
      </c>
      <c r="O42" s="45">
        <f t="shared" si="8"/>
        <v>6.1696997270245681</v>
      </c>
      <c r="P42" s="10"/>
    </row>
    <row r="43" spans="1:16">
      <c r="A43" s="13"/>
      <c r="B43" s="39">
        <v>351.1</v>
      </c>
      <c r="C43" s="21" t="s">
        <v>49</v>
      </c>
      <c r="D43" s="46">
        <v>13311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13311</v>
      </c>
      <c r="O43" s="47">
        <f t="shared" si="8"/>
        <v>6.0559599636032759</v>
      </c>
      <c r="P43" s="9"/>
    </row>
    <row r="44" spans="1:16">
      <c r="A44" s="13"/>
      <c r="B44" s="39">
        <v>354</v>
      </c>
      <c r="C44" s="21" t="s">
        <v>81</v>
      </c>
      <c r="D44" s="46">
        <v>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250</v>
      </c>
      <c r="O44" s="47">
        <f t="shared" si="8"/>
        <v>0.11373976342129208</v>
      </c>
      <c r="P44" s="9"/>
    </row>
    <row r="45" spans="1:16" ht="15.75">
      <c r="A45" s="29" t="s">
        <v>3</v>
      </c>
      <c r="B45" s="30"/>
      <c r="C45" s="31"/>
      <c r="D45" s="32">
        <f t="shared" ref="D45:M45" si="10">SUM(D46:D52)</f>
        <v>215114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35</v>
      </c>
      <c r="J45" s="32">
        <f t="shared" si="10"/>
        <v>0</v>
      </c>
      <c r="K45" s="32">
        <f t="shared" si="10"/>
        <v>84732</v>
      </c>
      <c r="L45" s="32">
        <f t="shared" si="10"/>
        <v>0</v>
      </c>
      <c r="M45" s="32">
        <f t="shared" si="10"/>
        <v>0</v>
      </c>
      <c r="N45" s="32">
        <f>SUM(D45:M45)</f>
        <v>299881</v>
      </c>
      <c r="O45" s="45">
        <f t="shared" si="8"/>
        <v>136.43357597816197</v>
      </c>
      <c r="P45" s="10"/>
    </row>
    <row r="46" spans="1:16">
      <c r="A46" s="12"/>
      <c r="B46" s="25">
        <v>361.1</v>
      </c>
      <c r="C46" s="20" t="s">
        <v>50</v>
      </c>
      <c r="D46" s="46">
        <v>596</v>
      </c>
      <c r="E46" s="46">
        <v>0</v>
      </c>
      <c r="F46" s="46">
        <v>0</v>
      </c>
      <c r="G46" s="46">
        <v>0</v>
      </c>
      <c r="H46" s="46">
        <v>0</v>
      </c>
      <c r="I46" s="46">
        <v>35</v>
      </c>
      <c r="J46" s="46">
        <v>0</v>
      </c>
      <c r="K46" s="46">
        <v>28080</v>
      </c>
      <c r="L46" s="46">
        <v>0</v>
      </c>
      <c r="M46" s="46">
        <v>0</v>
      </c>
      <c r="N46" s="46">
        <f>SUM(D46:M46)</f>
        <v>28711</v>
      </c>
      <c r="O46" s="47">
        <f t="shared" si="8"/>
        <v>13.062329390354869</v>
      </c>
      <c r="P46" s="9"/>
    </row>
    <row r="47" spans="1:16">
      <c r="A47" s="12"/>
      <c r="B47" s="25">
        <v>361.3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-29815</v>
      </c>
      <c r="L47" s="46">
        <v>0</v>
      </c>
      <c r="M47" s="46">
        <v>0</v>
      </c>
      <c r="N47" s="46">
        <f t="shared" ref="N47:N52" si="11">SUM(D47:M47)</f>
        <v>-29815</v>
      </c>
      <c r="O47" s="47">
        <f t="shared" si="8"/>
        <v>-13.564604185623294</v>
      </c>
      <c r="P47" s="9"/>
    </row>
    <row r="48" spans="1:16">
      <c r="A48" s="12"/>
      <c r="B48" s="25">
        <v>362</v>
      </c>
      <c r="C48" s="20" t="s">
        <v>52</v>
      </c>
      <c r="D48" s="46">
        <v>92383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92383</v>
      </c>
      <c r="O48" s="47">
        <f t="shared" si="8"/>
        <v>42.030482256596905</v>
      </c>
      <c r="P48" s="9"/>
    </row>
    <row r="49" spans="1:119">
      <c r="A49" s="12"/>
      <c r="B49" s="25">
        <v>364</v>
      </c>
      <c r="C49" s="20" t="s">
        <v>82</v>
      </c>
      <c r="D49" s="46">
        <v>2318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2318</v>
      </c>
      <c r="O49" s="47">
        <f t="shared" si="8"/>
        <v>1.0545950864422202</v>
      </c>
      <c r="P49" s="9"/>
    </row>
    <row r="50" spans="1:119">
      <c r="A50" s="12"/>
      <c r="B50" s="25">
        <v>366</v>
      </c>
      <c r="C50" s="20" t="s">
        <v>53</v>
      </c>
      <c r="D50" s="46">
        <v>9183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9183</v>
      </c>
      <c r="O50" s="47">
        <f t="shared" si="8"/>
        <v>4.1778889899909011</v>
      </c>
      <c r="P50" s="9"/>
    </row>
    <row r="51" spans="1:119">
      <c r="A51" s="12"/>
      <c r="B51" s="25">
        <v>368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86467</v>
      </c>
      <c r="L51" s="46">
        <v>0</v>
      </c>
      <c r="M51" s="46">
        <v>0</v>
      </c>
      <c r="N51" s="46">
        <f t="shared" si="11"/>
        <v>86467</v>
      </c>
      <c r="O51" s="47">
        <f t="shared" si="8"/>
        <v>39.338944494995452</v>
      </c>
      <c r="P51" s="9"/>
    </row>
    <row r="52" spans="1:119">
      <c r="A52" s="12"/>
      <c r="B52" s="25">
        <v>369.9</v>
      </c>
      <c r="C52" s="20" t="s">
        <v>55</v>
      </c>
      <c r="D52" s="46">
        <v>110634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110634</v>
      </c>
      <c r="O52" s="47">
        <f t="shared" si="8"/>
        <v>50.333939945404914</v>
      </c>
      <c r="P52" s="9"/>
    </row>
    <row r="53" spans="1:119" ht="15.75">
      <c r="A53" s="29" t="s">
        <v>36</v>
      </c>
      <c r="B53" s="30"/>
      <c r="C53" s="31"/>
      <c r="D53" s="32">
        <f t="shared" ref="D53:M53" si="12">SUM(D54:D55)</f>
        <v>257705</v>
      </c>
      <c r="E53" s="32">
        <f t="shared" si="12"/>
        <v>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>SUM(D53:M53)</f>
        <v>257705</v>
      </c>
      <c r="O53" s="45">
        <f t="shared" si="8"/>
        <v>117.2452229299363</v>
      </c>
      <c r="P53" s="9"/>
    </row>
    <row r="54" spans="1:119">
      <c r="A54" s="12"/>
      <c r="B54" s="25">
        <v>381</v>
      </c>
      <c r="C54" s="20" t="s">
        <v>56</v>
      </c>
      <c r="D54" s="46">
        <v>243000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243000</v>
      </c>
      <c r="O54" s="47">
        <f t="shared" si="8"/>
        <v>110.5550500454959</v>
      </c>
      <c r="P54" s="9"/>
    </row>
    <row r="55" spans="1:119" ht="15.75" thickBot="1">
      <c r="A55" s="12"/>
      <c r="B55" s="25">
        <v>384</v>
      </c>
      <c r="C55" s="20" t="s">
        <v>57</v>
      </c>
      <c r="D55" s="46">
        <v>14705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14705</v>
      </c>
      <c r="O55" s="47">
        <f t="shared" si="8"/>
        <v>6.6901728844404005</v>
      </c>
      <c r="P55" s="9"/>
    </row>
    <row r="56" spans="1:119" ht="16.5" thickBot="1">
      <c r="A56" s="14" t="s">
        <v>47</v>
      </c>
      <c r="B56" s="23"/>
      <c r="C56" s="22"/>
      <c r="D56" s="15">
        <f t="shared" ref="D56:M56" si="13">SUM(D5,D13,D19,D30,D42,D45,D53)</f>
        <v>3941955</v>
      </c>
      <c r="E56" s="15">
        <f t="shared" si="13"/>
        <v>0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1161142</v>
      </c>
      <c r="J56" s="15">
        <f t="shared" si="13"/>
        <v>0</v>
      </c>
      <c r="K56" s="15">
        <f t="shared" si="13"/>
        <v>84732</v>
      </c>
      <c r="L56" s="15">
        <f t="shared" si="13"/>
        <v>0</v>
      </c>
      <c r="M56" s="15">
        <f t="shared" si="13"/>
        <v>0</v>
      </c>
      <c r="N56" s="15">
        <f>SUM(D56:M56)</f>
        <v>5187829</v>
      </c>
      <c r="O56" s="38">
        <f t="shared" si="8"/>
        <v>2360.249772520473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5" t="s">
        <v>83</v>
      </c>
      <c r="M58" s="115"/>
      <c r="N58" s="115"/>
      <c r="O58" s="43">
        <v>2198</v>
      </c>
    </row>
    <row r="59" spans="1:119">
      <c r="A59" s="116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4"/>
    </row>
    <row r="60" spans="1:119" ht="15.75" customHeight="1" thickBot="1">
      <c r="A60" s="117" t="s">
        <v>70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2315964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2315964</v>
      </c>
      <c r="O5" s="33">
        <f t="shared" ref="O5:O45" si="1">(N5/O$47)</f>
        <v>1072.7021769337657</v>
      </c>
      <c r="P5" s="6"/>
    </row>
    <row r="6" spans="1:133">
      <c r="A6" s="12"/>
      <c r="B6" s="25">
        <v>311</v>
      </c>
      <c r="C6" s="20" t="s">
        <v>2</v>
      </c>
      <c r="D6" s="46">
        <v>1630037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1630037</v>
      </c>
      <c r="O6" s="47">
        <f t="shared" si="1"/>
        <v>754.9962945808245</v>
      </c>
      <c r="P6" s="9"/>
    </row>
    <row r="7" spans="1:133">
      <c r="A7" s="12"/>
      <c r="B7" s="25">
        <v>312.10000000000002</v>
      </c>
      <c r="C7" s="20" t="s">
        <v>10</v>
      </c>
      <c r="D7" s="46">
        <v>80774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80774</v>
      </c>
      <c r="O7" s="47">
        <f t="shared" si="1"/>
        <v>37.412691060676238</v>
      </c>
      <c r="P7" s="9"/>
    </row>
    <row r="8" spans="1:133">
      <c r="A8" s="12"/>
      <c r="B8" s="25">
        <v>314.10000000000002</v>
      </c>
      <c r="C8" s="20" t="s">
        <v>11</v>
      </c>
      <c r="D8" s="46">
        <v>398184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398184</v>
      </c>
      <c r="O8" s="47">
        <f t="shared" si="1"/>
        <v>184.42982862436313</v>
      </c>
      <c r="P8" s="9"/>
    </row>
    <row r="9" spans="1:133">
      <c r="A9" s="12"/>
      <c r="B9" s="25">
        <v>314.2</v>
      </c>
      <c r="C9" s="20" t="s">
        <v>13</v>
      </c>
      <c r="D9" s="46">
        <v>98384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98384</v>
      </c>
      <c r="O9" s="47">
        <f t="shared" si="1"/>
        <v>45.569245020842985</v>
      </c>
      <c r="P9" s="9"/>
    </row>
    <row r="10" spans="1:133">
      <c r="A10" s="12"/>
      <c r="B10" s="25">
        <v>314.3</v>
      </c>
      <c r="C10" s="20" t="s">
        <v>12</v>
      </c>
      <c r="D10" s="46">
        <v>84129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84129</v>
      </c>
      <c r="O10" s="47">
        <f t="shared" si="1"/>
        <v>38.966651227420101</v>
      </c>
      <c r="P10" s="9"/>
    </row>
    <row r="11" spans="1:133">
      <c r="A11" s="12"/>
      <c r="B11" s="25">
        <v>314.39999999999998</v>
      </c>
      <c r="C11" s="20" t="s">
        <v>14</v>
      </c>
      <c r="D11" s="46">
        <v>6976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6976</v>
      </c>
      <c r="O11" s="47">
        <f t="shared" si="1"/>
        <v>3.2311255210745715</v>
      </c>
      <c r="P11" s="9"/>
    </row>
    <row r="12" spans="1:133">
      <c r="A12" s="12"/>
      <c r="B12" s="25">
        <v>316</v>
      </c>
      <c r="C12" s="20" t="s">
        <v>15</v>
      </c>
      <c r="D12" s="46">
        <v>17480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17480</v>
      </c>
      <c r="O12" s="47">
        <f t="shared" si="1"/>
        <v>8.0963408985641507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463980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463980</v>
      </c>
      <c r="O13" s="45">
        <f t="shared" si="1"/>
        <v>214.90504863362668</v>
      </c>
      <c r="P13" s="10"/>
    </row>
    <row r="14" spans="1:133">
      <c r="A14" s="12"/>
      <c r="B14" s="25">
        <v>322</v>
      </c>
      <c r="C14" s="20" t="s">
        <v>0</v>
      </c>
      <c r="D14" s="46">
        <v>46511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46511</v>
      </c>
      <c r="O14" s="47">
        <f t="shared" si="1"/>
        <v>21.542843909217229</v>
      </c>
      <c r="P14" s="9"/>
    </row>
    <row r="15" spans="1:133">
      <c r="A15" s="12"/>
      <c r="B15" s="25">
        <v>323.10000000000002</v>
      </c>
      <c r="C15" s="20" t="s">
        <v>17</v>
      </c>
      <c r="D15" s="46">
        <v>409789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409789</v>
      </c>
      <c r="O15" s="47">
        <f t="shared" si="1"/>
        <v>189.80500231588698</v>
      </c>
      <c r="P15" s="9"/>
    </row>
    <row r="16" spans="1:133">
      <c r="A16" s="12"/>
      <c r="B16" s="25">
        <v>323.7</v>
      </c>
      <c r="C16" s="20" t="s">
        <v>18</v>
      </c>
      <c r="D16" s="46">
        <v>3200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3200</v>
      </c>
      <c r="O16" s="47">
        <f t="shared" si="1"/>
        <v>1.4821676702176934</v>
      </c>
      <c r="P16" s="9"/>
    </row>
    <row r="17" spans="1:16">
      <c r="A17" s="12"/>
      <c r="B17" s="25">
        <v>329</v>
      </c>
      <c r="C17" s="20" t="s">
        <v>19</v>
      </c>
      <c r="D17" s="46">
        <v>4480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4480</v>
      </c>
      <c r="O17" s="47">
        <f t="shared" si="1"/>
        <v>2.0750347383047707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411084</v>
      </c>
      <c r="E18" s="32">
        <f t="shared" si="5"/>
        <v>57510</v>
      </c>
      <c r="F18" s="32">
        <f t="shared" si="5"/>
        <v>0</v>
      </c>
      <c r="G18" s="32">
        <f t="shared" si="5"/>
        <v>26092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494686</v>
      </c>
      <c r="O18" s="45">
        <f t="shared" si="1"/>
        <v>229.12737378415935</v>
      </c>
      <c r="P18" s="10"/>
    </row>
    <row r="19" spans="1:16">
      <c r="A19" s="12"/>
      <c r="B19" s="25">
        <v>331.2</v>
      </c>
      <c r="C19" s="20" t="s">
        <v>20</v>
      </c>
      <c r="D19" s="46">
        <v>0</v>
      </c>
      <c r="E19" s="46">
        <v>15000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15000</v>
      </c>
      <c r="O19" s="47">
        <f t="shared" si="1"/>
        <v>6.9476609541454373</v>
      </c>
      <c r="P19" s="9"/>
    </row>
    <row r="20" spans="1:16">
      <c r="A20" s="12"/>
      <c r="B20" s="25">
        <v>331.69</v>
      </c>
      <c r="C20" s="20" t="s">
        <v>22</v>
      </c>
      <c r="D20" s="46">
        <v>0</v>
      </c>
      <c r="E20" s="46">
        <v>42510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42510</v>
      </c>
      <c r="O20" s="47">
        <f t="shared" si="1"/>
        <v>19.68967114404817</v>
      </c>
      <c r="P20" s="9"/>
    </row>
    <row r="21" spans="1:16">
      <c r="A21" s="12"/>
      <c r="B21" s="25">
        <v>334.2</v>
      </c>
      <c r="C21" s="20" t="s">
        <v>68</v>
      </c>
      <c r="D21" s="46">
        <v>6370</v>
      </c>
      <c r="E21" s="46">
        <v>0</v>
      </c>
      <c r="F21" s="46">
        <v>0</v>
      </c>
      <c r="G21" s="46">
        <v>26092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32462</v>
      </c>
      <c r="O21" s="47">
        <f t="shared" si="1"/>
        <v>15.035664659564613</v>
      </c>
      <c r="P21" s="9"/>
    </row>
    <row r="22" spans="1:16">
      <c r="A22" s="12"/>
      <c r="B22" s="25">
        <v>335.12</v>
      </c>
      <c r="C22" s="20" t="s">
        <v>24</v>
      </c>
      <c r="D22" s="46">
        <v>103280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103280</v>
      </c>
      <c r="O22" s="47">
        <f t="shared" si="1"/>
        <v>47.836961556276052</v>
      </c>
      <c r="P22" s="9"/>
    </row>
    <row r="23" spans="1:16">
      <c r="A23" s="12"/>
      <c r="B23" s="25">
        <v>335.18</v>
      </c>
      <c r="C23" s="20" t="s">
        <v>26</v>
      </c>
      <c r="D23" s="46">
        <v>285474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285474</v>
      </c>
      <c r="O23" s="47">
        <f t="shared" si="1"/>
        <v>132.22510421491432</v>
      </c>
      <c r="P23" s="9"/>
    </row>
    <row r="24" spans="1:16">
      <c r="A24" s="12"/>
      <c r="B24" s="25">
        <v>337.2</v>
      </c>
      <c r="C24" s="20" t="s">
        <v>27</v>
      </c>
      <c r="D24" s="46">
        <v>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5500</v>
      </c>
      <c r="O24" s="47">
        <f t="shared" si="1"/>
        <v>2.5474756831866605</v>
      </c>
      <c r="P24" s="9"/>
    </row>
    <row r="25" spans="1:16">
      <c r="A25" s="12"/>
      <c r="B25" s="25">
        <v>337.6</v>
      </c>
      <c r="C25" s="20" t="s">
        <v>28</v>
      </c>
      <c r="D25" s="46">
        <v>10460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10460</v>
      </c>
      <c r="O25" s="47">
        <f t="shared" si="1"/>
        <v>4.8448355720240857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SUM(D27:D34)</f>
        <v>29121</v>
      </c>
      <c r="E26" s="32">
        <f t="shared" si="6"/>
        <v>21235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1135289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1185645</v>
      </c>
      <c r="O26" s="45">
        <f t="shared" si="1"/>
        <v>549.16396479851778</v>
      </c>
      <c r="P26" s="10"/>
    </row>
    <row r="27" spans="1:16">
      <c r="A27" s="12"/>
      <c r="B27" s="25">
        <v>341.9</v>
      </c>
      <c r="C27" s="20" t="s">
        <v>38</v>
      </c>
      <c r="D27" s="46">
        <v>670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670</v>
      </c>
      <c r="O27" s="47">
        <f t="shared" si="1"/>
        <v>0.31032885595182957</v>
      </c>
      <c r="P27" s="9"/>
    </row>
    <row r="28" spans="1:16">
      <c r="A28" s="12"/>
      <c r="B28" s="25">
        <v>342.5</v>
      </c>
      <c r="C28" s="20" t="s">
        <v>39</v>
      </c>
      <c r="D28" s="46">
        <v>3800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3800</v>
      </c>
      <c r="O28" s="47">
        <f t="shared" si="1"/>
        <v>1.760074108383511</v>
      </c>
      <c r="P28" s="9"/>
    </row>
    <row r="29" spans="1:16">
      <c r="A29" s="12"/>
      <c r="B29" s="25">
        <v>343.3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233798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233798</v>
      </c>
      <c r="O29" s="47">
        <f t="shared" si="1"/>
        <v>108.28994905048634</v>
      </c>
      <c r="P29" s="9"/>
    </row>
    <row r="30" spans="1:16">
      <c r="A30" s="12"/>
      <c r="B30" s="25">
        <v>343.4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343965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343965</v>
      </c>
      <c r="O30" s="47">
        <f t="shared" si="1"/>
        <v>159.31681333950903</v>
      </c>
      <c r="P30" s="9"/>
    </row>
    <row r="31" spans="1:16">
      <c r="A31" s="12"/>
      <c r="B31" s="25">
        <v>343.5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346051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346051</v>
      </c>
      <c r="O31" s="47">
        <f t="shared" si="1"/>
        <v>160.28300138953219</v>
      </c>
      <c r="P31" s="9"/>
    </row>
    <row r="32" spans="1:16">
      <c r="A32" s="12"/>
      <c r="B32" s="25">
        <v>343.6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211475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211475</v>
      </c>
      <c r="O32" s="47">
        <f t="shared" si="1"/>
        <v>97.95044001852709</v>
      </c>
      <c r="P32" s="9"/>
    </row>
    <row r="33" spans="1:119">
      <c r="A33" s="12"/>
      <c r="B33" s="25">
        <v>345.9</v>
      </c>
      <c r="C33" s="20" t="s">
        <v>45</v>
      </c>
      <c r="D33" s="46">
        <v>17440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17440</v>
      </c>
      <c r="O33" s="47">
        <f t="shared" si="1"/>
        <v>8.0778138026864283</v>
      </c>
      <c r="P33" s="9"/>
    </row>
    <row r="34" spans="1:119">
      <c r="A34" s="12"/>
      <c r="B34" s="25">
        <v>347.4</v>
      </c>
      <c r="C34" s="20" t="s">
        <v>46</v>
      </c>
      <c r="D34" s="46">
        <v>7211</v>
      </c>
      <c r="E34" s="46">
        <v>21235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28446</v>
      </c>
      <c r="O34" s="47">
        <f t="shared" si="1"/>
        <v>13.175544233441409</v>
      </c>
      <c r="P34" s="9"/>
    </row>
    <row r="35" spans="1:119" ht="15.75">
      <c r="A35" s="29" t="s">
        <v>35</v>
      </c>
      <c r="B35" s="30"/>
      <c r="C35" s="31"/>
      <c r="D35" s="32">
        <f t="shared" ref="D35:M35" si="8">SUM(D36:D36)</f>
        <v>18794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5" si="9">SUM(D35:M35)</f>
        <v>18794</v>
      </c>
      <c r="O35" s="45">
        <f t="shared" si="1"/>
        <v>8.704955998147291</v>
      </c>
      <c r="P35" s="10"/>
    </row>
    <row r="36" spans="1:119">
      <c r="A36" s="13"/>
      <c r="B36" s="39">
        <v>351.1</v>
      </c>
      <c r="C36" s="21" t="s">
        <v>49</v>
      </c>
      <c r="D36" s="46">
        <v>18794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18794</v>
      </c>
      <c r="O36" s="47">
        <f t="shared" si="1"/>
        <v>8.704955998147291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SUM(D38:D42)</f>
        <v>113858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118</v>
      </c>
      <c r="J37" s="32">
        <f t="shared" si="10"/>
        <v>0</v>
      </c>
      <c r="K37" s="32">
        <f t="shared" si="10"/>
        <v>161320</v>
      </c>
      <c r="L37" s="32">
        <f t="shared" si="10"/>
        <v>0</v>
      </c>
      <c r="M37" s="32">
        <f t="shared" si="10"/>
        <v>0</v>
      </c>
      <c r="N37" s="32">
        <f t="shared" si="9"/>
        <v>275296</v>
      </c>
      <c r="O37" s="45">
        <f t="shared" si="1"/>
        <v>127.51088466882815</v>
      </c>
      <c r="P37" s="10"/>
    </row>
    <row r="38" spans="1:119">
      <c r="A38" s="12"/>
      <c r="B38" s="25">
        <v>361.1</v>
      </c>
      <c r="C38" s="20" t="s">
        <v>50</v>
      </c>
      <c r="D38" s="46">
        <v>488</v>
      </c>
      <c r="E38" s="46">
        <v>0</v>
      </c>
      <c r="F38" s="46">
        <v>0</v>
      </c>
      <c r="G38" s="46">
        <v>0</v>
      </c>
      <c r="H38" s="46">
        <v>0</v>
      </c>
      <c r="I38" s="46">
        <v>118</v>
      </c>
      <c r="J38" s="46">
        <v>0</v>
      </c>
      <c r="K38" s="46">
        <v>23864</v>
      </c>
      <c r="L38" s="46">
        <v>0</v>
      </c>
      <c r="M38" s="46">
        <v>0</v>
      </c>
      <c r="N38" s="46">
        <f t="shared" si="9"/>
        <v>24470</v>
      </c>
      <c r="O38" s="47">
        <f t="shared" si="1"/>
        <v>11.333950903195925</v>
      </c>
      <c r="P38" s="9"/>
    </row>
    <row r="39" spans="1:119">
      <c r="A39" s="12"/>
      <c r="B39" s="25">
        <v>361.3</v>
      </c>
      <c r="C39" s="20" t="s">
        <v>51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33943</v>
      </c>
      <c r="L39" s="46">
        <v>0</v>
      </c>
      <c r="M39" s="46">
        <v>0</v>
      </c>
      <c r="N39" s="46">
        <f t="shared" si="9"/>
        <v>33943</v>
      </c>
      <c r="O39" s="47">
        <f t="shared" si="1"/>
        <v>15.721630384437239</v>
      </c>
      <c r="P39" s="9"/>
    </row>
    <row r="40" spans="1:119">
      <c r="A40" s="12"/>
      <c r="B40" s="25">
        <v>362</v>
      </c>
      <c r="C40" s="20" t="s">
        <v>52</v>
      </c>
      <c r="D40" s="46">
        <v>89143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89143</v>
      </c>
      <c r="O40" s="47">
        <f t="shared" si="1"/>
        <v>41.289022695692452</v>
      </c>
      <c r="P40" s="9"/>
    </row>
    <row r="41" spans="1:119">
      <c r="A41" s="12"/>
      <c r="B41" s="25">
        <v>368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103513</v>
      </c>
      <c r="L41" s="46">
        <v>0</v>
      </c>
      <c r="M41" s="46">
        <v>0</v>
      </c>
      <c r="N41" s="46">
        <f t="shared" si="9"/>
        <v>103513</v>
      </c>
      <c r="O41" s="47">
        <f t="shared" si="1"/>
        <v>47.944881889763778</v>
      </c>
      <c r="P41" s="9"/>
    </row>
    <row r="42" spans="1:119">
      <c r="A42" s="12"/>
      <c r="B42" s="25">
        <v>369.9</v>
      </c>
      <c r="C42" s="20" t="s">
        <v>55</v>
      </c>
      <c r="D42" s="46">
        <v>24227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24227</v>
      </c>
      <c r="O42" s="47">
        <f t="shared" si="1"/>
        <v>11.221398795738768</v>
      </c>
      <c r="P42" s="9"/>
    </row>
    <row r="43" spans="1:119" ht="15.75">
      <c r="A43" s="29" t="s">
        <v>36</v>
      </c>
      <c r="B43" s="30"/>
      <c r="C43" s="31"/>
      <c r="D43" s="32">
        <f t="shared" ref="D43:M43" si="11">SUM(D44:D44)</f>
        <v>245000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245000</v>
      </c>
      <c r="O43" s="45">
        <f t="shared" si="1"/>
        <v>113.47846225104215</v>
      </c>
      <c r="P43" s="9"/>
    </row>
    <row r="44" spans="1:119" ht="15.75" thickBot="1">
      <c r="A44" s="12"/>
      <c r="B44" s="25">
        <v>381</v>
      </c>
      <c r="C44" s="20" t="s">
        <v>56</v>
      </c>
      <c r="D44" s="46">
        <v>245000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245000</v>
      </c>
      <c r="O44" s="47">
        <f t="shared" si="1"/>
        <v>113.47846225104215</v>
      </c>
      <c r="P44" s="9"/>
    </row>
    <row r="45" spans="1:119" ht="16.5" thickBot="1">
      <c r="A45" s="14" t="s">
        <v>47</v>
      </c>
      <c r="B45" s="23"/>
      <c r="C45" s="22"/>
      <c r="D45" s="15">
        <f t="shared" ref="D45:M45" si="12">SUM(D5,D13,D18,D26,D35,D37,D43)</f>
        <v>3597801</v>
      </c>
      <c r="E45" s="15">
        <f t="shared" si="12"/>
        <v>78745</v>
      </c>
      <c r="F45" s="15">
        <f t="shared" si="12"/>
        <v>0</v>
      </c>
      <c r="G45" s="15">
        <f t="shared" si="12"/>
        <v>26092</v>
      </c>
      <c r="H45" s="15">
        <f t="shared" si="12"/>
        <v>0</v>
      </c>
      <c r="I45" s="15">
        <f t="shared" si="12"/>
        <v>1135407</v>
      </c>
      <c r="J45" s="15">
        <f t="shared" si="12"/>
        <v>0</v>
      </c>
      <c r="K45" s="15">
        <f t="shared" si="12"/>
        <v>161320</v>
      </c>
      <c r="L45" s="15">
        <f t="shared" si="12"/>
        <v>0</v>
      </c>
      <c r="M45" s="15">
        <f t="shared" si="12"/>
        <v>0</v>
      </c>
      <c r="N45" s="15">
        <f t="shared" si="9"/>
        <v>4999365</v>
      </c>
      <c r="O45" s="38">
        <f t="shared" si="1"/>
        <v>2315.5928670680869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5" t="s">
        <v>69</v>
      </c>
      <c r="M47" s="115"/>
      <c r="N47" s="115"/>
      <c r="O47" s="43">
        <v>2159</v>
      </c>
    </row>
    <row r="48" spans="1:119">
      <c r="A48" s="116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1:15" ht="15.75" customHeight="1" thickBot="1">
      <c r="A49" s="117" t="s">
        <v>70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2448482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2448482</v>
      </c>
      <c r="O5" s="33">
        <f t="shared" ref="O5:O52" si="1">(N5/O$54)</f>
        <v>1020.2008333333333</v>
      </c>
      <c r="P5" s="6"/>
    </row>
    <row r="6" spans="1:133">
      <c r="A6" s="12"/>
      <c r="B6" s="25">
        <v>311</v>
      </c>
      <c r="C6" s="20" t="s">
        <v>2</v>
      </c>
      <c r="D6" s="46">
        <v>1803675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1803675</v>
      </c>
      <c r="O6" s="47">
        <f t="shared" si="1"/>
        <v>751.53125</v>
      </c>
      <c r="P6" s="9"/>
    </row>
    <row r="7" spans="1:133">
      <c r="A7" s="12"/>
      <c r="B7" s="25">
        <v>312.10000000000002</v>
      </c>
      <c r="C7" s="20" t="s">
        <v>10</v>
      </c>
      <c r="D7" s="46">
        <v>84262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84262</v>
      </c>
      <c r="O7" s="47">
        <f t="shared" si="1"/>
        <v>35.109166666666667</v>
      </c>
      <c r="P7" s="9"/>
    </row>
    <row r="8" spans="1:133">
      <c r="A8" s="12"/>
      <c r="B8" s="25">
        <v>314.10000000000002</v>
      </c>
      <c r="C8" s="20" t="s">
        <v>11</v>
      </c>
      <c r="D8" s="46">
        <v>347626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347626</v>
      </c>
      <c r="O8" s="47">
        <f t="shared" si="1"/>
        <v>144.84416666666667</v>
      </c>
      <c r="P8" s="9"/>
    </row>
    <row r="9" spans="1:133">
      <c r="A9" s="12"/>
      <c r="B9" s="25">
        <v>314.2</v>
      </c>
      <c r="C9" s="20" t="s">
        <v>13</v>
      </c>
      <c r="D9" s="46">
        <v>113704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113704</v>
      </c>
      <c r="O9" s="47">
        <f t="shared" si="1"/>
        <v>47.376666666666665</v>
      </c>
      <c r="P9" s="9"/>
    </row>
    <row r="10" spans="1:133">
      <c r="A10" s="12"/>
      <c r="B10" s="25">
        <v>314.3</v>
      </c>
      <c r="C10" s="20" t="s">
        <v>12</v>
      </c>
      <c r="D10" s="46">
        <v>80186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80186</v>
      </c>
      <c r="O10" s="47">
        <f t="shared" si="1"/>
        <v>33.410833333333336</v>
      </c>
      <c r="P10" s="9"/>
    </row>
    <row r="11" spans="1:133">
      <c r="A11" s="12"/>
      <c r="B11" s="25">
        <v>314.39999999999998</v>
      </c>
      <c r="C11" s="20" t="s">
        <v>14</v>
      </c>
      <c r="D11" s="46">
        <v>3293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3293</v>
      </c>
      <c r="O11" s="47">
        <f t="shared" si="1"/>
        <v>1.3720833333333333</v>
      </c>
      <c r="P11" s="9"/>
    </row>
    <row r="12" spans="1:133">
      <c r="A12" s="12"/>
      <c r="B12" s="25">
        <v>316</v>
      </c>
      <c r="C12" s="20" t="s">
        <v>15</v>
      </c>
      <c r="D12" s="46">
        <v>15736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15736</v>
      </c>
      <c r="O12" s="47">
        <f t="shared" si="1"/>
        <v>6.5566666666666666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423623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423623</v>
      </c>
      <c r="O13" s="45">
        <f t="shared" si="1"/>
        <v>176.50958333333332</v>
      </c>
      <c r="P13" s="10"/>
    </row>
    <row r="14" spans="1:133">
      <c r="A14" s="12"/>
      <c r="B14" s="25">
        <v>322</v>
      </c>
      <c r="C14" s="20" t="s">
        <v>0</v>
      </c>
      <c r="D14" s="46">
        <v>16586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16586</v>
      </c>
      <c r="O14" s="47">
        <f t="shared" si="1"/>
        <v>6.9108333333333336</v>
      </c>
      <c r="P14" s="9"/>
    </row>
    <row r="15" spans="1:133">
      <c r="A15" s="12"/>
      <c r="B15" s="25">
        <v>323.10000000000002</v>
      </c>
      <c r="C15" s="20" t="s">
        <v>17</v>
      </c>
      <c r="D15" s="46">
        <v>401774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401774</v>
      </c>
      <c r="O15" s="47">
        <f t="shared" si="1"/>
        <v>167.40583333333333</v>
      </c>
      <c r="P15" s="9"/>
    </row>
    <row r="16" spans="1:133">
      <c r="A16" s="12"/>
      <c r="B16" s="25">
        <v>323.7</v>
      </c>
      <c r="C16" s="20" t="s">
        <v>18</v>
      </c>
      <c r="D16" s="46">
        <v>3200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3200</v>
      </c>
      <c r="O16" s="47">
        <f t="shared" si="1"/>
        <v>1.3333333333333333</v>
      </c>
      <c r="P16" s="9"/>
    </row>
    <row r="17" spans="1:16">
      <c r="A17" s="12"/>
      <c r="B17" s="25">
        <v>329</v>
      </c>
      <c r="C17" s="20" t="s">
        <v>19</v>
      </c>
      <c r="D17" s="46">
        <v>2063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2063</v>
      </c>
      <c r="O17" s="47">
        <f t="shared" si="1"/>
        <v>0.85958333333333337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444133</v>
      </c>
      <c r="E18" s="32">
        <f t="shared" si="5"/>
        <v>43679</v>
      </c>
      <c r="F18" s="32">
        <f t="shared" si="5"/>
        <v>0</v>
      </c>
      <c r="G18" s="32">
        <f t="shared" si="5"/>
        <v>50000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537812</v>
      </c>
      <c r="O18" s="45">
        <f t="shared" si="1"/>
        <v>224.08833333333334</v>
      </c>
      <c r="P18" s="10"/>
    </row>
    <row r="19" spans="1:16">
      <c r="A19" s="12"/>
      <c r="B19" s="25">
        <v>331.2</v>
      </c>
      <c r="C19" s="20" t="s">
        <v>20</v>
      </c>
      <c r="D19" s="46">
        <v>0</v>
      </c>
      <c r="E19" s="46">
        <v>3698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3698</v>
      </c>
      <c r="O19" s="47">
        <f t="shared" si="1"/>
        <v>1.5408333333333333</v>
      </c>
      <c r="P19" s="9"/>
    </row>
    <row r="20" spans="1:16">
      <c r="A20" s="12"/>
      <c r="B20" s="25">
        <v>331.69</v>
      </c>
      <c r="C20" s="20" t="s">
        <v>22</v>
      </c>
      <c r="D20" s="46">
        <v>0</v>
      </c>
      <c r="E20" s="46">
        <v>39981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39981</v>
      </c>
      <c r="O20" s="47">
        <f t="shared" si="1"/>
        <v>16.658750000000001</v>
      </c>
      <c r="P20" s="9"/>
    </row>
    <row r="21" spans="1:16">
      <c r="A21" s="12"/>
      <c r="B21" s="25">
        <v>334.49</v>
      </c>
      <c r="C21" s="20" t="s">
        <v>23</v>
      </c>
      <c r="D21" s="46">
        <v>10631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10631</v>
      </c>
      <c r="O21" s="47">
        <f t="shared" si="1"/>
        <v>4.4295833333333334</v>
      </c>
      <c r="P21" s="9"/>
    </row>
    <row r="22" spans="1:16">
      <c r="A22" s="12"/>
      <c r="B22" s="25">
        <v>335.12</v>
      </c>
      <c r="C22" s="20" t="s">
        <v>24</v>
      </c>
      <c r="D22" s="46">
        <v>103262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103262</v>
      </c>
      <c r="O22" s="47">
        <f t="shared" si="1"/>
        <v>43.025833333333331</v>
      </c>
      <c r="P22" s="9"/>
    </row>
    <row r="23" spans="1:16">
      <c r="A23" s="12"/>
      <c r="B23" s="25">
        <v>335.15</v>
      </c>
      <c r="C23" s="20" t="s">
        <v>25</v>
      </c>
      <c r="D23" s="46">
        <v>881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881</v>
      </c>
      <c r="O23" s="47">
        <f t="shared" si="1"/>
        <v>0.36708333333333332</v>
      </c>
      <c r="P23" s="9"/>
    </row>
    <row r="24" spans="1:16">
      <c r="A24" s="12"/>
      <c r="B24" s="25">
        <v>335.18</v>
      </c>
      <c r="C24" s="20" t="s">
        <v>26</v>
      </c>
      <c r="D24" s="46">
        <v>289488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289488</v>
      </c>
      <c r="O24" s="47">
        <f t="shared" si="1"/>
        <v>120.62</v>
      </c>
      <c r="P24" s="9"/>
    </row>
    <row r="25" spans="1:16">
      <c r="A25" s="12"/>
      <c r="B25" s="25">
        <v>337.2</v>
      </c>
      <c r="C25" s="20" t="s">
        <v>27</v>
      </c>
      <c r="D25" s="46">
        <v>27500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27500</v>
      </c>
      <c r="O25" s="47">
        <f t="shared" si="1"/>
        <v>11.458333333333334</v>
      </c>
      <c r="P25" s="9"/>
    </row>
    <row r="26" spans="1:16">
      <c r="A26" s="12"/>
      <c r="B26" s="25">
        <v>337.6</v>
      </c>
      <c r="C26" s="20" t="s">
        <v>28</v>
      </c>
      <c r="D26" s="46">
        <v>12371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12371</v>
      </c>
      <c r="O26" s="47">
        <f t="shared" si="1"/>
        <v>5.1545833333333331</v>
      </c>
      <c r="P26" s="9"/>
    </row>
    <row r="27" spans="1:16">
      <c r="A27" s="12"/>
      <c r="B27" s="25">
        <v>337.7</v>
      </c>
      <c r="C27" s="20" t="s">
        <v>29</v>
      </c>
      <c r="D27" s="46">
        <v>0</v>
      </c>
      <c r="E27" s="46">
        <v>0</v>
      </c>
      <c r="F27" s="46">
        <v>0</v>
      </c>
      <c r="G27" s="46">
        <v>50000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50000</v>
      </c>
      <c r="O27" s="47">
        <f t="shared" si="1"/>
        <v>20.833333333333332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SUM(D29:D38)</f>
        <v>26788</v>
      </c>
      <c r="E28" s="32">
        <f t="shared" si="7"/>
        <v>6168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1099081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1132037</v>
      </c>
      <c r="O28" s="45">
        <f t="shared" si="1"/>
        <v>471.68208333333331</v>
      </c>
      <c r="P28" s="10"/>
    </row>
    <row r="29" spans="1:16">
      <c r="A29" s="12"/>
      <c r="B29" s="25">
        <v>341.51</v>
      </c>
      <c r="C29" s="20" t="s">
        <v>37</v>
      </c>
      <c r="D29" s="46">
        <v>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8">SUM(D29:M29)</f>
        <v>30</v>
      </c>
      <c r="O29" s="47">
        <f t="shared" si="1"/>
        <v>1.2500000000000001E-2</v>
      </c>
      <c r="P29" s="9"/>
    </row>
    <row r="30" spans="1:16">
      <c r="A30" s="12"/>
      <c r="B30" s="25">
        <v>341.9</v>
      </c>
      <c r="C30" s="20" t="s">
        <v>38</v>
      </c>
      <c r="D30" s="46">
        <v>415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415</v>
      </c>
      <c r="O30" s="47">
        <f t="shared" si="1"/>
        <v>0.17291666666666666</v>
      </c>
      <c r="P30" s="9"/>
    </row>
    <row r="31" spans="1:16">
      <c r="A31" s="12"/>
      <c r="B31" s="25">
        <v>342.5</v>
      </c>
      <c r="C31" s="20" t="s">
        <v>39</v>
      </c>
      <c r="D31" s="46">
        <v>4050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4050</v>
      </c>
      <c r="O31" s="47">
        <f t="shared" si="1"/>
        <v>1.6875</v>
      </c>
      <c r="P31" s="9"/>
    </row>
    <row r="32" spans="1:16">
      <c r="A32" s="12"/>
      <c r="B32" s="25">
        <v>343.3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224152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224152</v>
      </c>
      <c r="O32" s="47">
        <f t="shared" si="1"/>
        <v>93.396666666666661</v>
      </c>
      <c r="P32" s="9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331849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331849</v>
      </c>
      <c r="O33" s="47">
        <f t="shared" si="1"/>
        <v>138.27041666666668</v>
      </c>
      <c r="P33" s="9"/>
    </row>
    <row r="34" spans="1:16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329406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329406</v>
      </c>
      <c r="O34" s="47">
        <f t="shared" si="1"/>
        <v>137.2525</v>
      </c>
      <c r="P34" s="9"/>
    </row>
    <row r="35" spans="1:16">
      <c r="A35" s="12"/>
      <c r="B35" s="25">
        <v>343.6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213314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213314</v>
      </c>
      <c r="O35" s="47">
        <f t="shared" si="1"/>
        <v>88.880833333333328</v>
      </c>
      <c r="P35" s="9"/>
    </row>
    <row r="36" spans="1:16">
      <c r="A36" s="12"/>
      <c r="B36" s="25">
        <v>343.9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360</v>
      </c>
      <c r="O36" s="47">
        <f t="shared" si="1"/>
        <v>0.15</v>
      </c>
      <c r="P36" s="9"/>
    </row>
    <row r="37" spans="1:16">
      <c r="A37" s="12"/>
      <c r="B37" s="25">
        <v>345.9</v>
      </c>
      <c r="C37" s="20" t="s">
        <v>45</v>
      </c>
      <c r="D37" s="46">
        <v>22293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22293</v>
      </c>
      <c r="O37" s="47">
        <f t="shared" si="1"/>
        <v>9.2887500000000003</v>
      </c>
      <c r="P37" s="9"/>
    </row>
    <row r="38" spans="1:16">
      <c r="A38" s="12"/>
      <c r="B38" s="25">
        <v>347.4</v>
      </c>
      <c r="C38" s="20" t="s">
        <v>46</v>
      </c>
      <c r="D38" s="46">
        <v>0</v>
      </c>
      <c r="E38" s="46">
        <v>6168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6168</v>
      </c>
      <c r="O38" s="47">
        <f t="shared" si="1"/>
        <v>2.57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SUM(D40:D40)</f>
        <v>36027</v>
      </c>
      <c r="E39" s="32">
        <f t="shared" si="9"/>
        <v>39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2" si="10">SUM(D39:M39)</f>
        <v>36066</v>
      </c>
      <c r="O39" s="45">
        <f t="shared" si="1"/>
        <v>15.0275</v>
      </c>
      <c r="P39" s="10"/>
    </row>
    <row r="40" spans="1:16">
      <c r="A40" s="13"/>
      <c r="B40" s="39">
        <v>351.1</v>
      </c>
      <c r="C40" s="21" t="s">
        <v>49</v>
      </c>
      <c r="D40" s="46">
        <v>36027</v>
      </c>
      <c r="E40" s="46">
        <v>39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36066</v>
      </c>
      <c r="O40" s="47">
        <f t="shared" si="1"/>
        <v>15.0275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SUM(D42:D47)</f>
        <v>126963</v>
      </c>
      <c r="E41" s="32">
        <f t="shared" si="11"/>
        <v>19750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182</v>
      </c>
      <c r="J41" s="32">
        <f t="shared" si="11"/>
        <v>0</v>
      </c>
      <c r="K41" s="32">
        <f t="shared" si="11"/>
        <v>74150</v>
      </c>
      <c r="L41" s="32">
        <f t="shared" si="11"/>
        <v>0</v>
      </c>
      <c r="M41" s="32">
        <f t="shared" si="11"/>
        <v>0</v>
      </c>
      <c r="N41" s="32">
        <f t="shared" si="10"/>
        <v>221045</v>
      </c>
      <c r="O41" s="45">
        <f t="shared" si="1"/>
        <v>92.10208333333334</v>
      </c>
      <c r="P41" s="10"/>
    </row>
    <row r="42" spans="1:16">
      <c r="A42" s="12"/>
      <c r="B42" s="25">
        <v>361.1</v>
      </c>
      <c r="C42" s="20" t="s">
        <v>50</v>
      </c>
      <c r="D42" s="46">
        <v>581</v>
      </c>
      <c r="E42" s="46">
        <v>0</v>
      </c>
      <c r="F42" s="46">
        <v>0</v>
      </c>
      <c r="G42" s="46">
        <v>0</v>
      </c>
      <c r="H42" s="46">
        <v>0</v>
      </c>
      <c r="I42" s="46">
        <v>88</v>
      </c>
      <c r="J42" s="46">
        <v>0</v>
      </c>
      <c r="K42" s="46">
        <v>21488</v>
      </c>
      <c r="L42" s="46">
        <v>0</v>
      </c>
      <c r="M42" s="46">
        <v>0</v>
      </c>
      <c r="N42" s="46">
        <f t="shared" si="10"/>
        <v>22157</v>
      </c>
      <c r="O42" s="47">
        <f t="shared" si="1"/>
        <v>9.2320833333333336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-19368</v>
      </c>
      <c r="L43" s="46">
        <v>0</v>
      </c>
      <c r="M43" s="46">
        <v>0</v>
      </c>
      <c r="N43" s="46">
        <f t="shared" si="10"/>
        <v>-19368</v>
      </c>
      <c r="O43" s="47">
        <f t="shared" si="1"/>
        <v>-8.07</v>
      </c>
      <c r="P43" s="9"/>
    </row>
    <row r="44" spans="1:16">
      <c r="A44" s="12"/>
      <c r="B44" s="25">
        <v>362</v>
      </c>
      <c r="C44" s="20" t="s">
        <v>52</v>
      </c>
      <c r="D44" s="46">
        <v>86531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86531</v>
      </c>
      <c r="O44" s="47">
        <f t="shared" si="1"/>
        <v>36.054583333333333</v>
      </c>
      <c r="P44" s="9"/>
    </row>
    <row r="45" spans="1:16">
      <c r="A45" s="12"/>
      <c r="B45" s="25">
        <v>366</v>
      </c>
      <c r="C45" s="20" t="s">
        <v>53</v>
      </c>
      <c r="D45" s="46">
        <v>24000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24000</v>
      </c>
      <c r="O45" s="47">
        <f t="shared" si="1"/>
        <v>10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72030</v>
      </c>
      <c r="L46" s="46">
        <v>0</v>
      </c>
      <c r="M46" s="46">
        <v>0</v>
      </c>
      <c r="N46" s="46">
        <f t="shared" si="10"/>
        <v>72030</v>
      </c>
      <c r="O46" s="47">
        <f t="shared" si="1"/>
        <v>30.012499999999999</v>
      </c>
      <c r="P46" s="9"/>
    </row>
    <row r="47" spans="1:16">
      <c r="A47" s="12"/>
      <c r="B47" s="25">
        <v>369.9</v>
      </c>
      <c r="C47" s="20" t="s">
        <v>55</v>
      </c>
      <c r="D47" s="46">
        <v>15851</v>
      </c>
      <c r="E47" s="46">
        <v>19750</v>
      </c>
      <c r="F47" s="46">
        <v>0</v>
      </c>
      <c r="G47" s="46">
        <v>0</v>
      </c>
      <c r="H47" s="46">
        <v>0</v>
      </c>
      <c r="I47" s="46">
        <v>94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35695</v>
      </c>
      <c r="O47" s="47">
        <f t="shared" si="1"/>
        <v>14.872916666666667</v>
      </c>
      <c r="P47" s="9"/>
    </row>
    <row r="48" spans="1:16" ht="15.75">
      <c r="A48" s="29" t="s">
        <v>36</v>
      </c>
      <c r="B48" s="30"/>
      <c r="C48" s="31"/>
      <c r="D48" s="32">
        <f t="shared" ref="D48:M48" si="12">SUM(D49:D51)</f>
        <v>238430</v>
      </c>
      <c r="E48" s="32">
        <f t="shared" si="12"/>
        <v>12700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251130</v>
      </c>
      <c r="O48" s="45">
        <f t="shared" si="1"/>
        <v>104.6375</v>
      </c>
      <c r="P48" s="9"/>
    </row>
    <row r="49" spans="1:119">
      <c r="A49" s="12"/>
      <c r="B49" s="25">
        <v>381</v>
      </c>
      <c r="C49" s="20" t="s">
        <v>56</v>
      </c>
      <c r="D49" s="46">
        <v>0</v>
      </c>
      <c r="E49" s="46">
        <v>12700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12700</v>
      </c>
      <c r="O49" s="47">
        <f t="shared" si="1"/>
        <v>5.291666666666667</v>
      </c>
      <c r="P49" s="9"/>
    </row>
    <row r="50" spans="1:119">
      <c r="A50" s="12"/>
      <c r="B50" s="25">
        <v>382</v>
      </c>
      <c r="C50" s="20" t="s">
        <v>65</v>
      </c>
      <c r="D50" s="46">
        <v>155000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155000</v>
      </c>
      <c r="O50" s="47">
        <f t="shared" si="1"/>
        <v>64.583333333333329</v>
      </c>
      <c r="P50" s="9"/>
    </row>
    <row r="51" spans="1:119" ht="15.75" thickBot="1">
      <c r="A51" s="12"/>
      <c r="B51" s="25">
        <v>384</v>
      </c>
      <c r="C51" s="20" t="s">
        <v>57</v>
      </c>
      <c r="D51" s="46">
        <v>83430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83430</v>
      </c>
      <c r="O51" s="47">
        <f t="shared" si="1"/>
        <v>34.762500000000003</v>
      </c>
      <c r="P51" s="9"/>
    </row>
    <row r="52" spans="1:119" ht="16.5" thickBot="1">
      <c r="A52" s="14" t="s">
        <v>47</v>
      </c>
      <c r="B52" s="23"/>
      <c r="C52" s="22"/>
      <c r="D52" s="15">
        <f t="shared" ref="D52:M52" si="13">SUM(D5,D13,D18,D28,D39,D41,D48)</f>
        <v>3744446</v>
      </c>
      <c r="E52" s="15">
        <f t="shared" si="13"/>
        <v>82336</v>
      </c>
      <c r="F52" s="15">
        <f t="shared" si="13"/>
        <v>0</v>
      </c>
      <c r="G52" s="15">
        <f t="shared" si="13"/>
        <v>50000</v>
      </c>
      <c r="H52" s="15">
        <f t="shared" si="13"/>
        <v>0</v>
      </c>
      <c r="I52" s="15">
        <f t="shared" si="13"/>
        <v>1099263</v>
      </c>
      <c r="J52" s="15">
        <f t="shared" si="13"/>
        <v>0</v>
      </c>
      <c r="K52" s="15">
        <f t="shared" si="13"/>
        <v>74150</v>
      </c>
      <c r="L52" s="15">
        <f t="shared" si="13"/>
        <v>0</v>
      </c>
      <c r="M52" s="15">
        <f t="shared" si="13"/>
        <v>0</v>
      </c>
      <c r="N52" s="15">
        <f t="shared" si="10"/>
        <v>5050195</v>
      </c>
      <c r="O52" s="38">
        <f t="shared" si="1"/>
        <v>2104.2479166666667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5" t="s">
        <v>64</v>
      </c>
      <c r="M54" s="115"/>
      <c r="N54" s="115"/>
      <c r="O54" s="43">
        <v>2400</v>
      </c>
    </row>
    <row r="55" spans="1:119">
      <c r="A55" s="116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4"/>
    </row>
    <row r="56" spans="1:119" ht="15" customHeight="1">
      <c r="A56" s="129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1"/>
    </row>
    <row r="57" spans="1:119" ht="15.75" thickBot="1">
      <c r="A57" s="117" t="s">
        <v>70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</sheetData>
  <mergeCells count="11">
    <mergeCell ref="A57:O57"/>
    <mergeCell ref="A55:O55"/>
    <mergeCell ref="L54:N54"/>
    <mergeCell ref="A56:O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2330291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200000</v>
      </c>
      <c r="N5" s="28">
        <f>SUM(D5:M5)</f>
        <v>2530291</v>
      </c>
      <c r="O5" s="33">
        <f t="shared" ref="O5:O52" si="1">(N5/O$54)</f>
        <v>1014.9582831929403</v>
      </c>
      <c r="P5" s="6"/>
    </row>
    <row r="6" spans="1:133">
      <c r="A6" s="12"/>
      <c r="B6" s="25">
        <v>311</v>
      </c>
      <c r="C6" s="20" t="s">
        <v>2</v>
      </c>
      <c r="D6" s="46">
        <v>1690906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200000</v>
      </c>
      <c r="N6" s="46">
        <f>SUM(D6:M6)</f>
        <v>1890906</v>
      </c>
      <c r="O6" s="47">
        <f t="shared" si="1"/>
        <v>758.4861612515042</v>
      </c>
      <c r="P6" s="9"/>
    </row>
    <row r="7" spans="1:133">
      <c r="A7" s="12"/>
      <c r="B7" s="25">
        <v>312.10000000000002</v>
      </c>
      <c r="C7" s="20" t="s">
        <v>10</v>
      </c>
      <c r="D7" s="46">
        <v>91683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91683</v>
      </c>
      <c r="O7" s="47">
        <f t="shared" si="1"/>
        <v>36.776173285198553</v>
      </c>
      <c r="P7" s="9"/>
    </row>
    <row r="8" spans="1:133">
      <c r="A8" s="12"/>
      <c r="B8" s="25">
        <v>314.10000000000002</v>
      </c>
      <c r="C8" s="20" t="s">
        <v>11</v>
      </c>
      <c r="D8" s="46">
        <v>316938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316938</v>
      </c>
      <c r="O8" s="47">
        <f t="shared" si="1"/>
        <v>127.13116726835139</v>
      </c>
      <c r="P8" s="9"/>
    </row>
    <row r="9" spans="1:133">
      <c r="A9" s="12"/>
      <c r="B9" s="25">
        <v>314.2</v>
      </c>
      <c r="C9" s="20" t="s">
        <v>13</v>
      </c>
      <c r="D9" s="46">
        <v>128667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128667</v>
      </c>
      <c r="O9" s="47">
        <f t="shared" si="1"/>
        <v>51.611311672683513</v>
      </c>
      <c r="P9" s="9"/>
    </row>
    <row r="10" spans="1:133">
      <c r="A10" s="12"/>
      <c r="B10" s="25">
        <v>314.3</v>
      </c>
      <c r="C10" s="20" t="s">
        <v>12</v>
      </c>
      <c r="D10" s="46">
        <v>81108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81108</v>
      </c>
      <c r="O10" s="47">
        <f t="shared" si="1"/>
        <v>32.534296028880867</v>
      </c>
      <c r="P10" s="9"/>
    </row>
    <row r="11" spans="1:133">
      <c r="A11" s="12"/>
      <c r="B11" s="25">
        <v>314.39999999999998</v>
      </c>
      <c r="C11" s="20" t="s">
        <v>14</v>
      </c>
      <c r="D11" s="46">
        <v>3001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3001</v>
      </c>
      <c r="O11" s="47">
        <f t="shared" si="1"/>
        <v>1.2037705575611712</v>
      </c>
      <c r="P11" s="9"/>
    </row>
    <row r="12" spans="1:133">
      <c r="A12" s="12"/>
      <c r="B12" s="25">
        <v>316</v>
      </c>
      <c r="C12" s="20" t="s">
        <v>15</v>
      </c>
      <c r="D12" s="46">
        <v>17988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17988</v>
      </c>
      <c r="O12" s="47">
        <f t="shared" si="1"/>
        <v>7.2154031287605296</v>
      </c>
      <c r="P12" s="9"/>
    </row>
    <row r="13" spans="1:133" ht="15.75">
      <c r="A13" s="29" t="s">
        <v>92</v>
      </c>
      <c r="B13" s="30"/>
      <c r="C13" s="31"/>
      <c r="D13" s="32">
        <f t="shared" ref="D13:M13" si="3">SUM(D14:D17)</f>
        <v>422556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422556</v>
      </c>
      <c r="O13" s="45">
        <f t="shared" si="1"/>
        <v>169.49699157641396</v>
      </c>
      <c r="P13" s="10"/>
    </row>
    <row r="14" spans="1:133">
      <c r="A14" s="12"/>
      <c r="B14" s="25">
        <v>322</v>
      </c>
      <c r="C14" s="20" t="s">
        <v>0</v>
      </c>
      <c r="D14" s="46">
        <v>64124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64124</v>
      </c>
      <c r="O14" s="47">
        <f t="shared" si="1"/>
        <v>25.721620537505014</v>
      </c>
      <c r="P14" s="9"/>
    </row>
    <row r="15" spans="1:133">
      <c r="A15" s="12"/>
      <c r="B15" s="25">
        <v>323.10000000000002</v>
      </c>
      <c r="C15" s="20" t="s">
        <v>17</v>
      </c>
      <c r="D15" s="46">
        <v>343554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343554</v>
      </c>
      <c r="O15" s="47">
        <f t="shared" si="1"/>
        <v>137.80746089049339</v>
      </c>
      <c r="P15" s="9"/>
    </row>
    <row r="16" spans="1:133">
      <c r="A16" s="12"/>
      <c r="B16" s="25">
        <v>323.7</v>
      </c>
      <c r="C16" s="20" t="s">
        <v>18</v>
      </c>
      <c r="D16" s="46">
        <v>3475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3475</v>
      </c>
      <c r="O16" s="47">
        <f t="shared" si="1"/>
        <v>1.393902928198957</v>
      </c>
      <c r="P16" s="9"/>
    </row>
    <row r="17" spans="1:16">
      <c r="A17" s="12"/>
      <c r="B17" s="25">
        <v>329</v>
      </c>
      <c r="C17" s="20" t="s">
        <v>93</v>
      </c>
      <c r="D17" s="46">
        <v>11403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11403</v>
      </c>
      <c r="O17" s="47">
        <f t="shared" si="1"/>
        <v>4.5740072202166067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SUM(D19:D29)</f>
        <v>796811</v>
      </c>
      <c r="E18" s="32">
        <f t="shared" si="5"/>
        <v>52034</v>
      </c>
      <c r="F18" s="32">
        <f t="shared" si="5"/>
        <v>0</v>
      </c>
      <c r="G18" s="32">
        <f t="shared" si="5"/>
        <v>973483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1822328</v>
      </c>
      <c r="O18" s="45">
        <f t="shared" si="1"/>
        <v>730.97793822703568</v>
      </c>
      <c r="P18" s="10"/>
    </row>
    <row r="19" spans="1:16">
      <c r="A19" s="12"/>
      <c r="B19" s="25">
        <v>331.1</v>
      </c>
      <c r="C19" s="20" t="s">
        <v>74</v>
      </c>
      <c r="D19" s="46">
        <v>0</v>
      </c>
      <c r="E19" s="46">
        <v>38060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38060</v>
      </c>
      <c r="O19" s="47">
        <f t="shared" si="1"/>
        <v>15.266746891295627</v>
      </c>
      <c r="P19" s="9"/>
    </row>
    <row r="20" spans="1:16">
      <c r="A20" s="12"/>
      <c r="B20" s="25">
        <v>331.2</v>
      </c>
      <c r="C20" s="20" t="s">
        <v>20</v>
      </c>
      <c r="D20" s="46">
        <v>0</v>
      </c>
      <c r="E20" s="46">
        <v>13974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13974</v>
      </c>
      <c r="O20" s="47">
        <f t="shared" si="1"/>
        <v>5.6052948255114323</v>
      </c>
      <c r="P20" s="9"/>
    </row>
    <row r="21" spans="1:16">
      <c r="A21" s="12"/>
      <c r="B21" s="25">
        <v>331.31</v>
      </c>
      <c r="C21" s="20" t="s">
        <v>94</v>
      </c>
      <c r="D21" s="46">
        <v>0</v>
      </c>
      <c r="E21" s="46">
        <v>0</v>
      </c>
      <c r="F21" s="46">
        <v>0</v>
      </c>
      <c r="G21" s="46">
        <v>453623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453623</v>
      </c>
      <c r="O21" s="47">
        <f t="shared" si="1"/>
        <v>181.95868431608503</v>
      </c>
      <c r="P21" s="9"/>
    </row>
    <row r="22" spans="1:16">
      <c r="A22" s="12"/>
      <c r="B22" s="25">
        <v>334.35</v>
      </c>
      <c r="C22" s="20" t="s">
        <v>95</v>
      </c>
      <c r="D22" s="46">
        <v>0</v>
      </c>
      <c r="E22" s="46">
        <v>0</v>
      </c>
      <c r="F22" s="46">
        <v>0</v>
      </c>
      <c r="G22" s="46">
        <v>519860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519860</v>
      </c>
      <c r="O22" s="47">
        <f t="shared" si="1"/>
        <v>208.52787805856397</v>
      </c>
      <c r="P22" s="9"/>
    </row>
    <row r="23" spans="1:16">
      <c r="A23" s="12"/>
      <c r="B23" s="25">
        <v>334.49</v>
      </c>
      <c r="C23" s="20" t="s">
        <v>23</v>
      </c>
      <c r="D23" s="46">
        <v>200000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200000</v>
      </c>
      <c r="O23" s="47">
        <f t="shared" si="1"/>
        <v>80.224628961091057</v>
      </c>
      <c r="P23" s="9"/>
    </row>
    <row r="24" spans="1:16">
      <c r="A24" s="12"/>
      <c r="B24" s="25">
        <v>334.7</v>
      </c>
      <c r="C24" s="20" t="s">
        <v>86</v>
      </c>
      <c r="D24" s="46">
        <v>100000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100000</v>
      </c>
      <c r="O24" s="47">
        <f t="shared" si="1"/>
        <v>40.112314480545528</v>
      </c>
      <c r="P24" s="9"/>
    </row>
    <row r="25" spans="1:16">
      <c r="A25" s="12"/>
      <c r="B25" s="25">
        <v>335.12</v>
      </c>
      <c r="C25" s="20" t="s">
        <v>24</v>
      </c>
      <c r="D25" s="46">
        <v>105328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105328</v>
      </c>
      <c r="O25" s="47">
        <f t="shared" si="1"/>
        <v>42.249498596068996</v>
      </c>
      <c r="P25" s="9"/>
    </row>
    <row r="26" spans="1:16">
      <c r="A26" s="12"/>
      <c r="B26" s="25">
        <v>335.15</v>
      </c>
      <c r="C26" s="20" t="s">
        <v>25</v>
      </c>
      <c r="D26" s="46">
        <v>888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888</v>
      </c>
      <c r="O26" s="47">
        <f t="shared" si="1"/>
        <v>0.35619735258724428</v>
      </c>
      <c r="P26" s="9"/>
    </row>
    <row r="27" spans="1:16">
      <c r="A27" s="12"/>
      <c r="B27" s="25">
        <v>335.18</v>
      </c>
      <c r="C27" s="20" t="s">
        <v>26</v>
      </c>
      <c r="D27" s="46">
        <v>329045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329045</v>
      </c>
      <c r="O27" s="47">
        <f t="shared" si="1"/>
        <v>131.98756518251102</v>
      </c>
      <c r="P27" s="9"/>
    </row>
    <row r="28" spans="1:16">
      <c r="A28" s="12"/>
      <c r="B28" s="25">
        <v>337.1</v>
      </c>
      <c r="C28" s="20" t="s">
        <v>77</v>
      </c>
      <c r="D28" s="46">
        <v>12050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12050</v>
      </c>
      <c r="O28" s="47">
        <f t="shared" si="1"/>
        <v>4.8335338949057363</v>
      </c>
      <c r="P28" s="9"/>
    </row>
    <row r="29" spans="1:16">
      <c r="A29" s="12"/>
      <c r="B29" s="25">
        <v>337.2</v>
      </c>
      <c r="C29" s="20" t="s">
        <v>27</v>
      </c>
      <c r="D29" s="46">
        <v>49500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49500</v>
      </c>
      <c r="O29" s="47">
        <f t="shared" si="1"/>
        <v>19.855595667870038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SUM(D31:D39)</f>
        <v>34950</v>
      </c>
      <c r="E30" s="32">
        <f t="shared" si="7"/>
        <v>8399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1085008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39028</v>
      </c>
      <c r="N30" s="32">
        <f>SUM(D30:M30)</f>
        <v>1167385</v>
      </c>
      <c r="O30" s="45">
        <f t="shared" si="1"/>
        <v>468.26514239871642</v>
      </c>
      <c r="P30" s="10"/>
    </row>
    <row r="31" spans="1:16">
      <c r="A31" s="12"/>
      <c r="B31" s="25">
        <v>341.9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39028</v>
      </c>
      <c r="N31" s="46">
        <f t="shared" ref="N31:N41" si="8">SUM(D31:M31)</f>
        <v>39028</v>
      </c>
      <c r="O31" s="47">
        <f t="shared" si="1"/>
        <v>15.655034095467309</v>
      </c>
      <c r="P31" s="9"/>
    </row>
    <row r="32" spans="1:16">
      <c r="A32" s="12"/>
      <c r="B32" s="25">
        <v>342.2</v>
      </c>
      <c r="C32" s="20" t="s">
        <v>96</v>
      </c>
      <c r="D32" s="46">
        <v>2950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2950</v>
      </c>
      <c r="O32" s="47">
        <f t="shared" si="1"/>
        <v>1.183313277176093</v>
      </c>
      <c r="P32" s="9"/>
    </row>
    <row r="33" spans="1:16">
      <c r="A33" s="12"/>
      <c r="B33" s="25">
        <v>343.3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234800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234800</v>
      </c>
      <c r="O33" s="47">
        <f t="shared" si="1"/>
        <v>94.183714400320895</v>
      </c>
      <c r="P33" s="9"/>
    </row>
    <row r="34" spans="1:16">
      <c r="A34" s="12"/>
      <c r="B34" s="25">
        <v>343.4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276586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276586</v>
      </c>
      <c r="O34" s="47">
        <f t="shared" si="1"/>
        <v>110.94504612916165</v>
      </c>
      <c r="P34" s="9"/>
    </row>
    <row r="35" spans="1:16">
      <c r="A35" s="12"/>
      <c r="B35" s="25">
        <v>343.5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350576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350576</v>
      </c>
      <c r="O35" s="47">
        <f t="shared" si="1"/>
        <v>140.62414761331729</v>
      </c>
      <c r="P35" s="9"/>
    </row>
    <row r="36" spans="1:16">
      <c r="A36" s="12"/>
      <c r="B36" s="25">
        <v>343.6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182522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182522</v>
      </c>
      <c r="O36" s="47">
        <f t="shared" si="1"/>
        <v>73.213798636181309</v>
      </c>
      <c r="P36" s="9"/>
    </row>
    <row r="37" spans="1:16">
      <c r="A37" s="12"/>
      <c r="B37" s="25">
        <v>343.9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40524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40524</v>
      </c>
      <c r="O37" s="47">
        <f t="shared" si="1"/>
        <v>16.255114320096268</v>
      </c>
      <c r="P37" s="9"/>
    </row>
    <row r="38" spans="1:16">
      <c r="A38" s="12"/>
      <c r="B38" s="25">
        <v>345.9</v>
      </c>
      <c r="C38" s="20" t="s">
        <v>45</v>
      </c>
      <c r="D38" s="46">
        <v>32000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32000</v>
      </c>
      <c r="O38" s="47">
        <f t="shared" si="1"/>
        <v>12.83594063377457</v>
      </c>
      <c r="P38" s="9"/>
    </row>
    <row r="39" spans="1:16">
      <c r="A39" s="12"/>
      <c r="B39" s="25">
        <v>347.4</v>
      </c>
      <c r="C39" s="20" t="s">
        <v>46</v>
      </c>
      <c r="D39" s="46">
        <v>0</v>
      </c>
      <c r="E39" s="46">
        <v>8399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8399</v>
      </c>
      <c r="O39" s="47">
        <f t="shared" si="1"/>
        <v>3.369033293221019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SUM(D41:D41)</f>
        <v>40583</v>
      </c>
      <c r="E40" s="32">
        <f t="shared" si="9"/>
        <v>153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8"/>
        <v>40736</v>
      </c>
      <c r="O40" s="45">
        <f t="shared" si="1"/>
        <v>16.340152426795026</v>
      </c>
      <c r="P40" s="10"/>
    </row>
    <row r="41" spans="1:16">
      <c r="A41" s="13"/>
      <c r="B41" s="39">
        <v>351.1</v>
      </c>
      <c r="C41" s="21" t="s">
        <v>49</v>
      </c>
      <c r="D41" s="46">
        <v>40583</v>
      </c>
      <c r="E41" s="46">
        <v>153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40736</v>
      </c>
      <c r="O41" s="47">
        <f t="shared" si="1"/>
        <v>16.340152426795026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SUM(D43:D46)</f>
        <v>152342</v>
      </c>
      <c r="E42" s="32">
        <f t="shared" si="10"/>
        <v>46769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662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4245</v>
      </c>
      <c r="N42" s="32">
        <f t="shared" ref="N42:N52" si="11">SUM(D42:M42)</f>
        <v>204018</v>
      </c>
      <c r="O42" s="45">
        <f t="shared" si="1"/>
        <v>81.836341756919367</v>
      </c>
      <c r="P42" s="10"/>
    </row>
    <row r="43" spans="1:16">
      <c r="A43" s="12"/>
      <c r="B43" s="25">
        <v>361.1</v>
      </c>
      <c r="C43" s="20" t="s">
        <v>50</v>
      </c>
      <c r="D43" s="46">
        <v>5237</v>
      </c>
      <c r="E43" s="46">
        <v>0</v>
      </c>
      <c r="F43" s="46">
        <v>0</v>
      </c>
      <c r="G43" s="46">
        <v>0</v>
      </c>
      <c r="H43" s="46">
        <v>0</v>
      </c>
      <c r="I43" s="46">
        <v>662</v>
      </c>
      <c r="J43" s="46">
        <v>0</v>
      </c>
      <c r="K43" s="46">
        <v>0</v>
      </c>
      <c r="L43" s="46">
        <v>0</v>
      </c>
      <c r="M43" s="46">
        <v>4245</v>
      </c>
      <c r="N43" s="46">
        <f t="shared" si="11"/>
        <v>10144</v>
      </c>
      <c r="O43" s="47">
        <f t="shared" si="1"/>
        <v>4.0689931809065385</v>
      </c>
      <c r="P43" s="9"/>
    </row>
    <row r="44" spans="1:16">
      <c r="A44" s="12"/>
      <c r="B44" s="25">
        <v>362</v>
      </c>
      <c r="C44" s="20" t="s">
        <v>52</v>
      </c>
      <c r="D44" s="46">
        <v>98731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98731</v>
      </c>
      <c r="O44" s="47">
        <f t="shared" si="1"/>
        <v>39.603289209787405</v>
      </c>
      <c r="P44" s="9"/>
    </row>
    <row r="45" spans="1:16">
      <c r="A45" s="12"/>
      <c r="B45" s="25">
        <v>366</v>
      </c>
      <c r="C45" s="20" t="s">
        <v>53</v>
      </c>
      <c r="D45" s="46">
        <v>0</v>
      </c>
      <c r="E45" s="46">
        <v>40791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40791</v>
      </c>
      <c r="O45" s="47">
        <f t="shared" si="1"/>
        <v>16.362214199759325</v>
      </c>
      <c r="P45" s="9"/>
    </row>
    <row r="46" spans="1:16">
      <c r="A46" s="12"/>
      <c r="B46" s="25">
        <v>369.9</v>
      </c>
      <c r="C46" s="20" t="s">
        <v>55</v>
      </c>
      <c r="D46" s="46">
        <v>48374</v>
      </c>
      <c r="E46" s="46">
        <v>5978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54352</v>
      </c>
      <c r="O46" s="47">
        <f t="shared" si="1"/>
        <v>21.801845166466105</v>
      </c>
      <c r="P46" s="9"/>
    </row>
    <row r="47" spans="1:16" ht="15.75">
      <c r="A47" s="29" t="s">
        <v>36</v>
      </c>
      <c r="B47" s="30"/>
      <c r="C47" s="31"/>
      <c r="D47" s="32">
        <f t="shared" ref="D47:M47" si="12">SUM(D48:D51)</f>
        <v>338698</v>
      </c>
      <c r="E47" s="32">
        <f t="shared" si="12"/>
        <v>1571</v>
      </c>
      <c r="F47" s="32">
        <f t="shared" si="12"/>
        <v>0</v>
      </c>
      <c r="G47" s="32">
        <f t="shared" si="12"/>
        <v>6000</v>
      </c>
      <c r="H47" s="32">
        <f t="shared" si="12"/>
        <v>0</v>
      </c>
      <c r="I47" s="32">
        <f t="shared" si="12"/>
        <v>1618534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1964803</v>
      </c>
      <c r="O47" s="45">
        <f t="shared" si="1"/>
        <v>788.12795828319292</v>
      </c>
      <c r="P47" s="9"/>
    </row>
    <row r="48" spans="1:16">
      <c r="A48" s="12"/>
      <c r="B48" s="25">
        <v>381</v>
      </c>
      <c r="C48" s="20" t="s">
        <v>56</v>
      </c>
      <c r="D48" s="46">
        <v>0</v>
      </c>
      <c r="E48" s="46">
        <v>1571</v>
      </c>
      <c r="F48" s="46">
        <v>0</v>
      </c>
      <c r="G48" s="46">
        <v>6000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7571</v>
      </c>
      <c r="O48" s="47">
        <f t="shared" si="1"/>
        <v>3.0369033293221017</v>
      </c>
      <c r="P48" s="9"/>
    </row>
    <row r="49" spans="1:119">
      <c r="A49" s="12"/>
      <c r="B49" s="25">
        <v>382</v>
      </c>
      <c r="C49" s="20" t="s">
        <v>65</v>
      </c>
      <c r="D49" s="46">
        <v>281000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281000</v>
      </c>
      <c r="O49" s="47">
        <f t="shared" si="1"/>
        <v>112.71560369033293</v>
      </c>
      <c r="P49" s="9"/>
    </row>
    <row r="50" spans="1:119">
      <c r="A50" s="12"/>
      <c r="B50" s="25">
        <v>384</v>
      </c>
      <c r="C50" s="20" t="s">
        <v>57</v>
      </c>
      <c r="D50" s="46">
        <v>57698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57698</v>
      </c>
      <c r="O50" s="47">
        <f t="shared" si="1"/>
        <v>23.144003208985158</v>
      </c>
      <c r="P50" s="9"/>
    </row>
    <row r="51" spans="1:119" ht="15.75" thickBot="1">
      <c r="A51" s="12"/>
      <c r="B51" s="25">
        <v>389.7</v>
      </c>
      <c r="C51" s="20" t="s">
        <v>97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1618534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1618534</v>
      </c>
      <c r="O51" s="47">
        <f t="shared" si="1"/>
        <v>649.23144805455274</v>
      </c>
      <c r="P51" s="9"/>
    </row>
    <row r="52" spans="1:119" ht="16.5" thickBot="1">
      <c r="A52" s="14" t="s">
        <v>47</v>
      </c>
      <c r="B52" s="23"/>
      <c r="C52" s="22"/>
      <c r="D52" s="15">
        <f t="shared" ref="D52:M52" si="13">SUM(D5,D13,D18,D30,D40,D42,D47)</f>
        <v>4116231</v>
      </c>
      <c r="E52" s="15">
        <f t="shared" si="13"/>
        <v>108926</v>
      </c>
      <c r="F52" s="15">
        <f t="shared" si="13"/>
        <v>0</v>
      </c>
      <c r="G52" s="15">
        <f t="shared" si="13"/>
        <v>979483</v>
      </c>
      <c r="H52" s="15">
        <f t="shared" si="13"/>
        <v>0</v>
      </c>
      <c r="I52" s="15">
        <f t="shared" si="13"/>
        <v>2704204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243273</v>
      </c>
      <c r="N52" s="15">
        <f t="shared" si="11"/>
        <v>8152117</v>
      </c>
      <c r="O52" s="38">
        <f t="shared" si="1"/>
        <v>3270.0028078620135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5" t="s">
        <v>98</v>
      </c>
      <c r="M54" s="115"/>
      <c r="N54" s="115"/>
      <c r="O54" s="43">
        <v>2493</v>
      </c>
    </row>
    <row r="55" spans="1:119">
      <c r="A55" s="116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4"/>
    </row>
    <row r="56" spans="1:119" ht="15.75" customHeight="1" thickBot="1">
      <c r="A56" s="117" t="s">
        <v>70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158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6"/>
      <c r="M3" s="127"/>
      <c r="N3" s="36"/>
      <c r="O3" s="37"/>
      <c r="P3" s="128" t="s">
        <v>144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145</v>
      </c>
      <c r="N4" s="35" t="s">
        <v>9</v>
      </c>
      <c r="O4" s="35" t="s">
        <v>146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SUM(D6:D12)</f>
        <v>2513037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350500</v>
      </c>
      <c r="O5" s="28">
        <f>SUM(D5:N5)</f>
        <v>2863537</v>
      </c>
      <c r="P5" s="33">
        <f t="shared" ref="P5:P36" si="1">(O5/P$38)</f>
        <v>1207.7338675664278</v>
      </c>
      <c r="Q5" s="6"/>
    </row>
    <row r="6" spans="1:134">
      <c r="A6" s="12"/>
      <c r="B6" s="25">
        <v>311</v>
      </c>
      <c r="C6" s="20" t="s">
        <v>2</v>
      </c>
      <c r="D6" s="46">
        <v>1833931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350500</v>
      </c>
      <c r="O6" s="46">
        <f>SUM(D6:N6)</f>
        <v>2184431</v>
      </c>
      <c r="P6" s="47">
        <f t="shared" si="1"/>
        <v>921.31210459721638</v>
      </c>
      <c r="Q6" s="9"/>
    </row>
    <row r="7" spans="1:134">
      <c r="A7" s="12"/>
      <c r="B7" s="25">
        <v>312.41000000000003</v>
      </c>
      <c r="C7" s="20" t="s">
        <v>148</v>
      </c>
      <c r="D7" s="46">
        <v>61469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61469</v>
      </c>
      <c r="P7" s="47">
        <f t="shared" si="1"/>
        <v>25.925347954449599</v>
      </c>
      <c r="Q7" s="9"/>
    </row>
    <row r="8" spans="1:134">
      <c r="A8" s="12"/>
      <c r="B8" s="25">
        <v>314.10000000000002</v>
      </c>
      <c r="C8" s="20" t="s">
        <v>11</v>
      </c>
      <c r="D8" s="46">
        <v>482320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482320</v>
      </c>
      <c r="P8" s="47">
        <f t="shared" si="1"/>
        <v>203.42471530999578</v>
      </c>
      <c r="Q8" s="9"/>
    </row>
    <row r="9" spans="1:134">
      <c r="A9" s="12"/>
      <c r="B9" s="25">
        <v>314.3</v>
      </c>
      <c r="C9" s="20" t="s">
        <v>12</v>
      </c>
      <c r="D9" s="46">
        <v>20268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20268</v>
      </c>
      <c r="P9" s="47">
        <f t="shared" si="1"/>
        <v>8.5482918599746949</v>
      </c>
      <c r="Q9" s="9"/>
    </row>
    <row r="10" spans="1:134">
      <c r="A10" s="12"/>
      <c r="B10" s="25">
        <v>314.39999999999998</v>
      </c>
      <c r="C10" s="20" t="s">
        <v>14</v>
      </c>
      <c r="D10" s="46">
        <v>10278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10278</v>
      </c>
      <c r="P10" s="47">
        <f t="shared" si="1"/>
        <v>4.3348797975537749</v>
      </c>
      <c r="Q10" s="9"/>
    </row>
    <row r="11" spans="1:134">
      <c r="A11" s="12"/>
      <c r="B11" s="25">
        <v>315.2</v>
      </c>
      <c r="C11" s="20" t="s">
        <v>149</v>
      </c>
      <c r="D11" s="46">
        <v>80261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80261</v>
      </c>
      <c r="P11" s="47">
        <f t="shared" si="1"/>
        <v>33.851117671868408</v>
      </c>
      <c r="Q11" s="9"/>
    </row>
    <row r="12" spans="1:134">
      <c r="A12" s="12"/>
      <c r="B12" s="25">
        <v>316</v>
      </c>
      <c r="C12" s="20" t="s">
        <v>101</v>
      </c>
      <c r="D12" s="46">
        <v>24510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24510</v>
      </c>
      <c r="P12" s="47">
        <f t="shared" si="1"/>
        <v>10.337410375369043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SUM(D14:D18)</f>
        <v>1191865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1191865</v>
      </c>
      <c r="P13" s="45">
        <f t="shared" si="1"/>
        <v>502.68452129902994</v>
      </c>
      <c r="Q13" s="10"/>
    </row>
    <row r="14" spans="1:134">
      <c r="A14" s="12"/>
      <c r="B14" s="25">
        <v>322</v>
      </c>
      <c r="C14" s="20" t="s">
        <v>150</v>
      </c>
      <c r="D14" s="46">
        <v>394349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394349</v>
      </c>
      <c r="P14" s="47">
        <f t="shared" si="1"/>
        <v>166.32180514550822</v>
      </c>
      <c r="Q14" s="9"/>
    </row>
    <row r="15" spans="1:134">
      <c r="A15" s="12"/>
      <c r="B15" s="25">
        <v>322.89999999999998</v>
      </c>
      <c r="C15" s="20" t="s">
        <v>159</v>
      </c>
      <c r="D15" s="46">
        <v>200555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200555</v>
      </c>
      <c r="P15" s="47">
        <f t="shared" si="1"/>
        <v>84.586672290172928</v>
      </c>
      <c r="Q15" s="9"/>
    </row>
    <row r="16" spans="1:134">
      <c r="A16" s="12"/>
      <c r="B16" s="25">
        <v>323.10000000000002</v>
      </c>
      <c r="C16" s="20" t="s">
        <v>17</v>
      </c>
      <c r="D16" s="46">
        <v>382343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382343</v>
      </c>
      <c r="P16" s="47">
        <f t="shared" si="1"/>
        <v>161.25811893715732</v>
      </c>
      <c r="Q16" s="9"/>
    </row>
    <row r="17" spans="1:17">
      <c r="A17" s="12"/>
      <c r="B17" s="25">
        <v>323.7</v>
      </c>
      <c r="C17" s="20" t="s">
        <v>18</v>
      </c>
      <c r="D17" s="46">
        <v>3325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3325</v>
      </c>
      <c r="P17" s="47">
        <f t="shared" si="1"/>
        <v>1.4023618726275833</v>
      </c>
      <c r="Q17" s="9"/>
    </row>
    <row r="18" spans="1:17">
      <c r="A18" s="12"/>
      <c r="B18" s="25">
        <v>329.1</v>
      </c>
      <c r="C18" s="20" t="s">
        <v>151</v>
      </c>
      <c r="D18" s="46">
        <v>211293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211293</v>
      </c>
      <c r="P18" s="47">
        <f t="shared" si="1"/>
        <v>89.115563053563903</v>
      </c>
      <c r="Q18" s="9"/>
    </row>
    <row r="19" spans="1:17" ht="15.75">
      <c r="A19" s="29" t="s">
        <v>153</v>
      </c>
      <c r="B19" s="30"/>
      <c r="C19" s="31"/>
      <c r="D19" s="32">
        <f t="shared" ref="D19:N19" si="5">SUM(D20:D25)</f>
        <v>541155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231323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772478</v>
      </c>
      <c r="P19" s="45">
        <f t="shared" si="1"/>
        <v>325.80261493040911</v>
      </c>
      <c r="Q19" s="10"/>
    </row>
    <row r="20" spans="1:17">
      <c r="A20" s="12"/>
      <c r="B20" s="25">
        <v>331.51</v>
      </c>
      <c r="C20" s="20" t="s">
        <v>160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231323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4" si="6">SUM(D20:N20)</f>
        <v>231323</v>
      </c>
      <c r="P20" s="47">
        <f t="shared" si="1"/>
        <v>97.563475326866296</v>
      </c>
      <c r="Q20" s="9"/>
    </row>
    <row r="21" spans="1:17">
      <c r="A21" s="12"/>
      <c r="B21" s="25">
        <v>331.7</v>
      </c>
      <c r="C21" s="20" t="s">
        <v>114</v>
      </c>
      <c r="D21" s="46">
        <v>13303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13303</v>
      </c>
      <c r="P21" s="47">
        <f t="shared" si="1"/>
        <v>5.610712779417967</v>
      </c>
      <c r="Q21" s="9"/>
    </row>
    <row r="22" spans="1:17">
      <c r="A22" s="12"/>
      <c r="B22" s="25">
        <v>335.15</v>
      </c>
      <c r="C22" s="20" t="s">
        <v>103</v>
      </c>
      <c r="D22" s="46">
        <v>196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196</v>
      </c>
      <c r="P22" s="47">
        <f t="shared" si="1"/>
        <v>8.2665541965415437E-2</v>
      </c>
      <c r="Q22" s="9"/>
    </row>
    <row r="23" spans="1:17">
      <c r="A23" s="12"/>
      <c r="B23" s="25">
        <v>335.18</v>
      </c>
      <c r="C23" s="20" t="s">
        <v>155</v>
      </c>
      <c r="D23" s="46">
        <v>401415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401415</v>
      </c>
      <c r="P23" s="47">
        <f t="shared" si="1"/>
        <v>169.30198228595529</v>
      </c>
      <c r="Q23" s="9"/>
    </row>
    <row r="24" spans="1:17">
      <c r="A24" s="12"/>
      <c r="B24" s="25">
        <v>335.29</v>
      </c>
      <c r="C24" s="20" t="s">
        <v>128</v>
      </c>
      <c r="D24" s="46">
        <v>18876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18876</v>
      </c>
      <c r="P24" s="47">
        <f t="shared" si="1"/>
        <v>7.9611978068325602</v>
      </c>
      <c r="Q24" s="9"/>
    </row>
    <row r="25" spans="1:17">
      <c r="A25" s="12"/>
      <c r="B25" s="25">
        <v>337.2</v>
      </c>
      <c r="C25" s="20" t="s">
        <v>27</v>
      </c>
      <c r="D25" s="46">
        <v>107365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7">SUM(D25:N25)</f>
        <v>107365</v>
      </c>
      <c r="P25" s="47">
        <f t="shared" si="1"/>
        <v>45.282581189371577</v>
      </c>
      <c r="Q25" s="9"/>
    </row>
    <row r="26" spans="1:17" ht="15.75">
      <c r="A26" s="29" t="s">
        <v>34</v>
      </c>
      <c r="B26" s="30"/>
      <c r="C26" s="31"/>
      <c r="D26" s="32">
        <f t="shared" ref="D26:N26" si="8">SUM(D27:D31)</f>
        <v>96212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1194487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1290699</v>
      </c>
      <c r="P26" s="45">
        <f t="shared" si="1"/>
        <v>544.36904259805988</v>
      </c>
      <c r="Q26" s="10"/>
    </row>
    <row r="27" spans="1:17">
      <c r="A27" s="12"/>
      <c r="B27" s="25">
        <v>341.9</v>
      </c>
      <c r="C27" s="20" t="s">
        <v>105</v>
      </c>
      <c r="D27" s="46">
        <v>96212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1" si="9">SUM(D27:N27)</f>
        <v>96212</v>
      </c>
      <c r="P27" s="47">
        <f t="shared" si="1"/>
        <v>40.57865879375791</v>
      </c>
      <c r="Q27" s="9"/>
    </row>
    <row r="28" spans="1:17">
      <c r="A28" s="12"/>
      <c r="B28" s="25">
        <v>343.3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272593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272593</v>
      </c>
      <c r="P28" s="47">
        <f t="shared" si="1"/>
        <v>114.96963306621679</v>
      </c>
      <c r="Q28" s="9"/>
    </row>
    <row r="29" spans="1:17">
      <c r="A29" s="12"/>
      <c r="B29" s="25">
        <v>343.4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402087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402087</v>
      </c>
      <c r="P29" s="47">
        <f t="shared" si="1"/>
        <v>169.58540700126528</v>
      </c>
      <c r="Q29" s="9"/>
    </row>
    <row r="30" spans="1:17">
      <c r="A30" s="12"/>
      <c r="B30" s="25">
        <v>343.5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334875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334875</v>
      </c>
      <c r="P30" s="47">
        <f t="shared" si="1"/>
        <v>141.23787431463518</v>
      </c>
      <c r="Q30" s="9"/>
    </row>
    <row r="31" spans="1:17">
      <c r="A31" s="12"/>
      <c r="B31" s="25">
        <v>343.9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184932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184932</v>
      </c>
      <c r="P31" s="47">
        <f t="shared" si="1"/>
        <v>77.997469422184736</v>
      </c>
      <c r="Q31" s="9"/>
    </row>
    <row r="32" spans="1:17" ht="15.75">
      <c r="A32" s="29" t="s">
        <v>3</v>
      </c>
      <c r="B32" s="30"/>
      <c r="C32" s="31"/>
      <c r="D32" s="32">
        <f t="shared" ref="D32:N32" si="10">SUM(D33:D35)</f>
        <v>151923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8219</v>
      </c>
      <c r="O32" s="32">
        <f>SUM(D32:N32)</f>
        <v>160142</v>
      </c>
      <c r="P32" s="45">
        <f t="shared" si="1"/>
        <v>67.541965415436522</v>
      </c>
      <c r="Q32" s="10"/>
    </row>
    <row r="33" spans="1:120">
      <c r="A33" s="12"/>
      <c r="B33" s="25">
        <v>361.1</v>
      </c>
      <c r="C33" s="20" t="s">
        <v>50</v>
      </c>
      <c r="D33" s="46">
        <v>20981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1111</v>
      </c>
      <c r="O33" s="46">
        <f>SUM(D33:N33)</f>
        <v>22092</v>
      </c>
      <c r="P33" s="47">
        <f t="shared" si="1"/>
        <v>9.3175875158161112</v>
      </c>
      <c r="Q33" s="9"/>
    </row>
    <row r="34" spans="1:120">
      <c r="A34" s="12"/>
      <c r="B34" s="25">
        <v>362</v>
      </c>
      <c r="C34" s="20" t="s">
        <v>52</v>
      </c>
      <c r="D34" s="46">
        <v>100074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7108</v>
      </c>
      <c r="O34" s="46">
        <f t="shared" ref="O34:O35" si="11">SUM(D34:N34)</f>
        <v>107182</v>
      </c>
      <c r="P34" s="47">
        <f t="shared" si="1"/>
        <v>45.205398566005904</v>
      </c>
      <c r="Q34" s="9"/>
    </row>
    <row r="35" spans="1:120" ht="15.75" thickBot="1">
      <c r="A35" s="12"/>
      <c r="B35" s="25">
        <v>369.9</v>
      </c>
      <c r="C35" s="20" t="s">
        <v>55</v>
      </c>
      <c r="D35" s="46">
        <v>30868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30868</v>
      </c>
      <c r="P35" s="47">
        <f t="shared" si="1"/>
        <v>13.018979333614508</v>
      </c>
      <c r="Q35" s="9"/>
    </row>
    <row r="36" spans="1:120" ht="16.5" thickBot="1">
      <c r="A36" s="14" t="s">
        <v>47</v>
      </c>
      <c r="B36" s="23"/>
      <c r="C36" s="22"/>
      <c r="D36" s="15">
        <f>SUM(D5,D13,D19,D26,D32)</f>
        <v>4494192</v>
      </c>
      <c r="E36" s="15">
        <f t="shared" ref="E36:N36" si="12">SUM(E5,E13,E19,E26,E32)</f>
        <v>0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1425810</v>
      </c>
      <c r="J36" s="15">
        <f t="shared" si="12"/>
        <v>0</v>
      </c>
      <c r="K36" s="15">
        <f t="shared" si="12"/>
        <v>0</v>
      </c>
      <c r="L36" s="15">
        <f t="shared" si="12"/>
        <v>0</v>
      </c>
      <c r="M36" s="15">
        <f t="shared" si="12"/>
        <v>0</v>
      </c>
      <c r="N36" s="15">
        <f t="shared" si="12"/>
        <v>358719</v>
      </c>
      <c r="O36" s="15">
        <f>SUM(D36:N36)</f>
        <v>6278721</v>
      </c>
      <c r="P36" s="38">
        <f t="shared" si="1"/>
        <v>2648.1320118093631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115" t="s">
        <v>161</v>
      </c>
      <c r="N38" s="115"/>
      <c r="O38" s="115"/>
      <c r="P38" s="43">
        <v>2371</v>
      </c>
    </row>
    <row r="39" spans="1:120">
      <c r="A39" s="116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4"/>
    </row>
    <row r="40" spans="1:120" ht="15.75" customHeight="1" thickBot="1">
      <c r="A40" s="117" t="s">
        <v>70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142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6"/>
      <c r="M3" s="127"/>
      <c r="N3" s="36"/>
      <c r="O3" s="37"/>
      <c r="P3" s="128" t="s">
        <v>144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145</v>
      </c>
      <c r="N4" s="35" t="s">
        <v>9</v>
      </c>
      <c r="O4" s="35" t="s">
        <v>146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147</v>
      </c>
      <c r="B5" s="26"/>
      <c r="C5" s="26"/>
      <c r="D5" s="27">
        <f t="shared" ref="D5:N5" si="0">SUM(D6:D12)</f>
        <v>2437109</v>
      </c>
      <c r="E5" s="27">
        <f t="shared" si="0"/>
        <v>401000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2838109</v>
      </c>
      <c r="P5" s="33">
        <f t="shared" ref="P5:P51" si="1">(O5/P$53)</f>
        <v>1210.7973549488054</v>
      </c>
      <c r="Q5" s="6"/>
    </row>
    <row r="6" spans="1:134">
      <c r="A6" s="12"/>
      <c r="B6" s="25">
        <v>311</v>
      </c>
      <c r="C6" s="20" t="s">
        <v>2</v>
      </c>
      <c r="D6" s="46">
        <v>1796931</v>
      </c>
      <c r="E6" s="46">
        <v>401000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2197931</v>
      </c>
      <c r="P6" s="47">
        <f t="shared" si="1"/>
        <v>937.68387372013649</v>
      </c>
      <c r="Q6" s="9"/>
    </row>
    <row r="7" spans="1:134">
      <c r="A7" s="12"/>
      <c r="B7" s="25">
        <v>312.41000000000003</v>
      </c>
      <c r="C7" s="20" t="s">
        <v>148</v>
      </c>
      <c r="D7" s="46">
        <v>71007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71007</v>
      </c>
      <c r="P7" s="47">
        <f t="shared" si="1"/>
        <v>30.293088737201366</v>
      </c>
      <c r="Q7" s="9"/>
    </row>
    <row r="8" spans="1:134">
      <c r="A8" s="12"/>
      <c r="B8" s="25">
        <v>314.10000000000002</v>
      </c>
      <c r="C8" s="20" t="s">
        <v>11</v>
      </c>
      <c r="D8" s="46">
        <v>430349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430349</v>
      </c>
      <c r="P8" s="47">
        <f t="shared" si="1"/>
        <v>183.59598976109214</v>
      </c>
      <c r="Q8" s="9"/>
    </row>
    <row r="9" spans="1:134">
      <c r="A9" s="12"/>
      <c r="B9" s="25">
        <v>314.3</v>
      </c>
      <c r="C9" s="20" t="s">
        <v>12</v>
      </c>
      <c r="D9" s="46">
        <v>36802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36802</v>
      </c>
      <c r="P9" s="47">
        <f t="shared" si="1"/>
        <v>15.700511945392492</v>
      </c>
      <c r="Q9" s="9"/>
    </row>
    <row r="10" spans="1:134">
      <c r="A10" s="12"/>
      <c r="B10" s="25">
        <v>314.39999999999998</v>
      </c>
      <c r="C10" s="20" t="s">
        <v>14</v>
      </c>
      <c r="D10" s="46">
        <v>5761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5761</v>
      </c>
      <c r="P10" s="47">
        <f t="shared" si="1"/>
        <v>2.4577645051194539</v>
      </c>
      <c r="Q10" s="9"/>
    </row>
    <row r="11" spans="1:134">
      <c r="A11" s="12"/>
      <c r="B11" s="25">
        <v>315.2</v>
      </c>
      <c r="C11" s="20" t="s">
        <v>149</v>
      </c>
      <c r="D11" s="46">
        <v>93591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93591</v>
      </c>
      <c r="P11" s="47">
        <f t="shared" si="1"/>
        <v>39.927901023890783</v>
      </c>
      <c r="Q11" s="9"/>
    </row>
    <row r="12" spans="1:134">
      <c r="A12" s="12"/>
      <c r="B12" s="25">
        <v>316</v>
      </c>
      <c r="C12" s="20" t="s">
        <v>101</v>
      </c>
      <c r="D12" s="46">
        <v>2668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2668</v>
      </c>
      <c r="P12" s="47">
        <f t="shared" si="1"/>
        <v>1.1382252559726962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SUM(D14:D18)</f>
        <v>589912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0" si="4">SUM(D13:N13)</f>
        <v>589912</v>
      </c>
      <c r="P13" s="45">
        <f t="shared" si="1"/>
        <v>251.66894197952217</v>
      </c>
      <c r="Q13" s="10"/>
    </row>
    <row r="14" spans="1:134">
      <c r="A14" s="12"/>
      <c r="B14" s="25">
        <v>322</v>
      </c>
      <c r="C14" s="20" t="s">
        <v>150</v>
      </c>
      <c r="D14" s="46">
        <v>200878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200878</v>
      </c>
      <c r="P14" s="47">
        <f t="shared" si="1"/>
        <v>85.698805460750847</v>
      </c>
      <c r="Q14" s="9"/>
    </row>
    <row r="15" spans="1:134">
      <c r="A15" s="12"/>
      <c r="B15" s="25">
        <v>323.10000000000002</v>
      </c>
      <c r="C15" s="20" t="s">
        <v>17</v>
      </c>
      <c r="D15" s="46">
        <v>366574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366574</v>
      </c>
      <c r="P15" s="47">
        <f t="shared" si="1"/>
        <v>156.38822525597269</v>
      </c>
      <c r="Q15" s="9"/>
    </row>
    <row r="16" spans="1:134">
      <c r="A16" s="12"/>
      <c r="B16" s="25">
        <v>323.7</v>
      </c>
      <c r="C16" s="20" t="s">
        <v>18</v>
      </c>
      <c r="D16" s="46">
        <v>1925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1925</v>
      </c>
      <c r="P16" s="47">
        <f t="shared" si="1"/>
        <v>0.82124573378839594</v>
      </c>
      <c r="Q16" s="9"/>
    </row>
    <row r="17" spans="1:17">
      <c r="A17" s="12"/>
      <c r="B17" s="25">
        <v>329.1</v>
      </c>
      <c r="C17" s="20" t="s">
        <v>151</v>
      </c>
      <c r="D17" s="46">
        <v>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85</v>
      </c>
      <c r="P17" s="47">
        <f t="shared" si="1"/>
        <v>3.6262798634812285E-2</v>
      </c>
      <c r="Q17" s="9"/>
    </row>
    <row r="18" spans="1:17">
      <c r="A18" s="12"/>
      <c r="B18" s="25">
        <v>329.5</v>
      </c>
      <c r="C18" s="20" t="s">
        <v>152</v>
      </c>
      <c r="D18" s="46">
        <v>20450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20450</v>
      </c>
      <c r="P18" s="47">
        <f t="shared" si="1"/>
        <v>8.7244027303754272</v>
      </c>
      <c r="Q18" s="9"/>
    </row>
    <row r="19" spans="1:17" ht="15.75">
      <c r="A19" s="29" t="s">
        <v>153</v>
      </c>
      <c r="B19" s="30"/>
      <c r="C19" s="31"/>
      <c r="D19" s="32">
        <f t="shared" ref="D19:N19" si="5">SUM(D20:D28)</f>
        <v>616409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94036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710445</v>
      </c>
      <c r="P19" s="45">
        <f t="shared" si="1"/>
        <v>303.09087030716722</v>
      </c>
      <c r="Q19" s="10"/>
    </row>
    <row r="20" spans="1:17">
      <c r="A20" s="12"/>
      <c r="B20" s="25">
        <v>331.2</v>
      </c>
      <c r="C20" s="20" t="s">
        <v>20</v>
      </c>
      <c r="D20" s="46">
        <v>33661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33661</v>
      </c>
      <c r="P20" s="47">
        <f t="shared" si="1"/>
        <v>14.360494880546074</v>
      </c>
      <c r="Q20" s="9"/>
    </row>
    <row r="21" spans="1:17">
      <c r="A21" s="12"/>
      <c r="B21" s="25">
        <v>331.69</v>
      </c>
      <c r="C21" s="20" t="s">
        <v>22</v>
      </c>
      <c r="D21" s="46">
        <v>7864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6">SUM(D21:N21)</f>
        <v>7864</v>
      </c>
      <c r="P21" s="47">
        <f t="shared" si="1"/>
        <v>3.3549488054607508</v>
      </c>
      <c r="Q21" s="9"/>
    </row>
    <row r="22" spans="1:17">
      <c r="A22" s="12"/>
      <c r="B22" s="25">
        <v>331.9</v>
      </c>
      <c r="C22" s="20" t="s">
        <v>127</v>
      </c>
      <c r="D22" s="46">
        <v>33643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33643</v>
      </c>
      <c r="P22" s="47">
        <f t="shared" si="1"/>
        <v>14.352815699658702</v>
      </c>
      <c r="Q22" s="9"/>
    </row>
    <row r="23" spans="1:17">
      <c r="A23" s="12"/>
      <c r="B23" s="25">
        <v>334.2</v>
      </c>
      <c r="C23" s="20" t="s">
        <v>68</v>
      </c>
      <c r="D23" s="46">
        <v>16839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16839</v>
      </c>
      <c r="P23" s="47">
        <f t="shared" si="1"/>
        <v>7.1838737201365186</v>
      </c>
      <c r="Q23" s="9"/>
    </row>
    <row r="24" spans="1:17">
      <c r="A24" s="12"/>
      <c r="B24" s="25">
        <v>334.35</v>
      </c>
      <c r="C24" s="20" t="s">
        <v>95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94036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94036</v>
      </c>
      <c r="P24" s="47">
        <f t="shared" si="1"/>
        <v>40.117747440273035</v>
      </c>
      <c r="Q24" s="9"/>
    </row>
    <row r="25" spans="1:17">
      <c r="A25" s="12"/>
      <c r="B25" s="25">
        <v>335.125</v>
      </c>
      <c r="C25" s="20" t="s">
        <v>154</v>
      </c>
      <c r="D25" s="46">
        <v>119753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119753</v>
      </c>
      <c r="P25" s="47">
        <f t="shared" si="1"/>
        <v>51.089163822525599</v>
      </c>
      <c r="Q25" s="9"/>
    </row>
    <row r="26" spans="1:17">
      <c r="A26" s="12"/>
      <c r="B26" s="25">
        <v>335.15</v>
      </c>
      <c r="C26" s="20" t="s">
        <v>103</v>
      </c>
      <c r="D26" s="46">
        <v>196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196</v>
      </c>
      <c r="P26" s="47">
        <f t="shared" si="1"/>
        <v>8.3617747440273033E-2</v>
      </c>
      <c r="Q26" s="9"/>
    </row>
    <row r="27" spans="1:17">
      <c r="A27" s="12"/>
      <c r="B27" s="25">
        <v>335.18</v>
      </c>
      <c r="C27" s="20" t="s">
        <v>155</v>
      </c>
      <c r="D27" s="46">
        <v>333937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333937</v>
      </c>
      <c r="P27" s="47">
        <f t="shared" si="1"/>
        <v>142.46459044368601</v>
      </c>
      <c r="Q27" s="9"/>
    </row>
    <row r="28" spans="1:17">
      <c r="A28" s="12"/>
      <c r="B28" s="25">
        <v>337.2</v>
      </c>
      <c r="C28" s="20" t="s">
        <v>27</v>
      </c>
      <c r="D28" s="46">
        <v>70516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70516</v>
      </c>
      <c r="P28" s="47">
        <f t="shared" si="1"/>
        <v>30.083617747440272</v>
      </c>
      <c r="Q28" s="9"/>
    </row>
    <row r="29" spans="1:17" ht="15.75">
      <c r="A29" s="29" t="s">
        <v>34</v>
      </c>
      <c r="B29" s="30"/>
      <c r="C29" s="31"/>
      <c r="D29" s="32">
        <f t="shared" ref="D29:N29" si="7">SUM(D30:D37)</f>
        <v>78598</v>
      </c>
      <c r="E29" s="32">
        <f t="shared" si="7"/>
        <v>17837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1269377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1365812</v>
      </c>
      <c r="P29" s="45">
        <f t="shared" si="1"/>
        <v>582.68430034129688</v>
      </c>
      <c r="Q29" s="10"/>
    </row>
    <row r="30" spans="1:17">
      <c r="A30" s="12"/>
      <c r="B30" s="25">
        <v>341.3</v>
      </c>
      <c r="C30" s="20" t="s">
        <v>124</v>
      </c>
      <c r="D30" s="46">
        <v>0</v>
      </c>
      <c r="E30" s="46">
        <v>17837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7" si="8">SUM(D30:N30)</f>
        <v>17837</v>
      </c>
      <c r="P30" s="47">
        <f t="shared" si="1"/>
        <v>7.6096416382252556</v>
      </c>
      <c r="Q30" s="9"/>
    </row>
    <row r="31" spans="1:17">
      <c r="A31" s="12"/>
      <c r="B31" s="25">
        <v>341.9</v>
      </c>
      <c r="C31" s="20" t="s">
        <v>105</v>
      </c>
      <c r="D31" s="46">
        <v>416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416</v>
      </c>
      <c r="P31" s="47">
        <f t="shared" si="1"/>
        <v>0.17747440273037543</v>
      </c>
      <c r="Q31" s="9"/>
    </row>
    <row r="32" spans="1:17">
      <c r="A32" s="12"/>
      <c r="B32" s="25">
        <v>342.1</v>
      </c>
      <c r="C32" s="20" t="s">
        <v>129</v>
      </c>
      <c r="D32" s="46">
        <v>625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625</v>
      </c>
      <c r="P32" s="47">
        <f t="shared" si="1"/>
        <v>0.26663822525597269</v>
      </c>
      <c r="Q32" s="9"/>
    </row>
    <row r="33" spans="1:17">
      <c r="A33" s="12"/>
      <c r="B33" s="25">
        <v>342.2</v>
      </c>
      <c r="C33" s="20" t="s">
        <v>96</v>
      </c>
      <c r="D33" s="46">
        <v>160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160</v>
      </c>
      <c r="P33" s="47">
        <f t="shared" si="1"/>
        <v>6.8259385665529013E-2</v>
      </c>
      <c r="Q33" s="9"/>
    </row>
    <row r="34" spans="1:17">
      <c r="A34" s="12"/>
      <c r="B34" s="25">
        <v>343.4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378523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378523</v>
      </c>
      <c r="P34" s="47">
        <f t="shared" si="1"/>
        <v>161.48592150170649</v>
      </c>
      <c r="Q34" s="9"/>
    </row>
    <row r="35" spans="1:17">
      <c r="A35" s="12"/>
      <c r="B35" s="25">
        <v>343.6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890854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890854</v>
      </c>
      <c r="P35" s="47">
        <f t="shared" si="1"/>
        <v>380.05716723549489</v>
      </c>
      <c r="Q35" s="9"/>
    </row>
    <row r="36" spans="1:17">
      <c r="A36" s="12"/>
      <c r="B36" s="25">
        <v>345.9</v>
      </c>
      <c r="C36" s="20" t="s">
        <v>45</v>
      </c>
      <c r="D36" s="46">
        <v>17440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17440</v>
      </c>
      <c r="P36" s="47">
        <f t="shared" si="1"/>
        <v>7.4402730375426618</v>
      </c>
      <c r="Q36" s="9"/>
    </row>
    <row r="37" spans="1:17">
      <c r="A37" s="12"/>
      <c r="B37" s="25">
        <v>349</v>
      </c>
      <c r="C37" s="20" t="s">
        <v>156</v>
      </c>
      <c r="D37" s="46">
        <v>59957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59957</v>
      </c>
      <c r="P37" s="47">
        <f t="shared" si="1"/>
        <v>25.578924914675767</v>
      </c>
      <c r="Q37" s="9"/>
    </row>
    <row r="38" spans="1:17" ht="15.75">
      <c r="A38" s="29" t="s">
        <v>35</v>
      </c>
      <c r="B38" s="30"/>
      <c r="C38" s="31"/>
      <c r="D38" s="32">
        <f t="shared" ref="D38:N38" si="9">SUM(D39:D39)</f>
        <v>7382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7382</v>
      </c>
      <c r="P38" s="45">
        <f t="shared" si="1"/>
        <v>3.1493174061433447</v>
      </c>
      <c r="Q38" s="10"/>
    </row>
    <row r="39" spans="1:17">
      <c r="A39" s="13"/>
      <c r="B39" s="39">
        <v>351.1</v>
      </c>
      <c r="C39" s="21" t="s">
        <v>49</v>
      </c>
      <c r="D39" s="46">
        <v>7382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7382</v>
      </c>
      <c r="P39" s="47">
        <f t="shared" si="1"/>
        <v>3.1493174061433447</v>
      </c>
      <c r="Q39" s="9"/>
    </row>
    <row r="40" spans="1:17" ht="15.75">
      <c r="A40" s="29" t="s">
        <v>3</v>
      </c>
      <c r="B40" s="30"/>
      <c r="C40" s="31"/>
      <c r="D40" s="32">
        <f t="shared" ref="D40:N40" si="10">SUM(D41:D47)</f>
        <v>114615</v>
      </c>
      <c r="E40" s="32">
        <f t="shared" si="10"/>
        <v>7366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478128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600109</v>
      </c>
      <c r="P40" s="45">
        <f t="shared" si="1"/>
        <v>256.01919795221841</v>
      </c>
      <c r="Q40" s="10"/>
    </row>
    <row r="41" spans="1:17">
      <c r="A41" s="12"/>
      <c r="B41" s="25">
        <v>361.1</v>
      </c>
      <c r="C41" s="20" t="s">
        <v>50</v>
      </c>
      <c r="D41" s="46">
        <v>57</v>
      </c>
      <c r="E41" s="46">
        <v>7366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52656</v>
      </c>
      <c r="L41" s="46">
        <v>0</v>
      </c>
      <c r="M41" s="46">
        <v>0</v>
      </c>
      <c r="N41" s="46">
        <v>0</v>
      </c>
      <c r="O41" s="46">
        <f>SUM(D41:N41)</f>
        <v>60079</v>
      </c>
      <c r="P41" s="47">
        <f t="shared" si="1"/>
        <v>25.630972696245735</v>
      </c>
      <c r="Q41" s="9"/>
    </row>
    <row r="42" spans="1:17">
      <c r="A42" s="12"/>
      <c r="B42" s="25">
        <v>361.3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96904</v>
      </c>
      <c r="L42" s="46">
        <v>0</v>
      </c>
      <c r="M42" s="46">
        <v>0</v>
      </c>
      <c r="N42" s="46">
        <v>0</v>
      </c>
      <c r="O42" s="46">
        <f t="shared" ref="O42:O47" si="11">SUM(D42:N42)</f>
        <v>96904</v>
      </c>
      <c r="P42" s="47">
        <f t="shared" si="1"/>
        <v>41.341296928327644</v>
      </c>
      <c r="Q42" s="9"/>
    </row>
    <row r="43" spans="1:17">
      <c r="A43" s="12"/>
      <c r="B43" s="25">
        <v>361.4</v>
      </c>
      <c r="C43" s="20" t="s">
        <v>118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252720</v>
      </c>
      <c r="L43" s="46">
        <v>0</v>
      </c>
      <c r="M43" s="46">
        <v>0</v>
      </c>
      <c r="N43" s="46">
        <v>0</v>
      </c>
      <c r="O43" s="46">
        <f t="shared" si="11"/>
        <v>252720</v>
      </c>
      <c r="P43" s="47">
        <f t="shared" si="1"/>
        <v>107.81569965870307</v>
      </c>
      <c r="Q43" s="9"/>
    </row>
    <row r="44" spans="1:17">
      <c r="A44" s="12"/>
      <c r="B44" s="25">
        <v>362</v>
      </c>
      <c r="C44" s="20" t="s">
        <v>52</v>
      </c>
      <c r="D44" s="46">
        <v>93065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93065</v>
      </c>
      <c r="P44" s="47">
        <f t="shared" si="1"/>
        <v>39.703498293515359</v>
      </c>
      <c r="Q44" s="9"/>
    </row>
    <row r="45" spans="1:17">
      <c r="A45" s="12"/>
      <c r="B45" s="25">
        <v>366</v>
      </c>
      <c r="C45" s="20" t="s">
        <v>53</v>
      </c>
      <c r="D45" s="46">
        <v>8200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8200</v>
      </c>
      <c r="P45" s="47">
        <f t="shared" si="1"/>
        <v>3.4982935153583616</v>
      </c>
      <c r="Q45" s="9"/>
    </row>
    <row r="46" spans="1:17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75848</v>
      </c>
      <c r="L46" s="46">
        <v>0</v>
      </c>
      <c r="M46" s="46">
        <v>0</v>
      </c>
      <c r="N46" s="46">
        <v>0</v>
      </c>
      <c r="O46" s="46">
        <f t="shared" si="11"/>
        <v>75848</v>
      </c>
      <c r="P46" s="47">
        <f t="shared" si="1"/>
        <v>32.358361774744026</v>
      </c>
      <c r="Q46" s="9"/>
    </row>
    <row r="47" spans="1:17">
      <c r="A47" s="12"/>
      <c r="B47" s="25">
        <v>369.9</v>
      </c>
      <c r="C47" s="20" t="s">
        <v>55</v>
      </c>
      <c r="D47" s="46">
        <v>13293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13293</v>
      </c>
      <c r="P47" s="47">
        <f t="shared" si="1"/>
        <v>5.6710750853242322</v>
      </c>
      <c r="Q47" s="9"/>
    </row>
    <row r="48" spans="1:17" ht="15.75">
      <c r="A48" s="29" t="s">
        <v>36</v>
      </c>
      <c r="B48" s="30"/>
      <c r="C48" s="31"/>
      <c r="D48" s="32">
        <f t="shared" ref="D48:N48" si="12">SUM(D49:D50)</f>
        <v>0</v>
      </c>
      <c r="E48" s="32">
        <f t="shared" si="12"/>
        <v>55090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55000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>SUM(D48:N48)</f>
        <v>110090</v>
      </c>
      <c r="P48" s="45">
        <f t="shared" si="1"/>
        <v>46.966723549488052</v>
      </c>
      <c r="Q48" s="9"/>
    </row>
    <row r="49" spans="1:120">
      <c r="A49" s="12"/>
      <c r="B49" s="25">
        <v>381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55000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55000</v>
      </c>
      <c r="P49" s="47">
        <f t="shared" si="1"/>
        <v>23.464163822525599</v>
      </c>
      <c r="Q49" s="9"/>
    </row>
    <row r="50" spans="1:120" ht="15.75" thickBot="1">
      <c r="A50" s="12"/>
      <c r="B50" s="25">
        <v>383.2</v>
      </c>
      <c r="C50" s="20" t="s">
        <v>157</v>
      </c>
      <c r="D50" s="46">
        <v>0</v>
      </c>
      <c r="E50" s="46">
        <v>55090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55090</v>
      </c>
      <c r="P50" s="47">
        <f t="shared" si="1"/>
        <v>23.502559726962456</v>
      </c>
      <c r="Q50" s="9"/>
    </row>
    <row r="51" spans="1:120" ht="16.5" thickBot="1">
      <c r="A51" s="14" t="s">
        <v>47</v>
      </c>
      <c r="B51" s="23"/>
      <c r="C51" s="22"/>
      <c r="D51" s="15">
        <f t="shared" ref="D51:N51" si="13">SUM(D5,D13,D19,D29,D38,D40,D48)</f>
        <v>3844025</v>
      </c>
      <c r="E51" s="15">
        <f t="shared" si="13"/>
        <v>481293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1418413</v>
      </c>
      <c r="J51" s="15">
        <f t="shared" si="13"/>
        <v>0</v>
      </c>
      <c r="K51" s="15">
        <f t="shared" si="13"/>
        <v>478128</v>
      </c>
      <c r="L51" s="15">
        <f t="shared" si="13"/>
        <v>0</v>
      </c>
      <c r="M51" s="15">
        <f t="shared" si="13"/>
        <v>0</v>
      </c>
      <c r="N51" s="15">
        <f t="shared" si="13"/>
        <v>0</v>
      </c>
      <c r="O51" s="15">
        <f>SUM(D51:N51)</f>
        <v>6221859</v>
      </c>
      <c r="P51" s="38">
        <f t="shared" si="1"/>
        <v>2654.3767064846415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115" t="s">
        <v>143</v>
      </c>
      <c r="N53" s="115"/>
      <c r="O53" s="115"/>
      <c r="P53" s="43">
        <v>2344</v>
      </c>
    </row>
    <row r="54" spans="1:120">
      <c r="A54" s="116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</row>
    <row r="55" spans="1:120" ht="15.75" customHeight="1" thickBot="1">
      <c r="A55" s="117" t="s">
        <v>70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140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2345902</v>
      </c>
      <c r="E5" s="27">
        <f t="shared" si="0"/>
        <v>350000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2695902</v>
      </c>
      <c r="O5" s="33">
        <f t="shared" ref="O5:O45" si="1">(N5/O$47)</f>
        <v>1146.7043811144194</v>
      </c>
      <c r="P5" s="6"/>
    </row>
    <row r="6" spans="1:133">
      <c r="A6" s="12"/>
      <c r="B6" s="25">
        <v>311</v>
      </c>
      <c r="C6" s="20" t="s">
        <v>2</v>
      </c>
      <c r="D6" s="46">
        <v>1657197</v>
      </c>
      <c r="E6" s="46">
        <v>350000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2007197</v>
      </c>
      <c r="O6" s="47">
        <f t="shared" si="1"/>
        <v>853.76307954062099</v>
      </c>
      <c r="P6" s="9"/>
    </row>
    <row r="7" spans="1:133">
      <c r="A7" s="12"/>
      <c r="B7" s="25">
        <v>312.10000000000002</v>
      </c>
      <c r="C7" s="20" t="s">
        <v>10</v>
      </c>
      <c r="D7" s="46">
        <v>86080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86080</v>
      </c>
      <c r="O7" s="47">
        <f t="shared" si="1"/>
        <v>36.614206720544452</v>
      </c>
      <c r="P7" s="9"/>
    </row>
    <row r="8" spans="1:133">
      <c r="A8" s="12"/>
      <c r="B8" s="25">
        <v>314.10000000000002</v>
      </c>
      <c r="C8" s="20" t="s">
        <v>11</v>
      </c>
      <c r="D8" s="46">
        <v>435839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435839</v>
      </c>
      <c r="O8" s="47">
        <f t="shared" si="1"/>
        <v>185.38451722671203</v>
      </c>
      <c r="P8" s="9"/>
    </row>
    <row r="9" spans="1:133">
      <c r="A9" s="12"/>
      <c r="B9" s="25">
        <v>314.3</v>
      </c>
      <c r="C9" s="20" t="s">
        <v>12</v>
      </c>
      <c r="D9" s="46">
        <v>49759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49759</v>
      </c>
      <c r="O9" s="47">
        <f t="shared" si="1"/>
        <v>21.165036154827732</v>
      </c>
      <c r="P9" s="9"/>
    </row>
    <row r="10" spans="1:133">
      <c r="A10" s="12"/>
      <c r="B10" s="25">
        <v>314.39999999999998</v>
      </c>
      <c r="C10" s="20" t="s">
        <v>14</v>
      </c>
      <c r="D10" s="46">
        <v>6088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6088</v>
      </c>
      <c r="O10" s="47">
        <f t="shared" si="1"/>
        <v>2.5895363675031899</v>
      </c>
      <c r="P10" s="9"/>
    </row>
    <row r="11" spans="1:133">
      <c r="A11" s="12"/>
      <c r="B11" s="25">
        <v>315</v>
      </c>
      <c r="C11" s="20" t="s">
        <v>100</v>
      </c>
      <c r="D11" s="46">
        <v>93117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93117</v>
      </c>
      <c r="O11" s="47">
        <f t="shared" si="1"/>
        <v>39.607401105912381</v>
      </c>
      <c r="P11" s="9"/>
    </row>
    <row r="12" spans="1:133">
      <c r="A12" s="12"/>
      <c r="B12" s="25">
        <v>316</v>
      </c>
      <c r="C12" s="20" t="s">
        <v>101</v>
      </c>
      <c r="D12" s="46">
        <v>17822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17822</v>
      </c>
      <c r="O12" s="47">
        <f t="shared" si="1"/>
        <v>7.5806039982985967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427111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427111</v>
      </c>
      <c r="O13" s="45">
        <f t="shared" si="1"/>
        <v>181.67205444491705</v>
      </c>
      <c r="P13" s="10"/>
    </row>
    <row r="14" spans="1:133">
      <c r="A14" s="12"/>
      <c r="B14" s="25">
        <v>322</v>
      </c>
      <c r="C14" s="20" t="s">
        <v>0</v>
      </c>
      <c r="D14" s="46">
        <v>44064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44064</v>
      </c>
      <c r="O14" s="47">
        <f t="shared" si="1"/>
        <v>18.742662696724796</v>
      </c>
      <c r="P14" s="9"/>
    </row>
    <row r="15" spans="1:133">
      <c r="A15" s="12"/>
      <c r="B15" s="25">
        <v>323.10000000000002</v>
      </c>
      <c r="C15" s="20" t="s">
        <v>17</v>
      </c>
      <c r="D15" s="46">
        <v>361468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361468</v>
      </c>
      <c r="O15" s="47">
        <f t="shared" si="1"/>
        <v>153.75074436410037</v>
      </c>
      <c r="P15" s="9"/>
    </row>
    <row r="16" spans="1:133">
      <c r="A16" s="12"/>
      <c r="B16" s="25">
        <v>323.7</v>
      </c>
      <c r="C16" s="20" t="s">
        <v>18</v>
      </c>
      <c r="D16" s="46">
        <v>1125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1125</v>
      </c>
      <c r="O16" s="47">
        <f t="shared" si="1"/>
        <v>0.47851977881752444</v>
      </c>
      <c r="P16" s="9"/>
    </row>
    <row r="17" spans="1:16">
      <c r="A17" s="12"/>
      <c r="B17" s="25">
        <v>329</v>
      </c>
      <c r="C17" s="20" t="s">
        <v>19</v>
      </c>
      <c r="D17" s="46">
        <v>20454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20454</v>
      </c>
      <c r="O17" s="47">
        <f t="shared" si="1"/>
        <v>8.7001276052743517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585249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554318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1139567</v>
      </c>
      <c r="O18" s="45">
        <f t="shared" si="1"/>
        <v>484.71586558911099</v>
      </c>
      <c r="P18" s="10"/>
    </row>
    <row r="19" spans="1:16">
      <c r="A19" s="12"/>
      <c r="B19" s="25">
        <v>331.2</v>
      </c>
      <c r="C19" s="20" t="s">
        <v>20</v>
      </c>
      <c r="D19" s="46">
        <v>59627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59627</v>
      </c>
      <c r="O19" s="47">
        <f t="shared" si="1"/>
        <v>25.362398979157806</v>
      </c>
      <c r="P19" s="9"/>
    </row>
    <row r="20" spans="1:16">
      <c r="A20" s="12"/>
      <c r="B20" s="25">
        <v>331.69</v>
      </c>
      <c r="C20" s="20" t="s">
        <v>22</v>
      </c>
      <c r="D20" s="46">
        <v>51821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51821</v>
      </c>
      <c r="O20" s="47">
        <f t="shared" si="1"/>
        <v>22.042109740535942</v>
      </c>
      <c r="P20" s="9"/>
    </row>
    <row r="21" spans="1:16">
      <c r="A21" s="12"/>
      <c r="B21" s="25">
        <v>334.35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554318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554318</v>
      </c>
      <c r="O21" s="47">
        <f t="shared" si="1"/>
        <v>235.77966822628667</v>
      </c>
      <c r="P21" s="9"/>
    </row>
    <row r="22" spans="1:16">
      <c r="A22" s="12"/>
      <c r="B22" s="25">
        <v>335.12</v>
      </c>
      <c r="C22" s="20" t="s">
        <v>102</v>
      </c>
      <c r="D22" s="46">
        <v>113923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113923</v>
      </c>
      <c r="O22" s="47">
        <f t="shared" si="1"/>
        <v>48.457252233092298</v>
      </c>
      <c r="P22" s="9"/>
    </row>
    <row r="23" spans="1:16">
      <c r="A23" s="12"/>
      <c r="B23" s="25">
        <v>335.18</v>
      </c>
      <c r="C23" s="20" t="s">
        <v>104</v>
      </c>
      <c r="D23" s="46">
        <v>298628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298628</v>
      </c>
      <c r="O23" s="47">
        <f t="shared" si="1"/>
        <v>127.02169289663973</v>
      </c>
      <c r="P23" s="9"/>
    </row>
    <row r="24" spans="1:16">
      <c r="A24" s="12"/>
      <c r="B24" s="25">
        <v>337.2</v>
      </c>
      <c r="C24" s="20" t="s">
        <v>27</v>
      </c>
      <c r="D24" s="46">
        <v>61250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61250</v>
      </c>
      <c r="O24" s="47">
        <f t="shared" si="1"/>
        <v>26.052743513398553</v>
      </c>
      <c r="P24" s="9"/>
    </row>
    <row r="25" spans="1:16" ht="15.75">
      <c r="A25" s="29" t="s">
        <v>34</v>
      </c>
      <c r="B25" s="30"/>
      <c r="C25" s="31"/>
      <c r="D25" s="32">
        <f t="shared" ref="D25:M25" si="6">SUM(D26:D32)</f>
        <v>88316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1251938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1340254</v>
      </c>
      <c r="O25" s="45">
        <f t="shared" si="1"/>
        <v>570.07826456826888</v>
      </c>
      <c r="P25" s="10"/>
    </row>
    <row r="26" spans="1:16">
      <c r="A26" s="12"/>
      <c r="B26" s="25">
        <v>341.3</v>
      </c>
      <c r="C26" s="20" t="s">
        <v>124</v>
      </c>
      <c r="D26" s="46">
        <v>55000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55000</v>
      </c>
      <c r="O26" s="47">
        <f t="shared" si="1"/>
        <v>23.394300297745641</v>
      </c>
      <c r="P26" s="9"/>
    </row>
    <row r="27" spans="1:16">
      <c r="A27" s="12"/>
      <c r="B27" s="25">
        <v>342.1</v>
      </c>
      <c r="C27" s="20" t="s">
        <v>129</v>
      </c>
      <c r="D27" s="46">
        <v>2430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2430</v>
      </c>
      <c r="O27" s="47">
        <f t="shared" si="1"/>
        <v>1.0336027222458528</v>
      </c>
      <c r="P27" s="9"/>
    </row>
    <row r="28" spans="1:16">
      <c r="A28" s="12"/>
      <c r="B28" s="25">
        <v>342.2</v>
      </c>
      <c r="C28" s="20" t="s">
        <v>96</v>
      </c>
      <c r="D28" s="46">
        <v>7330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7330</v>
      </c>
      <c r="O28" s="47">
        <f t="shared" si="1"/>
        <v>3.1178222033177372</v>
      </c>
      <c r="P28" s="9"/>
    </row>
    <row r="29" spans="1:16">
      <c r="A29" s="12"/>
      <c r="B29" s="25">
        <v>343.4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384825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384825</v>
      </c>
      <c r="O29" s="47">
        <f t="shared" si="1"/>
        <v>163.68566567418119</v>
      </c>
      <c r="P29" s="9"/>
    </row>
    <row r="30" spans="1:16">
      <c r="A30" s="12"/>
      <c r="B30" s="25">
        <v>343.6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867113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867113</v>
      </c>
      <c r="O30" s="47">
        <f t="shared" si="1"/>
        <v>368.82730752871117</v>
      </c>
      <c r="P30" s="9"/>
    </row>
    <row r="31" spans="1:16">
      <c r="A31" s="12"/>
      <c r="B31" s="25">
        <v>345.9</v>
      </c>
      <c r="C31" s="20" t="s">
        <v>45</v>
      </c>
      <c r="D31" s="46">
        <v>17440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17440</v>
      </c>
      <c r="O31" s="47">
        <f t="shared" si="1"/>
        <v>7.41811994895789</v>
      </c>
      <c r="P31" s="9"/>
    </row>
    <row r="32" spans="1:16">
      <c r="A32" s="12"/>
      <c r="B32" s="25">
        <v>347.4</v>
      </c>
      <c r="C32" s="20" t="s">
        <v>46</v>
      </c>
      <c r="D32" s="46">
        <v>6116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6116</v>
      </c>
      <c r="O32" s="47">
        <f t="shared" si="1"/>
        <v>2.6014461931093154</v>
      </c>
      <c r="P32" s="9"/>
    </row>
    <row r="33" spans="1:119" ht="15.75">
      <c r="A33" s="29" t="s">
        <v>35</v>
      </c>
      <c r="B33" s="30"/>
      <c r="C33" s="31"/>
      <c r="D33" s="32">
        <f t="shared" ref="D33:M33" si="8">SUM(D34:D34)</f>
        <v>5961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>SUM(D33:M33)</f>
        <v>5961</v>
      </c>
      <c r="O33" s="45">
        <f t="shared" si="1"/>
        <v>2.5355168013611231</v>
      </c>
      <c r="P33" s="10"/>
    </row>
    <row r="34" spans="1:119">
      <c r="A34" s="13"/>
      <c r="B34" s="39">
        <v>351.1</v>
      </c>
      <c r="C34" s="21" t="s">
        <v>49</v>
      </c>
      <c r="D34" s="46">
        <v>5961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5961</v>
      </c>
      <c r="O34" s="47">
        <f t="shared" si="1"/>
        <v>2.5355168013611231</v>
      </c>
      <c r="P34" s="9"/>
    </row>
    <row r="35" spans="1:119" ht="15.75">
      <c r="A35" s="29" t="s">
        <v>3</v>
      </c>
      <c r="B35" s="30"/>
      <c r="C35" s="31"/>
      <c r="D35" s="32">
        <f t="shared" ref="D35:M35" si="9">SUM(D36:D42)</f>
        <v>140094</v>
      </c>
      <c r="E35" s="32">
        <f t="shared" si="9"/>
        <v>760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116133</v>
      </c>
      <c r="L35" s="32">
        <f t="shared" si="9"/>
        <v>0</v>
      </c>
      <c r="M35" s="32">
        <f t="shared" si="9"/>
        <v>0</v>
      </c>
      <c r="N35" s="32">
        <f>SUM(D35:M35)</f>
        <v>256987</v>
      </c>
      <c r="O35" s="45">
        <f t="shared" si="1"/>
        <v>109.30965546575925</v>
      </c>
      <c r="P35" s="10"/>
    </row>
    <row r="36" spans="1:119">
      <c r="A36" s="12"/>
      <c r="B36" s="25">
        <v>361.1</v>
      </c>
      <c r="C36" s="20" t="s">
        <v>50</v>
      </c>
      <c r="D36" s="46">
        <v>3233</v>
      </c>
      <c r="E36" s="46">
        <v>260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55363</v>
      </c>
      <c r="L36" s="46">
        <v>0</v>
      </c>
      <c r="M36" s="46">
        <v>0</v>
      </c>
      <c r="N36" s="46">
        <f>SUM(D36:M36)</f>
        <v>58856</v>
      </c>
      <c r="O36" s="47">
        <f t="shared" si="1"/>
        <v>25.034453424074862</v>
      </c>
      <c r="P36" s="9"/>
    </row>
    <row r="37" spans="1:119">
      <c r="A37" s="12"/>
      <c r="B37" s="25">
        <v>361.3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13256</v>
      </c>
      <c r="L37" s="46">
        <v>0</v>
      </c>
      <c r="M37" s="46">
        <v>0</v>
      </c>
      <c r="N37" s="46">
        <f t="shared" ref="N37:N42" si="10">SUM(D37:M37)</f>
        <v>13256</v>
      </c>
      <c r="O37" s="47">
        <f t="shared" si="1"/>
        <v>5.6384517226712036</v>
      </c>
      <c r="P37" s="9"/>
    </row>
    <row r="38" spans="1:119">
      <c r="A38" s="12"/>
      <c r="B38" s="25">
        <v>361.4</v>
      </c>
      <c r="C38" s="20" t="s">
        <v>118</v>
      </c>
      <c r="D38" s="46">
        <v>8310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8310</v>
      </c>
      <c r="O38" s="47">
        <f t="shared" si="1"/>
        <v>3.5346660995321142</v>
      </c>
      <c r="P38" s="9"/>
    </row>
    <row r="39" spans="1:119">
      <c r="A39" s="12"/>
      <c r="B39" s="25">
        <v>362</v>
      </c>
      <c r="C39" s="20" t="s">
        <v>52</v>
      </c>
      <c r="D39" s="46">
        <v>92196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92196</v>
      </c>
      <c r="O39" s="47">
        <f t="shared" si="1"/>
        <v>39.215652913653763</v>
      </c>
      <c r="P39" s="9"/>
    </row>
    <row r="40" spans="1:119">
      <c r="A40" s="12"/>
      <c r="B40" s="25">
        <v>366</v>
      </c>
      <c r="C40" s="20" t="s">
        <v>53</v>
      </c>
      <c r="D40" s="46">
        <v>21334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21334</v>
      </c>
      <c r="O40" s="47">
        <f t="shared" si="1"/>
        <v>9.0744364100382811</v>
      </c>
      <c r="P40" s="9"/>
    </row>
    <row r="41" spans="1:119">
      <c r="A41" s="12"/>
      <c r="B41" s="25">
        <v>368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47514</v>
      </c>
      <c r="L41" s="46">
        <v>0</v>
      </c>
      <c r="M41" s="46">
        <v>0</v>
      </c>
      <c r="N41" s="46">
        <f t="shared" si="10"/>
        <v>47514</v>
      </c>
      <c r="O41" s="47">
        <f t="shared" si="1"/>
        <v>20.210123351765205</v>
      </c>
      <c r="P41" s="9"/>
    </row>
    <row r="42" spans="1:119">
      <c r="A42" s="12"/>
      <c r="B42" s="25">
        <v>369.9</v>
      </c>
      <c r="C42" s="20" t="s">
        <v>55</v>
      </c>
      <c r="D42" s="46">
        <v>15021</v>
      </c>
      <c r="E42" s="46">
        <v>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15521</v>
      </c>
      <c r="O42" s="47">
        <f t="shared" si="1"/>
        <v>6.6018715440238198</v>
      </c>
      <c r="P42" s="9"/>
    </row>
    <row r="43" spans="1:119" ht="15.75">
      <c r="A43" s="29" t="s">
        <v>36</v>
      </c>
      <c r="B43" s="30"/>
      <c r="C43" s="31"/>
      <c r="D43" s="32">
        <f t="shared" ref="D43:M43" si="11">SUM(D44:D44)</f>
        <v>9128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>SUM(D43:M43)</f>
        <v>9128</v>
      </c>
      <c r="O43" s="45">
        <f t="shared" si="1"/>
        <v>3.8826031475967673</v>
      </c>
      <c r="P43" s="9"/>
    </row>
    <row r="44" spans="1:119" ht="15.75" thickBot="1">
      <c r="A44" s="12"/>
      <c r="B44" s="25">
        <v>384</v>
      </c>
      <c r="C44" s="20" t="s">
        <v>57</v>
      </c>
      <c r="D44" s="46">
        <v>9128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9128</v>
      </c>
      <c r="O44" s="47">
        <f t="shared" si="1"/>
        <v>3.8826031475967673</v>
      </c>
      <c r="P44" s="9"/>
    </row>
    <row r="45" spans="1:119" ht="16.5" thickBot="1">
      <c r="A45" s="14" t="s">
        <v>47</v>
      </c>
      <c r="B45" s="23"/>
      <c r="C45" s="22"/>
      <c r="D45" s="15">
        <f t="shared" ref="D45:M45" si="12">SUM(D5,D13,D18,D25,D33,D35,D43)</f>
        <v>3601761</v>
      </c>
      <c r="E45" s="15">
        <f t="shared" si="12"/>
        <v>350760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1806256</v>
      </c>
      <c r="J45" s="15">
        <f t="shared" si="12"/>
        <v>0</v>
      </c>
      <c r="K45" s="15">
        <f t="shared" si="12"/>
        <v>116133</v>
      </c>
      <c r="L45" s="15">
        <f t="shared" si="12"/>
        <v>0</v>
      </c>
      <c r="M45" s="15">
        <f t="shared" si="12"/>
        <v>0</v>
      </c>
      <c r="N45" s="15">
        <f>SUM(D45:M45)</f>
        <v>5874910</v>
      </c>
      <c r="O45" s="38">
        <f t="shared" si="1"/>
        <v>2498.8983411314334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5" t="s">
        <v>141</v>
      </c>
      <c r="M47" s="115"/>
      <c r="N47" s="115"/>
      <c r="O47" s="43">
        <v>2351</v>
      </c>
    </row>
    <row r="48" spans="1:119">
      <c r="A48" s="116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1:15" ht="15.75" customHeight="1" thickBot="1">
      <c r="A49" s="117" t="s">
        <v>70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7"/>
  <sheetViews>
    <sheetView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2239444</v>
      </c>
      <c r="E5" s="27">
        <f t="shared" si="0"/>
        <v>300000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2539444</v>
      </c>
      <c r="O5" s="33">
        <f t="shared" ref="O5:O36" si="1">(N5/O$55)</f>
        <v>1081.5349233390118</v>
      </c>
      <c r="P5" s="6"/>
    </row>
    <row r="6" spans="1:133">
      <c r="A6" s="12"/>
      <c r="B6" s="25">
        <v>311</v>
      </c>
      <c r="C6" s="20" t="s">
        <v>2</v>
      </c>
      <c r="D6" s="46">
        <v>1554043</v>
      </c>
      <c r="E6" s="46">
        <v>300000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1854043</v>
      </c>
      <c r="O6" s="47">
        <f t="shared" si="1"/>
        <v>789.6264906303237</v>
      </c>
      <c r="P6" s="9"/>
    </row>
    <row r="7" spans="1:133">
      <c r="A7" s="12"/>
      <c r="B7" s="25">
        <v>312.10000000000002</v>
      </c>
      <c r="C7" s="20" t="s">
        <v>10</v>
      </c>
      <c r="D7" s="46">
        <v>80608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80608</v>
      </c>
      <c r="O7" s="47">
        <f t="shared" si="1"/>
        <v>34.330494037478708</v>
      </c>
      <c r="P7" s="9"/>
    </row>
    <row r="8" spans="1:133">
      <c r="A8" s="12"/>
      <c r="B8" s="25">
        <v>312.52</v>
      </c>
      <c r="C8" s="20" t="s">
        <v>137</v>
      </c>
      <c r="D8" s="46">
        <v>17160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17160</v>
      </c>
      <c r="O8" s="47">
        <f t="shared" si="1"/>
        <v>7.3083475298126066</v>
      </c>
      <c r="P8" s="9"/>
    </row>
    <row r="9" spans="1:133">
      <c r="A9" s="12"/>
      <c r="B9" s="25">
        <v>314.10000000000002</v>
      </c>
      <c r="C9" s="20" t="s">
        <v>11</v>
      </c>
      <c r="D9" s="46">
        <v>412968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412968</v>
      </c>
      <c r="O9" s="47">
        <f t="shared" si="1"/>
        <v>175.88074957410564</v>
      </c>
      <c r="P9" s="9"/>
    </row>
    <row r="10" spans="1:133">
      <c r="A10" s="12"/>
      <c r="B10" s="25">
        <v>314.3</v>
      </c>
      <c r="C10" s="20" t="s">
        <v>12</v>
      </c>
      <c r="D10" s="46">
        <v>56021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56021</v>
      </c>
      <c r="O10" s="47">
        <f t="shared" si="1"/>
        <v>23.859028960817717</v>
      </c>
      <c r="P10" s="9"/>
    </row>
    <row r="11" spans="1:133">
      <c r="A11" s="12"/>
      <c r="B11" s="25">
        <v>314.39999999999998</v>
      </c>
      <c r="C11" s="20" t="s">
        <v>14</v>
      </c>
      <c r="D11" s="46">
        <v>5039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5039</v>
      </c>
      <c r="O11" s="47">
        <f t="shared" si="1"/>
        <v>2.1460817717206133</v>
      </c>
      <c r="P11" s="9"/>
    </row>
    <row r="12" spans="1:133">
      <c r="A12" s="12"/>
      <c r="B12" s="25">
        <v>315</v>
      </c>
      <c r="C12" s="20" t="s">
        <v>100</v>
      </c>
      <c r="D12" s="46">
        <v>96263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96263</v>
      </c>
      <c r="O12" s="47">
        <f t="shared" si="1"/>
        <v>40.997870528109026</v>
      </c>
      <c r="P12" s="9"/>
    </row>
    <row r="13" spans="1:133">
      <c r="A13" s="12"/>
      <c r="B13" s="25">
        <v>316</v>
      </c>
      <c r="C13" s="20" t="s">
        <v>101</v>
      </c>
      <c r="D13" s="46">
        <v>17342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17342</v>
      </c>
      <c r="O13" s="47">
        <f t="shared" si="1"/>
        <v>7.3858603066439521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464589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464589</v>
      </c>
      <c r="O14" s="45">
        <f t="shared" si="1"/>
        <v>197.86584327086882</v>
      </c>
      <c r="P14" s="10"/>
    </row>
    <row r="15" spans="1:133">
      <c r="A15" s="12"/>
      <c r="B15" s="25">
        <v>322</v>
      </c>
      <c r="C15" s="20" t="s">
        <v>0</v>
      </c>
      <c r="D15" s="46">
        <v>62368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62368</v>
      </c>
      <c r="O15" s="47">
        <f t="shared" si="1"/>
        <v>26.562180579216353</v>
      </c>
      <c r="P15" s="9"/>
    </row>
    <row r="16" spans="1:133">
      <c r="A16" s="12"/>
      <c r="B16" s="25">
        <v>323.10000000000002</v>
      </c>
      <c r="C16" s="20" t="s">
        <v>17</v>
      </c>
      <c r="D16" s="46">
        <v>374907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374907</v>
      </c>
      <c r="O16" s="47">
        <f t="shared" si="1"/>
        <v>159.67078364565589</v>
      </c>
      <c r="P16" s="9"/>
    </row>
    <row r="17" spans="1:16">
      <c r="A17" s="12"/>
      <c r="B17" s="25">
        <v>323.7</v>
      </c>
      <c r="C17" s="20" t="s">
        <v>18</v>
      </c>
      <c r="D17" s="46">
        <v>2400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2400</v>
      </c>
      <c r="O17" s="47">
        <f t="shared" si="1"/>
        <v>1.0221465076660987</v>
      </c>
      <c r="P17" s="9"/>
    </row>
    <row r="18" spans="1:16">
      <c r="A18" s="12"/>
      <c r="B18" s="25">
        <v>329</v>
      </c>
      <c r="C18" s="20" t="s">
        <v>19</v>
      </c>
      <c r="D18" s="46">
        <v>24914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24914</v>
      </c>
      <c r="O18" s="47">
        <f t="shared" si="1"/>
        <v>10.610732538330494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SUM(D20:D29)</f>
        <v>837268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23517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860785</v>
      </c>
      <c r="O19" s="45">
        <f t="shared" si="1"/>
        <v>366.60349233390122</v>
      </c>
      <c r="P19" s="10"/>
    </row>
    <row r="20" spans="1:16">
      <c r="A20" s="12"/>
      <c r="B20" s="25">
        <v>331.62</v>
      </c>
      <c r="C20" s="20" t="s">
        <v>85</v>
      </c>
      <c r="D20" s="46">
        <v>52161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52161</v>
      </c>
      <c r="O20" s="47">
        <f t="shared" si="1"/>
        <v>22.215076660988075</v>
      </c>
      <c r="P20" s="9"/>
    </row>
    <row r="21" spans="1:16">
      <c r="A21" s="12"/>
      <c r="B21" s="25">
        <v>331.9</v>
      </c>
      <c r="C21" s="20" t="s">
        <v>127</v>
      </c>
      <c r="D21" s="46">
        <v>116663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116663</v>
      </c>
      <c r="O21" s="47">
        <f t="shared" si="1"/>
        <v>49.686115843270869</v>
      </c>
      <c r="P21" s="9"/>
    </row>
    <row r="22" spans="1:16">
      <c r="A22" s="12"/>
      <c r="B22" s="25">
        <v>334.35</v>
      </c>
      <c r="C22" s="20" t="s">
        <v>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23517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23517</v>
      </c>
      <c r="O22" s="47">
        <f t="shared" si="1"/>
        <v>10.015758091993186</v>
      </c>
      <c r="P22" s="9"/>
    </row>
    <row r="23" spans="1:16">
      <c r="A23" s="12"/>
      <c r="B23" s="25">
        <v>334.7</v>
      </c>
      <c r="C23" s="20" t="s">
        <v>86</v>
      </c>
      <c r="D23" s="46">
        <v>47700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47700</v>
      </c>
      <c r="O23" s="47">
        <f t="shared" si="1"/>
        <v>20.315161839863713</v>
      </c>
      <c r="P23" s="9"/>
    </row>
    <row r="24" spans="1:16">
      <c r="A24" s="12"/>
      <c r="B24" s="25">
        <v>334.9</v>
      </c>
      <c r="C24" s="20" t="s">
        <v>138</v>
      </c>
      <c r="D24" s="46">
        <v>45000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45000</v>
      </c>
      <c r="O24" s="47">
        <f t="shared" si="1"/>
        <v>19.165247018739354</v>
      </c>
      <c r="P24" s="9"/>
    </row>
    <row r="25" spans="1:16">
      <c r="A25" s="12"/>
      <c r="B25" s="25">
        <v>335.12</v>
      </c>
      <c r="C25" s="20" t="s">
        <v>102</v>
      </c>
      <c r="D25" s="46">
        <v>118861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118861</v>
      </c>
      <c r="O25" s="47">
        <f t="shared" si="1"/>
        <v>50.622231686541738</v>
      </c>
      <c r="P25" s="9"/>
    </row>
    <row r="26" spans="1:16">
      <c r="A26" s="12"/>
      <c r="B26" s="25">
        <v>335.15</v>
      </c>
      <c r="C26" s="20" t="s">
        <v>103</v>
      </c>
      <c r="D26" s="46">
        <v>392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392</v>
      </c>
      <c r="O26" s="47">
        <f t="shared" si="1"/>
        <v>0.16695059625212946</v>
      </c>
      <c r="P26" s="9"/>
    </row>
    <row r="27" spans="1:16">
      <c r="A27" s="12"/>
      <c r="B27" s="25">
        <v>335.18</v>
      </c>
      <c r="C27" s="20" t="s">
        <v>104</v>
      </c>
      <c r="D27" s="46">
        <v>388643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388643</v>
      </c>
      <c r="O27" s="47">
        <f t="shared" si="1"/>
        <v>165.5208688245315</v>
      </c>
      <c r="P27" s="9"/>
    </row>
    <row r="28" spans="1:16">
      <c r="A28" s="12"/>
      <c r="B28" s="25">
        <v>337.2</v>
      </c>
      <c r="C28" s="20" t="s">
        <v>27</v>
      </c>
      <c r="D28" s="46">
        <v>56250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56250</v>
      </c>
      <c r="O28" s="47">
        <f t="shared" si="1"/>
        <v>23.956558773424192</v>
      </c>
      <c r="P28" s="9"/>
    </row>
    <row r="29" spans="1:16">
      <c r="A29" s="12"/>
      <c r="B29" s="25">
        <v>337.7</v>
      </c>
      <c r="C29" s="20" t="s">
        <v>29</v>
      </c>
      <c r="D29" s="46">
        <v>11598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11598</v>
      </c>
      <c r="O29" s="47">
        <f t="shared" si="1"/>
        <v>4.9395229982964226</v>
      </c>
      <c r="P29" s="9"/>
    </row>
    <row r="30" spans="1:16" ht="15.75">
      <c r="A30" s="29" t="s">
        <v>34</v>
      </c>
      <c r="B30" s="30"/>
      <c r="C30" s="31"/>
      <c r="D30" s="32">
        <f t="shared" ref="D30:M30" si="6">SUM(D31:D42)</f>
        <v>275878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1208816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1484694</v>
      </c>
      <c r="O30" s="45">
        <f t="shared" si="1"/>
        <v>632.32282793867125</v>
      </c>
      <c r="P30" s="10"/>
    </row>
    <row r="31" spans="1:16">
      <c r="A31" s="12"/>
      <c r="B31" s="25">
        <v>341.3</v>
      </c>
      <c r="C31" s="20" t="s">
        <v>124</v>
      </c>
      <c r="D31" s="46">
        <v>155000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2" si="7">SUM(D31:M31)</f>
        <v>155000</v>
      </c>
      <c r="O31" s="47">
        <f t="shared" si="1"/>
        <v>66.01362862010221</v>
      </c>
      <c r="P31" s="9"/>
    </row>
    <row r="32" spans="1:16">
      <c r="A32" s="12"/>
      <c r="B32" s="25">
        <v>342.1</v>
      </c>
      <c r="C32" s="20" t="s">
        <v>129</v>
      </c>
      <c r="D32" s="46">
        <v>29911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29911</v>
      </c>
      <c r="O32" s="47">
        <f t="shared" si="1"/>
        <v>12.73892674616695</v>
      </c>
      <c r="P32" s="9"/>
    </row>
    <row r="33" spans="1:16">
      <c r="A33" s="12"/>
      <c r="B33" s="25">
        <v>342.2</v>
      </c>
      <c r="C33" s="20" t="s">
        <v>96</v>
      </c>
      <c r="D33" s="46">
        <v>7961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7961</v>
      </c>
      <c r="O33" s="47">
        <f t="shared" si="1"/>
        <v>3.3905451448040886</v>
      </c>
      <c r="P33" s="9"/>
    </row>
    <row r="34" spans="1:16">
      <c r="A34" s="12"/>
      <c r="B34" s="25">
        <v>342.9</v>
      </c>
      <c r="C34" s="20" t="s">
        <v>110</v>
      </c>
      <c r="D34" s="46">
        <v>1398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1398</v>
      </c>
      <c r="O34" s="47">
        <f t="shared" si="1"/>
        <v>0.59540034071550252</v>
      </c>
      <c r="P34" s="9"/>
    </row>
    <row r="35" spans="1:16">
      <c r="A35" s="12"/>
      <c r="B35" s="25">
        <v>343.3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247541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247541</v>
      </c>
      <c r="O35" s="47">
        <f t="shared" si="1"/>
        <v>105.4263202725724</v>
      </c>
      <c r="P35" s="9"/>
    </row>
    <row r="36" spans="1:16">
      <c r="A36" s="12"/>
      <c r="B36" s="25">
        <v>343.4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388026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388026</v>
      </c>
      <c r="O36" s="47">
        <f t="shared" si="1"/>
        <v>165.2580919931857</v>
      </c>
      <c r="P36" s="9"/>
    </row>
    <row r="37" spans="1:16">
      <c r="A37" s="12"/>
      <c r="B37" s="25">
        <v>343.5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353348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353348</v>
      </c>
      <c r="O37" s="47">
        <f t="shared" ref="O37:O53" si="8">(N37/O$55)</f>
        <v>150.48892674616695</v>
      </c>
      <c r="P37" s="9"/>
    </row>
    <row r="38" spans="1:16">
      <c r="A38" s="12"/>
      <c r="B38" s="25">
        <v>343.6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168741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168741</v>
      </c>
      <c r="O38" s="47">
        <f t="shared" si="8"/>
        <v>71.865843270868822</v>
      </c>
      <c r="P38" s="9"/>
    </row>
    <row r="39" spans="1:16">
      <c r="A39" s="12"/>
      <c r="B39" s="25">
        <v>343.9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51160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51160</v>
      </c>
      <c r="O39" s="47">
        <f t="shared" si="8"/>
        <v>21.788756388415674</v>
      </c>
      <c r="P39" s="9"/>
    </row>
    <row r="40" spans="1:16">
      <c r="A40" s="12"/>
      <c r="B40" s="25">
        <v>345.9</v>
      </c>
      <c r="C40" s="20" t="s">
        <v>45</v>
      </c>
      <c r="D40" s="46">
        <v>17440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17440</v>
      </c>
      <c r="O40" s="47">
        <f t="shared" si="8"/>
        <v>7.4275979557069851</v>
      </c>
      <c r="P40" s="9"/>
    </row>
    <row r="41" spans="1:16">
      <c r="A41" s="12"/>
      <c r="B41" s="25">
        <v>347.4</v>
      </c>
      <c r="C41" s="20" t="s">
        <v>46</v>
      </c>
      <c r="D41" s="46">
        <v>61073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61073</v>
      </c>
      <c r="O41" s="47">
        <f t="shared" si="8"/>
        <v>26.010647359454854</v>
      </c>
      <c r="P41" s="9"/>
    </row>
    <row r="42" spans="1:16">
      <c r="A42" s="12"/>
      <c r="B42" s="25">
        <v>347.9</v>
      </c>
      <c r="C42" s="20" t="s">
        <v>80</v>
      </c>
      <c r="D42" s="46">
        <v>3095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3095</v>
      </c>
      <c r="O42" s="47">
        <f t="shared" si="8"/>
        <v>1.3181431005110733</v>
      </c>
      <c r="P42" s="9"/>
    </row>
    <row r="43" spans="1:16" ht="15.75">
      <c r="A43" s="29" t="s">
        <v>35</v>
      </c>
      <c r="B43" s="30"/>
      <c r="C43" s="31"/>
      <c r="D43" s="32">
        <f t="shared" ref="D43:M43" si="9">SUM(D44:D45)</f>
        <v>19877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3" si="10">SUM(D43:M43)</f>
        <v>19877</v>
      </c>
      <c r="O43" s="45">
        <f t="shared" si="8"/>
        <v>8.4655025553662693</v>
      </c>
      <c r="P43" s="10"/>
    </row>
    <row r="44" spans="1:16">
      <c r="A44" s="13"/>
      <c r="B44" s="39">
        <v>351.1</v>
      </c>
      <c r="C44" s="21" t="s">
        <v>49</v>
      </c>
      <c r="D44" s="46">
        <v>8009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8009</v>
      </c>
      <c r="O44" s="47">
        <f t="shared" si="8"/>
        <v>3.4109880749574106</v>
      </c>
      <c r="P44" s="9"/>
    </row>
    <row r="45" spans="1:16">
      <c r="A45" s="13"/>
      <c r="B45" s="39">
        <v>354</v>
      </c>
      <c r="C45" s="21" t="s">
        <v>81</v>
      </c>
      <c r="D45" s="46">
        <v>11868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11868</v>
      </c>
      <c r="O45" s="47">
        <f t="shared" si="8"/>
        <v>5.0545144804088586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SUM(D47:D52)</f>
        <v>350069</v>
      </c>
      <c r="E46" s="32">
        <f t="shared" si="11"/>
        <v>1624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4015</v>
      </c>
      <c r="J46" s="32">
        <f t="shared" si="11"/>
        <v>0</v>
      </c>
      <c r="K46" s="32">
        <f t="shared" si="11"/>
        <v>163379</v>
      </c>
      <c r="L46" s="32">
        <f t="shared" si="11"/>
        <v>0</v>
      </c>
      <c r="M46" s="32">
        <f t="shared" si="11"/>
        <v>0</v>
      </c>
      <c r="N46" s="32">
        <f t="shared" si="10"/>
        <v>519087</v>
      </c>
      <c r="O46" s="45">
        <f t="shared" si="8"/>
        <v>221.07623509369677</v>
      </c>
      <c r="P46" s="10"/>
    </row>
    <row r="47" spans="1:16">
      <c r="A47" s="12"/>
      <c r="B47" s="25">
        <v>361.1</v>
      </c>
      <c r="C47" s="20" t="s">
        <v>50</v>
      </c>
      <c r="D47" s="46">
        <v>3917</v>
      </c>
      <c r="E47" s="46">
        <v>450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55794</v>
      </c>
      <c r="L47" s="46">
        <v>0</v>
      </c>
      <c r="M47" s="46">
        <v>0</v>
      </c>
      <c r="N47" s="46">
        <f t="shared" si="10"/>
        <v>60161</v>
      </c>
      <c r="O47" s="47">
        <f t="shared" si="8"/>
        <v>25.622231686541738</v>
      </c>
      <c r="P47" s="9"/>
    </row>
    <row r="48" spans="1:16">
      <c r="A48" s="12"/>
      <c r="B48" s="25">
        <v>361.3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5822</v>
      </c>
      <c r="L48" s="46">
        <v>0</v>
      </c>
      <c r="M48" s="46">
        <v>0</v>
      </c>
      <c r="N48" s="46">
        <f t="shared" si="10"/>
        <v>5822</v>
      </c>
      <c r="O48" s="47">
        <f t="shared" si="8"/>
        <v>2.479557069846678</v>
      </c>
      <c r="P48" s="9"/>
    </row>
    <row r="49" spans="1:119">
      <c r="A49" s="12"/>
      <c r="B49" s="25">
        <v>361.4</v>
      </c>
      <c r="C49" s="20" t="s">
        <v>118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38005</v>
      </c>
      <c r="L49" s="46">
        <v>0</v>
      </c>
      <c r="M49" s="46">
        <v>0</v>
      </c>
      <c r="N49" s="46">
        <f t="shared" si="10"/>
        <v>38005</v>
      </c>
      <c r="O49" s="47">
        <f t="shared" si="8"/>
        <v>16.186115843270869</v>
      </c>
      <c r="P49" s="9"/>
    </row>
    <row r="50" spans="1:119">
      <c r="A50" s="12"/>
      <c r="B50" s="25">
        <v>362</v>
      </c>
      <c r="C50" s="20" t="s">
        <v>52</v>
      </c>
      <c r="D50" s="46">
        <v>96882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96882</v>
      </c>
      <c r="O50" s="47">
        <f t="shared" si="8"/>
        <v>41.261499148211243</v>
      </c>
      <c r="P50" s="9"/>
    </row>
    <row r="51" spans="1:119">
      <c r="A51" s="12"/>
      <c r="B51" s="25">
        <v>368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63758</v>
      </c>
      <c r="L51" s="46">
        <v>0</v>
      </c>
      <c r="M51" s="46">
        <v>0</v>
      </c>
      <c r="N51" s="46">
        <f t="shared" si="10"/>
        <v>63758</v>
      </c>
      <c r="O51" s="47">
        <f t="shared" si="8"/>
        <v>27.154173764906304</v>
      </c>
      <c r="P51" s="9"/>
    </row>
    <row r="52" spans="1:119" ht="15.75" thickBot="1">
      <c r="A52" s="12"/>
      <c r="B52" s="25">
        <v>369.9</v>
      </c>
      <c r="C52" s="20" t="s">
        <v>55</v>
      </c>
      <c r="D52" s="46">
        <v>249270</v>
      </c>
      <c r="E52" s="46">
        <v>1174</v>
      </c>
      <c r="F52" s="46">
        <v>0</v>
      </c>
      <c r="G52" s="46">
        <v>0</v>
      </c>
      <c r="H52" s="46">
        <v>0</v>
      </c>
      <c r="I52" s="46">
        <v>4015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254459</v>
      </c>
      <c r="O52" s="47">
        <f t="shared" si="8"/>
        <v>108.37265758091993</v>
      </c>
      <c r="P52" s="9"/>
    </row>
    <row r="53" spans="1:119" ht="16.5" thickBot="1">
      <c r="A53" s="14" t="s">
        <v>47</v>
      </c>
      <c r="B53" s="23"/>
      <c r="C53" s="22"/>
      <c r="D53" s="15">
        <f>SUM(D5,D14,D19,D30,D43,D46)</f>
        <v>4187125</v>
      </c>
      <c r="E53" s="15">
        <f t="shared" ref="E53:M53" si="12">SUM(E5,E14,E19,E30,E43,E46)</f>
        <v>301624</v>
      </c>
      <c r="F53" s="15">
        <f t="shared" si="12"/>
        <v>0</v>
      </c>
      <c r="G53" s="15">
        <f t="shared" si="12"/>
        <v>0</v>
      </c>
      <c r="H53" s="15">
        <f t="shared" si="12"/>
        <v>0</v>
      </c>
      <c r="I53" s="15">
        <f t="shared" si="12"/>
        <v>1236348</v>
      </c>
      <c r="J53" s="15">
        <f t="shared" si="12"/>
        <v>0</v>
      </c>
      <c r="K53" s="15">
        <f t="shared" si="12"/>
        <v>163379</v>
      </c>
      <c r="L53" s="15">
        <f t="shared" si="12"/>
        <v>0</v>
      </c>
      <c r="M53" s="15">
        <f t="shared" si="12"/>
        <v>0</v>
      </c>
      <c r="N53" s="15">
        <f t="shared" si="10"/>
        <v>5888476</v>
      </c>
      <c r="O53" s="38">
        <f t="shared" si="8"/>
        <v>2507.8688245315161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5" t="s">
        <v>139</v>
      </c>
      <c r="M55" s="115"/>
      <c r="N55" s="115"/>
      <c r="O55" s="43">
        <v>2348</v>
      </c>
    </row>
    <row r="56" spans="1:119">
      <c r="A56" s="116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4"/>
    </row>
    <row r="57" spans="1:119" ht="15.75" customHeight="1" thickBot="1">
      <c r="A57" s="117" t="s">
        <v>70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132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2158617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300000</v>
      </c>
      <c r="N5" s="28">
        <f>SUM(D5:M5)</f>
        <v>2458617</v>
      </c>
      <c r="O5" s="33">
        <f t="shared" ref="O5:O52" si="1">(N5/O$54)</f>
        <v>1058.380111924236</v>
      </c>
      <c r="P5" s="6"/>
    </row>
    <row r="6" spans="1:133">
      <c r="A6" s="12"/>
      <c r="B6" s="25">
        <v>311</v>
      </c>
      <c r="C6" s="20" t="s">
        <v>2</v>
      </c>
      <c r="D6" s="46">
        <v>1523778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113434</v>
      </c>
      <c r="N6" s="46">
        <f>SUM(D6:M6)</f>
        <v>1637212</v>
      </c>
      <c r="O6" s="47">
        <f t="shared" si="1"/>
        <v>704.783469651313</v>
      </c>
      <c r="P6" s="9"/>
    </row>
    <row r="7" spans="1:133">
      <c r="A7" s="12"/>
      <c r="B7" s="25">
        <v>312.10000000000002</v>
      </c>
      <c r="C7" s="20" t="s">
        <v>10</v>
      </c>
      <c r="D7" s="46">
        <v>79400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79400</v>
      </c>
      <c r="O7" s="47">
        <f t="shared" si="1"/>
        <v>34.179939733103744</v>
      </c>
      <c r="P7" s="9"/>
    </row>
    <row r="8" spans="1:133">
      <c r="A8" s="12"/>
      <c r="B8" s="25">
        <v>314.10000000000002</v>
      </c>
      <c r="C8" s="20" t="s">
        <v>11</v>
      </c>
      <c r="D8" s="46">
        <v>391629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391629</v>
      </c>
      <c r="O8" s="47">
        <f t="shared" si="1"/>
        <v>168.58760223848472</v>
      </c>
      <c r="P8" s="9"/>
    </row>
    <row r="9" spans="1:133">
      <c r="A9" s="12"/>
      <c r="B9" s="25">
        <v>314.3</v>
      </c>
      <c r="C9" s="20" t="s">
        <v>12</v>
      </c>
      <c r="D9" s="46">
        <v>54004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54004</v>
      </c>
      <c r="O9" s="47">
        <f t="shared" si="1"/>
        <v>23.247524752475247</v>
      </c>
      <c r="P9" s="9"/>
    </row>
    <row r="10" spans="1:133">
      <c r="A10" s="12"/>
      <c r="B10" s="25">
        <v>314.39999999999998</v>
      </c>
      <c r="C10" s="20" t="s">
        <v>14</v>
      </c>
      <c r="D10" s="46">
        <v>4753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4753</v>
      </c>
      <c r="O10" s="47">
        <f t="shared" si="1"/>
        <v>2.0460611278519156</v>
      </c>
      <c r="P10" s="9"/>
    </row>
    <row r="11" spans="1:133">
      <c r="A11" s="12"/>
      <c r="B11" s="25">
        <v>315</v>
      </c>
      <c r="C11" s="20" t="s">
        <v>100</v>
      </c>
      <c r="D11" s="46">
        <v>86333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86333</v>
      </c>
      <c r="O11" s="47">
        <f t="shared" si="1"/>
        <v>37.164442531209644</v>
      </c>
      <c r="P11" s="9"/>
    </row>
    <row r="12" spans="1:133">
      <c r="A12" s="12"/>
      <c r="B12" s="25">
        <v>316</v>
      </c>
      <c r="C12" s="20" t="s">
        <v>101</v>
      </c>
      <c r="D12" s="46">
        <v>18720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18720</v>
      </c>
      <c r="O12" s="47">
        <f t="shared" si="1"/>
        <v>8.0585449849332758</v>
      </c>
      <c r="P12" s="9"/>
    </row>
    <row r="13" spans="1:133">
      <c r="A13" s="12"/>
      <c r="B13" s="25">
        <v>319</v>
      </c>
      <c r="C13" s="20" t="s">
        <v>108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186566</v>
      </c>
      <c r="N13" s="46">
        <f t="shared" si="2"/>
        <v>186566</v>
      </c>
      <c r="O13" s="47">
        <f t="shared" si="1"/>
        <v>80.312526904864399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490682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490682</v>
      </c>
      <c r="O14" s="45">
        <f t="shared" si="1"/>
        <v>211.22772277227722</v>
      </c>
      <c r="P14" s="10"/>
    </row>
    <row r="15" spans="1:133">
      <c r="A15" s="12"/>
      <c r="B15" s="25">
        <v>322</v>
      </c>
      <c r="C15" s="20" t="s">
        <v>0</v>
      </c>
      <c r="D15" s="46">
        <v>99509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99509</v>
      </c>
      <c r="O15" s="47">
        <f t="shared" si="1"/>
        <v>42.836418424451139</v>
      </c>
      <c r="P15" s="9"/>
    </row>
    <row r="16" spans="1:133">
      <c r="A16" s="12"/>
      <c r="B16" s="25">
        <v>323.10000000000002</v>
      </c>
      <c r="C16" s="20" t="s">
        <v>17</v>
      </c>
      <c r="D16" s="46">
        <v>364180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364180</v>
      </c>
      <c r="O16" s="47">
        <f t="shared" si="1"/>
        <v>156.771416272062</v>
      </c>
      <c r="P16" s="9"/>
    </row>
    <row r="17" spans="1:16">
      <c r="A17" s="12"/>
      <c r="B17" s="25">
        <v>323.7</v>
      </c>
      <c r="C17" s="20" t="s">
        <v>18</v>
      </c>
      <c r="D17" s="46">
        <v>1125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1125</v>
      </c>
      <c r="O17" s="47">
        <f t="shared" si="1"/>
        <v>0.48428755919070166</v>
      </c>
      <c r="P17" s="9"/>
    </row>
    <row r="18" spans="1:16">
      <c r="A18" s="12"/>
      <c r="B18" s="25">
        <v>329</v>
      </c>
      <c r="C18" s="20" t="s">
        <v>19</v>
      </c>
      <c r="D18" s="46">
        <v>25868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25868</v>
      </c>
      <c r="O18" s="47">
        <f t="shared" si="1"/>
        <v>11.135600516573396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608555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13407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621962</v>
      </c>
      <c r="O19" s="45">
        <f t="shared" si="1"/>
        <v>267.74085234610419</v>
      </c>
      <c r="P19" s="10"/>
    </row>
    <row r="20" spans="1:16">
      <c r="A20" s="12"/>
      <c r="B20" s="25">
        <v>331.1</v>
      </c>
      <c r="C20" s="20" t="s">
        <v>74</v>
      </c>
      <c r="D20" s="46">
        <v>52633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52633</v>
      </c>
      <c r="O20" s="47">
        <f t="shared" si="1"/>
        <v>22.657339647008179</v>
      </c>
      <c r="P20" s="9"/>
    </row>
    <row r="21" spans="1:16">
      <c r="A21" s="12"/>
      <c r="B21" s="25">
        <v>331.7</v>
      </c>
      <c r="C21" s="20" t="s">
        <v>114</v>
      </c>
      <c r="D21" s="46">
        <v>51312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51312</v>
      </c>
      <c r="O21" s="47">
        <f t="shared" si="1"/>
        <v>22.088678433060696</v>
      </c>
      <c r="P21" s="9"/>
    </row>
    <row r="22" spans="1:16">
      <c r="A22" s="12"/>
      <c r="B22" s="25">
        <v>331.9</v>
      </c>
      <c r="C22" s="20" t="s">
        <v>127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13407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13407</v>
      </c>
      <c r="O22" s="47">
        <f t="shared" si="1"/>
        <v>5.7714162720619884</v>
      </c>
      <c r="P22" s="9"/>
    </row>
    <row r="23" spans="1:16">
      <c r="A23" s="12"/>
      <c r="B23" s="25">
        <v>335.15</v>
      </c>
      <c r="C23" s="20" t="s">
        <v>103</v>
      </c>
      <c r="D23" s="46">
        <v>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</v>
      </c>
      <c r="O23" s="47">
        <f t="shared" si="1"/>
        <v>4.218682737839001E-2</v>
      </c>
      <c r="P23" s="9"/>
    </row>
    <row r="24" spans="1:16">
      <c r="A24" s="12"/>
      <c r="B24" s="25">
        <v>335.16</v>
      </c>
      <c r="C24" s="20" t="s">
        <v>123</v>
      </c>
      <c r="D24" s="46">
        <v>112503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112503</v>
      </c>
      <c r="O24" s="47">
        <f t="shared" si="1"/>
        <v>48.430047352561346</v>
      </c>
      <c r="P24" s="9"/>
    </row>
    <row r="25" spans="1:16">
      <c r="A25" s="12"/>
      <c r="B25" s="25">
        <v>335.18</v>
      </c>
      <c r="C25" s="20" t="s">
        <v>104</v>
      </c>
      <c r="D25" s="46">
        <v>377207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377207</v>
      </c>
      <c r="O25" s="47">
        <f t="shared" si="1"/>
        <v>162.37925096857512</v>
      </c>
      <c r="P25" s="9"/>
    </row>
    <row r="26" spans="1:16">
      <c r="A26" s="12"/>
      <c r="B26" s="25">
        <v>335.9</v>
      </c>
      <c r="C26" s="20" t="s">
        <v>133</v>
      </c>
      <c r="D26" s="46">
        <v>14802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14802</v>
      </c>
      <c r="O26" s="47">
        <f t="shared" si="1"/>
        <v>6.3719328454584589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SUM(D28:D39)</f>
        <v>313120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1161573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1474693</v>
      </c>
      <c r="O27" s="45">
        <f t="shared" si="1"/>
        <v>634.82264313387861</v>
      </c>
      <c r="P27" s="10"/>
    </row>
    <row r="28" spans="1:16">
      <c r="A28" s="12"/>
      <c r="B28" s="25">
        <v>341.3</v>
      </c>
      <c r="C28" s="20" t="s">
        <v>124</v>
      </c>
      <c r="D28" s="46">
        <v>164843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9" si="7">SUM(D28:M28)</f>
        <v>164843</v>
      </c>
      <c r="O28" s="47">
        <f t="shared" si="1"/>
        <v>70.961256995264748</v>
      </c>
      <c r="P28" s="9"/>
    </row>
    <row r="29" spans="1:16">
      <c r="A29" s="12"/>
      <c r="B29" s="25">
        <v>341.9</v>
      </c>
      <c r="C29" s="20" t="s">
        <v>105</v>
      </c>
      <c r="D29" s="46">
        <v>2301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2301</v>
      </c>
      <c r="O29" s="47">
        <f t="shared" si="1"/>
        <v>0.99052948773138183</v>
      </c>
      <c r="P29" s="9"/>
    </row>
    <row r="30" spans="1:16">
      <c r="A30" s="12"/>
      <c r="B30" s="25">
        <v>342.1</v>
      </c>
      <c r="C30" s="20" t="s">
        <v>129</v>
      </c>
      <c r="D30" s="46">
        <v>61566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61566</v>
      </c>
      <c r="O30" s="47">
        <f t="shared" si="1"/>
        <v>26.502798105897547</v>
      </c>
      <c r="P30" s="9"/>
    </row>
    <row r="31" spans="1:16">
      <c r="A31" s="12"/>
      <c r="B31" s="25">
        <v>342.5</v>
      </c>
      <c r="C31" s="20" t="s">
        <v>39</v>
      </c>
      <c r="D31" s="46">
        <v>10185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10185</v>
      </c>
      <c r="O31" s="47">
        <f t="shared" si="1"/>
        <v>4.3844167025398191</v>
      </c>
      <c r="P31" s="9"/>
    </row>
    <row r="32" spans="1:16">
      <c r="A32" s="12"/>
      <c r="B32" s="25">
        <v>343.3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247086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247086</v>
      </c>
      <c r="O32" s="47">
        <f t="shared" si="1"/>
        <v>106.36504520017219</v>
      </c>
      <c r="P32" s="9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386031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386031</v>
      </c>
      <c r="O33" s="47">
        <f t="shared" si="1"/>
        <v>166.17778734395179</v>
      </c>
      <c r="P33" s="9"/>
    </row>
    <row r="34" spans="1:16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353713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353713</v>
      </c>
      <c r="O34" s="47">
        <f t="shared" si="1"/>
        <v>152.2656048213517</v>
      </c>
      <c r="P34" s="9"/>
    </row>
    <row r="35" spans="1:16">
      <c r="A35" s="12"/>
      <c r="B35" s="25">
        <v>343.6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174743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174743</v>
      </c>
      <c r="O35" s="47">
        <f t="shared" si="1"/>
        <v>75.222987516142922</v>
      </c>
      <c r="P35" s="9"/>
    </row>
    <row r="36" spans="1:16">
      <c r="A36" s="12"/>
      <c r="B36" s="25">
        <v>345.9</v>
      </c>
      <c r="C36" s="20" t="s">
        <v>45</v>
      </c>
      <c r="D36" s="46">
        <v>17440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17440</v>
      </c>
      <c r="O36" s="47">
        <f t="shared" si="1"/>
        <v>7.5075333620318556</v>
      </c>
      <c r="P36" s="9"/>
    </row>
    <row r="37" spans="1:16">
      <c r="A37" s="12"/>
      <c r="B37" s="25">
        <v>347.4</v>
      </c>
      <c r="C37" s="20" t="s">
        <v>46</v>
      </c>
      <c r="D37" s="46">
        <v>30574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30574</v>
      </c>
      <c r="O37" s="47">
        <f t="shared" si="1"/>
        <v>13.1614291863969</v>
      </c>
      <c r="P37" s="9"/>
    </row>
    <row r="38" spans="1:16">
      <c r="A38" s="12"/>
      <c r="B38" s="25">
        <v>347.5</v>
      </c>
      <c r="C38" s="20" t="s">
        <v>134</v>
      </c>
      <c r="D38" s="46">
        <v>10738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10738</v>
      </c>
      <c r="O38" s="47">
        <f t="shared" si="1"/>
        <v>4.6224709427464488</v>
      </c>
      <c r="P38" s="9"/>
    </row>
    <row r="39" spans="1:16">
      <c r="A39" s="12"/>
      <c r="B39" s="25">
        <v>347.9</v>
      </c>
      <c r="C39" s="20" t="s">
        <v>80</v>
      </c>
      <c r="D39" s="46">
        <v>15473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15473</v>
      </c>
      <c r="O39" s="47">
        <f t="shared" si="1"/>
        <v>6.6607834696513128</v>
      </c>
      <c r="P39" s="9"/>
    </row>
    <row r="40" spans="1:16" ht="15.75">
      <c r="A40" s="29" t="s">
        <v>35</v>
      </c>
      <c r="B40" s="30"/>
      <c r="C40" s="31"/>
      <c r="D40" s="32">
        <f t="shared" ref="D40:M40" si="8">SUM(D41:D41)</f>
        <v>25682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2" si="9">SUM(D40:M40)</f>
        <v>25682</v>
      </c>
      <c r="O40" s="45">
        <f t="shared" si="1"/>
        <v>11.055531640120535</v>
      </c>
      <c r="P40" s="10"/>
    </row>
    <row r="41" spans="1:16">
      <c r="A41" s="13"/>
      <c r="B41" s="39">
        <v>354</v>
      </c>
      <c r="C41" s="21" t="s">
        <v>81</v>
      </c>
      <c r="D41" s="46">
        <v>25682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25682</v>
      </c>
      <c r="O41" s="47">
        <f t="shared" si="1"/>
        <v>11.055531640120535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SUM(D43:D48)</f>
        <v>182121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75</v>
      </c>
      <c r="J42" s="32">
        <f t="shared" si="10"/>
        <v>0</v>
      </c>
      <c r="K42" s="32">
        <f t="shared" si="10"/>
        <v>168074</v>
      </c>
      <c r="L42" s="32">
        <f t="shared" si="10"/>
        <v>0</v>
      </c>
      <c r="M42" s="32">
        <f t="shared" si="10"/>
        <v>538</v>
      </c>
      <c r="N42" s="32">
        <f t="shared" si="9"/>
        <v>350808</v>
      </c>
      <c r="O42" s="45">
        <f t="shared" si="1"/>
        <v>151.0150667240637</v>
      </c>
      <c r="P42" s="10"/>
    </row>
    <row r="43" spans="1:16">
      <c r="A43" s="12"/>
      <c r="B43" s="25">
        <v>361.1</v>
      </c>
      <c r="C43" s="20" t="s">
        <v>50</v>
      </c>
      <c r="D43" s="46">
        <v>192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48431</v>
      </c>
      <c r="L43" s="46">
        <v>0</v>
      </c>
      <c r="M43" s="46">
        <v>488</v>
      </c>
      <c r="N43" s="46">
        <f t="shared" si="9"/>
        <v>49111</v>
      </c>
      <c r="O43" s="47">
        <f t="shared" si="1"/>
        <v>21.141196728368488</v>
      </c>
      <c r="P43" s="9"/>
    </row>
    <row r="44" spans="1:16">
      <c r="A44" s="12"/>
      <c r="B44" s="25">
        <v>361.3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40299</v>
      </c>
      <c r="L44" s="46">
        <v>0</v>
      </c>
      <c r="M44" s="46">
        <v>0</v>
      </c>
      <c r="N44" s="46">
        <f t="shared" si="9"/>
        <v>40299</v>
      </c>
      <c r="O44" s="47">
        <f t="shared" si="1"/>
        <v>17.347826086956523</v>
      </c>
      <c r="P44" s="9"/>
    </row>
    <row r="45" spans="1:16">
      <c r="A45" s="12"/>
      <c r="B45" s="25">
        <v>361.4</v>
      </c>
      <c r="C45" s="20" t="s">
        <v>118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20080</v>
      </c>
      <c r="L45" s="46">
        <v>0</v>
      </c>
      <c r="M45" s="46">
        <v>0</v>
      </c>
      <c r="N45" s="46">
        <f t="shared" si="9"/>
        <v>20080</v>
      </c>
      <c r="O45" s="47">
        <f t="shared" si="1"/>
        <v>8.6439948342660351</v>
      </c>
      <c r="P45" s="9"/>
    </row>
    <row r="46" spans="1:16">
      <c r="A46" s="12"/>
      <c r="B46" s="25">
        <v>362</v>
      </c>
      <c r="C46" s="20" t="s">
        <v>52</v>
      </c>
      <c r="D46" s="46">
        <v>98551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98551</v>
      </c>
      <c r="O46" s="47">
        <f t="shared" si="1"/>
        <v>42.42402066293586</v>
      </c>
      <c r="P46" s="9"/>
    </row>
    <row r="47" spans="1:16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59264</v>
      </c>
      <c r="L47" s="46">
        <v>0</v>
      </c>
      <c r="M47" s="46">
        <v>0</v>
      </c>
      <c r="N47" s="46">
        <f t="shared" si="9"/>
        <v>59264</v>
      </c>
      <c r="O47" s="47">
        <f t="shared" si="1"/>
        <v>25.511838140335772</v>
      </c>
      <c r="P47" s="9"/>
    </row>
    <row r="48" spans="1:16">
      <c r="A48" s="12"/>
      <c r="B48" s="25">
        <v>369.9</v>
      </c>
      <c r="C48" s="20" t="s">
        <v>55</v>
      </c>
      <c r="D48" s="46">
        <v>83378</v>
      </c>
      <c r="E48" s="46">
        <v>0</v>
      </c>
      <c r="F48" s="46">
        <v>0</v>
      </c>
      <c r="G48" s="46">
        <v>0</v>
      </c>
      <c r="H48" s="46">
        <v>0</v>
      </c>
      <c r="I48" s="46">
        <v>75</v>
      </c>
      <c r="J48" s="46">
        <v>0</v>
      </c>
      <c r="K48" s="46">
        <v>0</v>
      </c>
      <c r="L48" s="46">
        <v>0</v>
      </c>
      <c r="M48" s="46">
        <v>50</v>
      </c>
      <c r="N48" s="46">
        <f t="shared" si="9"/>
        <v>83503</v>
      </c>
      <c r="O48" s="47">
        <f t="shared" si="1"/>
        <v>35.946190271201033</v>
      </c>
      <c r="P48" s="9"/>
    </row>
    <row r="49" spans="1:119" ht="15.75">
      <c r="A49" s="29" t="s">
        <v>36</v>
      </c>
      <c r="B49" s="30"/>
      <c r="C49" s="31"/>
      <c r="D49" s="32">
        <f t="shared" ref="D49:M49" si="11">SUM(D50:D51)</f>
        <v>12790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180000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192790</v>
      </c>
      <c r="O49" s="45">
        <f t="shared" si="1"/>
        <v>82.991820921222555</v>
      </c>
      <c r="P49" s="9"/>
    </row>
    <row r="50" spans="1:119">
      <c r="A50" s="12"/>
      <c r="B50" s="25">
        <v>382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180000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180000</v>
      </c>
      <c r="O50" s="47">
        <f t="shared" si="1"/>
        <v>77.486009470512272</v>
      </c>
      <c r="P50" s="9"/>
    </row>
    <row r="51" spans="1:119" ht="15.75" thickBot="1">
      <c r="A51" s="12"/>
      <c r="B51" s="25">
        <v>384</v>
      </c>
      <c r="C51" s="20" t="s">
        <v>57</v>
      </c>
      <c r="D51" s="46">
        <v>12790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12790</v>
      </c>
      <c r="O51" s="47">
        <f t="shared" si="1"/>
        <v>5.5058114507102882</v>
      </c>
      <c r="P51" s="9"/>
    </row>
    <row r="52" spans="1:119" ht="16.5" thickBot="1">
      <c r="A52" s="14" t="s">
        <v>47</v>
      </c>
      <c r="B52" s="23"/>
      <c r="C52" s="22"/>
      <c r="D52" s="15">
        <f t="shared" ref="D52:M52" si="12">SUM(D5,D14,D19,D27,D40,D42,D49)</f>
        <v>3791567</v>
      </c>
      <c r="E52" s="15">
        <f t="shared" si="12"/>
        <v>0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1355055</v>
      </c>
      <c r="J52" s="15">
        <f t="shared" si="12"/>
        <v>0</v>
      </c>
      <c r="K52" s="15">
        <f t="shared" si="12"/>
        <v>168074</v>
      </c>
      <c r="L52" s="15">
        <f t="shared" si="12"/>
        <v>0</v>
      </c>
      <c r="M52" s="15">
        <f t="shared" si="12"/>
        <v>300538</v>
      </c>
      <c r="N52" s="15">
        <f t="shared" si="9"/>
        <v>5615234</v>
      </c>
      <c r="O52" s="38">
        <f t="shared" si="1"/>
        <v>2417.2337494619028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5" t="s">
        <v>135</v>
      </c>
      <c r="M54" s="115"/>
      <c r="N54" s="115"/>
      <c r="O54" s="43">
        <v>2323</v>
      </c>
    </row>
    <row r="55" spans="1:119">
      <c r="A55" s="116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4"/>
    </row>
    <row r="56" spans="1:119" ht="15.75" customHeight="1" thickBot="1">
      <c r="A56" s="117" t="s">
        <v>70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126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2133870</v>
      </c>
      <c r="E5" s="27">
        <f t="shared" si="0"/>
        <v>300000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2433870</v>
      </c>
      <c r="O5" s="33">
        <f t="shared" ref="O5:O36" si="1">(N5/O$60)</f>
        <v>1055.9088937093275</v>
      </c>
      <c r="P5" s="6"/>
    </row>
    <row r="6" spans="1:133">
      <c r="A6" s="12"/>
      <c r="B6" s="25">
        <v>311</v>
      </c>
      <c r="C6" s="20" t="s">
        <v>2</v>
      </c>
      <c r="D6" s="46">
        <v>1430220</v>
      </c>
      <c r="E6" s="46">
        <v>109917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1540137</v>
      </c>
      <c r="O6" s="47">
        <f t="shared" si="1"/>
        <v>668.17223427331885</v>
      </c>
      <c r="P6" s="9"/>
    </row>
    <row r="7" spans="1:133">
      <c r="A7" s="12"/>
      <c r="B7" s="25">
        <v>312.10000000000002</v>
      </c>
      <c r="C7" s="20" t="s">
        <v>10</v>
      </c>
      <c r="D7" s="46">
        <v>78861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78861</v>
      </c>
      <c r="O7" s="47">
        <f t="shared" si="1"/>
        <v>34.213015184381781</v>
      </c>
      <c r="P7" s="9"/>
    </row>
    <row r="8" spans="1:133">
      <c r="A8" s="12"/>
      <c r="B8" s="25">
        <v>314.10000000000002</v>
      </c>
      <c r="C8" s="20" t="s">
        <v>11</v>
      </c>
      <c r="D8" s="46">
        <v>386711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386711</v>
      </c>
      <c r="O8" s="47">
        <f t="shared" si="1"/>
        <v>167.7704989154013</v>
      </c>
      <c r="P8" s="9"/>
    </row>
    <row r="9" spans="1:133">
      <c r="A9" s="12"/>
      <c r="B9" s="25">
        <v>314.3</v>
      </c>
      <c r="C9" s="20" t="s">
        <v>12</v>
      </c>
      <c r="D9" s="46">
        <v>59331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59331</v>
      </c>
      <c r="O9" s="47">
        <f t="shared" si="1"/>
        <v>25.740130151843818</v>
      </c>
      <c r="P9" s="9"/>
    </row>
    <row r="10" spans="1:133">
      <c r="A10" s="12"/>
      <c r="B10" s="25">
        <v>314.39999999999998</v>
      </c>
      <c r="C10" s="20" t="s">
        <v>14</v>
      </c>
      <c r="D10" s="46">
        <v>5874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5874</v>
      </c>
      <c r="O10" s="47">
        <f t="shared" si="1"/>
        <v>2.5483731019522775</v>
      </c>
      <c r="P10" s="9"/>
    </row>
    <row r="11" spans="1:133">
      <c r="A11" s="12"/>
      <c r="B11" s="25">
        <v>315</v>
      </c>
      <c r="C11" s="20" t="s">
        <v>100</v>
      </c>
      <c r="D11" s="46">
        <v>154575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154575</v>
      </c>
      <c r="O11" s="47">
        <f t="shared" si="1"/>
        <v>67.060737527114966</v>
      </c>
      <c r="P11" s="9"/>
    </row>
    <row r="12" spans="1:133">
      <c r="A12" s="12"/>
      <c r="B12" s="25">
        <v>316</v>
      </c>
      <c r="C12" s="20" t="s">
        <v>101</v>
      </c>
      <c r="D12" s="46">
        <v>18298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18298</v>
      </c>
      <c r="O12" s="47">
        <f t="shared" si="1"/>
        <v>7.9383947939262471</v>
      </c>
      <c r="P12" s="9"/>
    </row>
    <row r="13" spans="1:133">
      <c r="A13" s="12"/>
      <c r="B13" s="25">
        <v>319</v>
      </c>
      <c r="C13" s="20" t="s">
        <v>108</v>
      </c>
      <c r="D13" s="46">
        <v>0</v>
      </c>
      <c r="E13" s="46">
        <v>190083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190083</v>
      </c>
      <c r="O13" s="47">
        <f t="shared" si="1"/>
        <v>82.46550976138829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403414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403414</v>
      </c>
      <c r="O14" s="45">
        <f t="shared" si="1"/>
        <v>175.01691973969631</v>
      </c>
      <c r="P14" s="10"/>
    </row>
    <row r="15" spans="1:133">
      <c r="A15" s="12"/>
      <c r="B15" s="25">
        <v>322</v>
      </c>
      <c r="C15" s="20" t="s">
        <v>0</v>
      </c>
      <c r="D15" s="46">
        <v>50154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50154</v>
      </c>
      <c r="O15" s="47">
        <f t="shared" si="1"/>
        <v>21.758785249457702</v>
      </c>
      <c r="P15" s="9"/>
    </row>
    <row r="16" spans="1:133">
      <c r="A16" s="12"/>
      <c r="B16" s="25">
        <v>323.10000000000002</v>
      </c>
      <c r="C16" s="20" t="s">
        <v>17</v>
      </c>
      <c r="D16" s="46">
        <v>340534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340534</v>
      </c>
      <c r="O16" s="47">
        <f t="shared" si="1"/>
        <v>147.73709327548806</v>
      </c>
      <c r="P16" s="9"/>
    </row>
    <row r="17" spans="1:16">
      <c r="A17" s="12"/>
      <c r="B17" s="25">
        <v>323.7</v>
      </c>
      <c r="C17" s="20" t="s">
        <v>18</v>
      </c>
      <c r="D17" s="46">
        <v>3100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3100</v>
      </c>
      <c r="O17" s="47">
        <f t="shared" si="1"/>
        <v>1.3449023861171367</v>
      </c>
      <c r="P17" s="9"/>
    </row>
    <row r="18" spans="1:16">
      <c r="A18" s="12"/>
      <c r="B18" s="25">
        <v>329</v>
      </c>
      <c r="C18" s="20" t="s">
        <v>19</v>
      </c>
      <c r="D18" s="46">
        <v>9626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9626</v>
      </c>
      <c r="O18" s="47">
        <f t="shared" si="1"/>
        <v>4.1761388286334054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SUM(D20:D29)</f>
        <v>560619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1277074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1837693</v>
      </c>
      <c r="O19" s="45">
        <f t="shared" si="1"/>
        <v>797.26377440347073</v>
      </c>
      <c r="P19" s="10"/>
    </row>
    <row r="20" spans="1:16">
      <c r="A20" s="12"/>
      <c r="B20" s="25">
        <v>331.35</v>
      </c>
      <c r="C20" s="20" t="s">
        <v>122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11691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11691</v>
      </c>
      <c r="O20" s="47">
        <f t="shared" si="1"/>
        <v>5.0720173535791755</v>
      </c>
      <c r="P20" s="9"/>
    </row>
    <row r="21" spans="1:16">
      <c r="A21" s="12"/>
      <c r="B21" s="25">
        <v>331.69</v>
      </c>
      <c r="C21" s="20" t="s">
        <v>22</v>
      </c>
      <c r="D21" s="46">
        <v>56847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56847</v>
      </c>
      <c r="O21" s="47">
        <f t="shared" si="1"/>
        <v>24.662472885032539</v>
      </c>
      <c r="P21" s="9"/>
    </row>
    <row r="22" spans="1:16">
      <c r="A22" s="12"/>
      <c r="B22" s="25">
        <v>331.9</v>
      </c>
      <c r="C22" s="20" t="s">
        <v>127</v>
      </c>
      <c r="D22" s="46">
        <v>12220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12220</v>
      </c>
      <c r="O22" s="47">
        <f t="shared" si="1"/>
        <v>5.3015184381778742</v>
      </c>
      <c r="P22" s="9"/>
    </row>
    <row r="23" spans="1:16">
      <c r="A23" s="12"/>
      <c r="B23" s="25">
        <v>334.35</v>
      </c>
      <c r="C23" s="20" t="s">
        <v>95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1265383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1265383</v>
      </c>
      <c r="O23" s="47">
        <f t="shared" si="1"/>
        <v>548.9731019522776</v>
      </c>
      <c r="P23" s="9"/>
    </row>
    <row r="24" spans="1:16">
      <c r="A24" s="12"/>
      <c r="B24" s="25">
        <v>335.15</v>
      </c>
      <c r="C24" s="20" t="s">
        <v>103</v>
      </c>
      <c r="D24" s="46">
        <v>538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538</v>
      </c>
      <c r="O24" s="47">
        <f t="shared" si="1"/>
        <v>0.2334056399132321</v>
      </c>
      <c r="P24" s="9"/>
    </row>
    <row r="25" spans="1:16">
      <c r="A25" s="12"/>
      <c r="B25" s="25">
        <v>335.16</v>
      </c>
      <c r="C25" s="20" t="s">
        <v>123</v>
      </c>
      <c r="D25" s="46">
        <v>108646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108646</v>
      </c>
      <c r="O25" s="47">
        <f t="shared" si="1"/>
        <v>47.134924078091103</v>
      </c>
      <c r="P25" s="9"/>
    </row>
    <row r="26" spans="1:16">
      <c r="A26" s="12"/>
      <c r="B26" s="25">
        <v>335.18</v>
      </c>
      <c r="C26" s="20" t="s">
        <v>104</v>
      </c>
      <c r="D26" s="46">
        <v>350948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350948</v>
      </c>
      <c r="O26" s="47">
        <f t="shared" si="1"/>
        <v>152.25509761388287</v>
      </c>
      <c r="P26" s="9"/>
    </row>
    <row r="27" spans="1:16">
      <c r="A27" s="12"/>
      <c r="B27" s="25">
        <v>335.29</v>
      </c>
      <c r="C27" s="20" t="s">
        <v>128</v>
      </c>
      <c r="D27" s="46">
        <v>13340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13340</v>
      </c>
      <c r="O27" s="47">
        <f t="shared" si="1"/>
        <v>5.7874186550976141</v>
      </c>
      <c r="P27" s="9"/>
    </row>
    <row r="28" spans="1:16">
      <c r="A28" s="12"/>
      <c r="B28" s="25">
        <v>337.1</v>
      </c>
      <c r="C28" s="20" t="s">
        <v>77</v>
      </c>
      <c r="D28" s="46">
        <v>8929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8929</v>
      </c>
      <c r="O28" s="47">
        <f t="shared" si="1"/>
        <v>3.873752711496746</v>
      </c>
      <c r="P28" s="9"/>
    </row>
    <row r="29" spans="1:16">
      <c r="A29" s="12"/>
      <c r="B29" s="25">
        <v>337.2</v>
      </c>
      <c r="C29" s="20" t="s">
        <v>27</v>
      </c>
      <c r="D29" s="46">
        <v>9151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9151</v>
      </c>
      <c r="O29" s="47">
        <f t="shared" si="1"/>
        <v>3.9700650759219087</v>
      </c>
      <c r="P29" s="9"/>
    </row>
    <row r="30" spans="1:16" ht="15.75">
      <c r="A30" s="29" t="s">
        <v>34</v>
      </c>
      <c r="B30" s="30"/>
      <c r="C30" s="31"/>
      <c r="D30" s="32">
        <f t="shared" ref="D30:M30" si="6">SUM(D31:D44)</f>
        <v>285827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1260502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1546329</v>
      </c>
      <c r="O30" s="45">
        <f t="shared" si="1"/>
        <v>670.85856832971797</v>
      </c>
      <c r="P30" s="10"/>
    </row>
    <row r="31" spans="1:16">
      <c r="A31" s="12"/>
      <c r="B31" s="25">
        <v>341.3</v>
      </c>
      <c r="C31" s="20" t="s">
        <v>124</v>
      </c>
      <c r="D31" s="46">
        <v>153000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4" si="7">SUM(D31:M31)</f>
        <v>153000</v>
      </c>
      <c r="O31" s="47">
        <f t="shared" si="1"/>
        <v>66.377440347071584</v>
      </c>
      <c r="P31" s="9"/>
    </row>
    <row r="32" spans="1:16">
      <c r="A32" s="12"/>
      <c r="B32" s="25">
        <v>341.9</v>
      </c>
      <c r="C32" s="20" t="s">
        <v>105</v>
      </c>
      <c r="D32" s="46">
        <v>1244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1244</v>
      </c>
      <c r="O32" s="47">
        <f t="shared" si="1"/>
        <v>0.53969631236442517</v>
      </c>
      <c r="P32" s="9"/>
    </row>
    <row r="33" spans="1:16">
      <c r="A33" s="12"/>
      <c r="B33" s="25">
        <v>342.1</v>
      </c>
      <c r="C33" s="20" t="s">
        <v>129</v>
      </c>
      <c r="D33" s="46">
        <v>28047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28047</v>
      </c>
      <c r="O33" s="47">
        <f t="shared" si="1"/>
        <v>12.167895878524945</v>
      </c>
      <c r="P33" s="9"/>
    </row>
    <row r="34" spans="1:16">
      <c r="A34" s="12"/>
      <c r="B34" s="25">
        <v>342.5</v>
      </c>
      <c r="C34" s="20" t="s">
        <v>39</v>
      </c>
      <c r="D34" s="46">
        <v>9600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9600</v>
      </c>
      <c r="O34" s="47">
        <f t="shared" si="1"/>
        <v>4.1648590021691971</v>
      </c>
      <c r="P34" s="9"/>
    </row>
    <row r="35" spans="1:16">
      <c r="A35" s="12"/>
      <c r="B35" s="25">
        <v>342.9</v>
      </c>
      <c r="C35" s="20" t="s">
        <v>110</v>
      </c>
      <c r="D35" s="46">
        <v>8567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8567</v>
      </c>
      <c r="O35" s="47">
        <f t="shared" si="1"/>
        <v>3.7167028199566161</v>
      </c>
      <c r="P35" s="9"/>
    </row>
    <row r="36" spans="1:16">
      <c r="A36" s="12"/>
      <c r="B36" s="25">
        <v>343.3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254594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254594</v>
      </c>
      <c r="O36" s="47">
        <f t="shared" si="1"/>
        <v>110.4529284164859</v>
      </c>
      <c r="P36" s="9"/>
    </row>
    <row r="37" spans="1:16">
      <c r="A37" s="12"/>
      <c r="B37" s="25">
        <v>343.4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405512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405512</v>
      </c>
      <c r="O37" s="47">
        <f t="shared" ref="O37:O58" si="8">(N37/O$60)</f>
        <v>175.92711496746205</v>
      </c>
      <c r="P37" s="9"/>
    </row>
    <row r="38" spans="1:16">
      <c r="A38" s="12"/>
      <c r="B38" s="25">
        <v>343.5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375273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375273</v>
      </c>
      <c r="O38" s="47">
        <f t="shared" si="8"/>
        <v>162.80824295010845</v>
      </c>
      <c r="P38" s="9"/>
    </row>
    <row r="39" spans="1:16">
      <c r="A39" s="12"/>
      <c r="B39" s="25">
        <v>343.6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179079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179079</v>
      </c>
      <c r="O39" s="47">
        <f t="shared" si="8"/>
        <v>77.69154013015185</v>
      </c>
      <c r="P39" s="9"/>
    </row>
    <row r="40" spans="1:16">
      <c r="A40" s="12"/>
      <c r="B40" s="25">
        <v>343.9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46044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46044</v>
      </c>
      <c r="O40" s="47">
        <f t="shared" si="8"/>
        <v>19.975704989154014</v>
      </c>
      <c r="P40" s="9"/>
    </row>
    <row r="41" spans="1:16">
      <c r="A41" s="12"/>
      <c r="B41" s="25">
        <v>346.9</v>
      </c>
      <c r="C41" s="20" t="s">
        <v>130</v>
      </c>
      <c r="D41" s="46">
        <v>17440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17440</v>
      </c>
      <c r="O41" s="47">
        <f t="shared" si="8"/>
        <v>7.566160520607375</v>
      </c>
      <c r="P41" s="9"/>
    </row>
    <row r="42" spans="1:16">
      <c r="A42" s="12"/>
      <c r="B42" s="25">
        <v>347.4</v>
      </c>
      <c r="C42" s="20" t="s">
        <v>46</v>
      </c>
      <c r="D42" s="46">
        <v>50361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50361</v>
      </c>
      <c r="O42" s="47">
        <f t="shared" si="8"/>
        <v>21.848590021691972</v>
      </c>
      <c r="P42" s="9"/>
    </row>
    <row r="43" spans="1:16">
      <c r="A43" s="12"/>
      <c r="B43" s="25">
        <v>347.9</v>
      </c>
      <c r="C43" s="20" t="s">
        <v>80</v>
      </c>
      <c r="D43" s="46">
        <v>14990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14990</v>
      </c>
      <c r="O43" s="47">
        <f t="shared" si="8"/>
        <v>6.5032537960954446</v>
      </c>
      <c r="P43" s="9"/>
    </row>
    <row r="44" spans="1:16">
      <c r="A44" s="12"/>
      <c r="B44" s="25">
        <v>349</v>
      </c>
      <c r="C44" s="20" t="s">
        <v>89</v>
      </c>
      <c r="D44" s="46">
        <v>2578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2578</v>
      </c>
      <c r="O44" s="47">
        <f t="shared" si="8"/>
        <v>1.1184381778741865</v>
      </c>
      <c r="P44" s="9"/>
    </row>
    <row r="45" spans="1:16" ht="15.75">
      <c r="A45" s="29" t="s">
        <v>35</v>
      </c>
      <c r="B45" s="30"/>
      <c r="C45" s="31"/>
      <c r="D45" s="32">
        <f t="shared" ref="D45:M45" si="9">SUM(D46:D47)</f>
        <v>13081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ref="N45:N58" si="10">SUM(D45:M45)</f>
        <v>13081</v>
      </c>
      <c r="O45" s="45">
        <f t="shared" si="8"/>
        <v>5.6750542299349238</v>
      </c>
      <c r="P45" s="10"/>
    </row>
    <row r="46" spans="1:16">
      <c r="A46" s="13"/>
      <c r="B46" s="39">
        <v>354</v>
      </c>
      <c r="C46" s="21" t="s">
        <v>81</v>
      </c>
      <c r="D46" s="46">
        <v>771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771</v>
      </c>
      <c r="O46" s="47">
        <f t="shared" si="8"/>
        <v>0.33449023861171367</v>
      </c>
      <c r="P46" s="9"/>
    </row>
    <row r="47" spans="1:16">
      <c r="A47" s="13"/>
      <c r="B47" s="39">
        <v>359</v>
      </c>
      <c r="C47" s="21" t="s">
        <v>111</v>
      </c>
      <c r="D47" s="46">
        <v>12310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12310</v>
      </c>
      <c r="O47" s="47">
        <f t="shared" si="8"/>
        <v>5.3405639913232106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SUM(D49:D54)</f>
        <v>130228</v>
      </c>
      <c r="E48" s="32">
        <f t="shared" si="11"/>
        <v>786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3668</v>
      </c>
      <c r="J48" s="32">
        <f t="shared" si="11"/>
        <v>0</v>
      </c>
      <c r="K48" s="32">
        <f t="shared" si="11"/>
        <v>206215</v>
      </c>
      <c r="L48" s="32">
        <f t="shared" si="11"/>
        <v>0</v>
      </c>
      <c r="M48" s="32">
        <f t="shared" si="11"/>
        <v>0</v>
      </c>
      <c r="N48" s="32">
        <f t="shared" si="10"/>
        <v>340897</v>
      </c>
      <c r="O48" s="45">
        <f t="shared" si="8"/>
        <v>147.8945770065076</v>
      </c>
      <c r="P48" s="10"/>
    </row>
    <row r="49" spans="1:119">
      <c r="A49" s="12"/>
      <c r="B49" s="25">
        <v>361.1</v>
      </c>
      <c r="C49" s="20" t="s">
        <v>50</v>
      </c>
      <c r="D49" s="46">
        <v>136</v>
      </c>
      <c r="E49" s="46">
        <v>478</v>
      </c>
      <c r="F49" s="46">
        <v>0</v>
      </c>
      <c r="G49" s="46">
        <v>0</v>
      </c>
      <c r="H49" s="46">
        <v>0</v>
      </c>
      <c r="I49" s="46">
        <v>3</v>
      </c>
      <c r="J49" s="46">
        <v>0</v>
      </c>
      <c r="K49" s="46">
        <v>43819</v>
      </c>
      <c r="L49" s="46">
        <v>0</v>
      </c>
      <c r="M49" s="46">
        <v>0</v>
      </c>
      <c r="N49" s="46">
        <f t="shared" si="10"/>
        <v>44436</v>
      </c>
      <c r="O49" s="47">
        <f t="shared" si="8"/>
        <v>19.278091106290674</v>
      </c>
      <c r="P49" s="9"/>
    </row>
    <row r="50" spans="1:119">
      <c r="A50" s="12"/>
      <c r="B50" s="25">
        <v>361.3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68284</v>
      </c>
      <c r="L50" s="46">
        <v>0</v>
      </c>
      <c r="M50" s="46">
        <v>0</v>
      </c>
      <c r="N50" s="46">
        <f t="shared" si="10"/>
        <v>68284</v>
      </c>
      <c r="O50" s="47">
        <f t="shared" si="8"/>
        <v>29.624295010845987</v>
      </c>
      <c r="P50" s="9"/>
    </row>
    <row r="51" spans="1:119">
      <c r="A51" s="12"/>
      <c r="B51" s="25">
        <v>361.4</v>
      </c>
      <c r="C51" s="20" t="s">
        <v>118</v>
      </c>
      <c r="D51" s="46">
        <v>3063</v>
      </c>
      <c r="E51" s="46">
        <v>0</v>
      </c>
      <c r="F51" s="46">
        <v>0</v>
      </c>
      <c r="G51" s="46">
        <v>0</v>
      </c>
      <c r="H51" s="46">
        <v>0</v>
      </c>
      <c r="I51" s="46">
        <v>3665</v>
      </c>
      <c r="J51" s="46">
        <v>0</v>
      </c>
      <c r="K51" s="46">
        <v>43367</v>
      </c>
      <c r="L51" s="46">
        <v>0</v>
      </c>
      <c r="M51" s="46">
        <v>0</v>
      </c>
      <c r="N51" s="46">
        <f t="shared" si="10"/>
        <v>50095</v>
      </c>
      <c r="O51" s="47">
        <f t="shared" si="8"/>
        <v>21.733188720173537</v>
      </c>
      <c r="P51" s="9"/>
    </row>
    <row r="52" spans="1:119">
      <c r="A52" s="12"/>
      <c r="B52" s="25">
        <v>362</v>
      </c>
      <c r="C52" s="20" t="s">
        <v>52</v>
      </c>
      <c r="D52" s="46">
        <v>91498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91498</v>
      </c>
      <c r="O52" s="47">
        <f t="shared" si="8"/>
        <v>39.695444685466377</v>
      </c>
      <c r="P52" s="9"/>
    </row>
    <row r="53" spans="1:119">
      <c r="A53" s="12"/>
      <c r="B53" s="25">
        <v>368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50745</v>
      </c>
      <c r="L53" s="46">
        <v>0</v>
      </c>
      <c r="M53" s="46">
        <v>0</v>
      </c>
      <c r="N53" s="46">
        <f t="shared" si="10"/>
        <v>50745</v>
      </c>
      <c r="O53" s="47">
        <f t="shared" si="8"/>
        <v>22.015184381778742</v>
      </c>
      <c r="P53" s="9"/>
    </row>
    <row r="54" spans="1:119">
      <c r="A54" s="12"/>
      <c r="B54" s="25">
        <v>369.9</v>
      </c>
      <c r="C54" s="20" t="s">
        <v>55</v>
      </c>
      <c r="D54" s="46">
        <v>35531</v>
      </c>
      <c r="E54" s="46">
        <v>308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35839</v>
      </c>
      <c r="O54" s="47">
        <f t="shared" si="8"/>
        <v>15.548373101952278</v>
      </c>
      <c r="P54" s="9"/>
    </row>
    <row r="55" spans="1:119" ht="15.75">
      <c r="A55" s="29" t="s">
        <v>36</v>
      </c>
      <c r="B55" s="30"/>
      <c r="C55" s="31"/>
      <c r="D55" s="32">
        <f t="shared" ref="D55:M55" si="12">SUM(D56:D57)</f>
        <v>55571</v>
      </c>
      <c r="E55" s="32">
        <f t="shared" si="12"/>
        <v>5469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0"/>
        <v>61040</v>
      </c>
      <c r="O55" s="45">
        <f t="shared" si="8"/>
        <v>26.481561822125812</v>
      </c>
      <c r="P55" s="9"/>
    </row>
    <row r="56" spans="1:119">
      <c r="A56" s="12"/>
      <c r="B56" s="25">
        <v>381</v>
      </c>
      <c r="C56" s="20" t="s">
        <v>56</v>
      </c>
      <c r="D56" s="46">
        <v>47240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47240</v>
      </c>
      <c r="O56" s="47">
        <f t="shared" si="8"/>
        <v>20.494577006507591</v>
      </c>
      <c r="P56" s="9"/>
    </row>
    <row r="57" spans="1:119" ht="15.75" thickBot="1">
      <c r="A57" s="12"/>
      <c r="B57" s="25">
        <v>384</v>
      </c>
      <c r="C57" s="20" t="s">
        <v>57</v>
      </c>
      <c r="D57" s="46">
        <v>8331</v>
      </c>
      <c r="E57" s="46">
        <v>5469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13800</v>
      </c>
      <c r="O57" s="47">
        <f t="shared" si="8"/>
        <v>5.9869848156182215</v>
      </c>
      <c r="P57" s="9"/>
    </row>
    <row r="58" spans="1:119" ht="16.5" thickBot="1">
      <c r="A58" s="14" t="s">
        <v>47</v>
      </c>
      <c r="B58" s="23"/>
      <c r="C58" s="22"/>
      <c r="D58" s="15">
        <f t="shared" ref="D58:M58" si="13">SUM(D5,D14,D19,D30,D45,D48,D55)</f>
        <v>3582610</v>
      </c>
      <c r="E58" s="15">
        <f t="shared" si="13"/>
        <v>306255</v>
      </c>
      <c r="F58" s="15">
        <f t="shared" si="13"/>
        <v>0</v>
      </c>
      <c r="G58" s="15">
        <f t="shared" si="13"/>
        <v>0</v>
      </c>
      <c r="H58" s="15">
        <f t="shared" si="13"/>
        <v>0</v>
      </c>
      <c r="I58" s="15">
        <f t="shared" si="13"/>
        <v>2541244</v>
      </c>
      <c r="J58" s="15">
        <f t="shared" si="13"/>
        <v>0</v>
      </c>
      <c r="K58" s="15">
        <f t="shared" si="13"/>
        <v>206215</v>
      </c>
      <c r="L58" s="15">
        <f t="shared" si="13"/>
        <v>0</v>
      </c>
      <c r="M58" s="15">
        <f t="shared" si="13"/>
        <v>0</v>
      </c>
      <c r="N58" s="15">
        <f t="shared" si="10"/>
        <v>6636324</v>
      </c>
      <c r="O58" s="38">
        <f t="shared" si="8"/>
        <v>2879.0993492407811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5" t="s">
        <v>131</v>
      </c>
      <c r="M60" s="115"/>
      <c r="N60" s="115"/>
      <c r="O60" s="43">
        <v>2305</v>
      </c>
    </row>
    <row r="61" spans="1:119">
      <c r="A61" s="116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4"/>
    </row>
    <row r="62" spans="1:119" ht="15.75" customHeight="1" thickBot="1">
      <c r="A62" s="117" t="s">
        <v>70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2045970</v>
      </c>
      <c r="E5" s="27">
        <f t="shared" si="0"/>
        <v>300001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2345971</v>
      </c>
      <c r="O5" s="33">
        <f t="shared" ref="O5:O36" si="1">(N5/O$57)</f>
        <v>1042.1905819635717</v>
      </c>
      <c r="P5" s="6"/>
    </row>
    <row r="6" spans="1:133">
      <c r="A6" s="12"/>
      <c r="B6" s="25">
        <v>311</v>
      </c>
      <c r="C6" s="20" t="s">
        <v>2</v>
      </c>
      <c r="D6" s="46">
        <v>1393848</v>
      </c>
      <c r="E6" s="46">
        <v>110517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1504365</v>
      </c>
      <c r="O6" s="47">
        <f t="shared" si="1"/>
        <v>668.3096401599289</v>
      </c>
      <c r="P6" s="9"/>
    </row>
    <row r="7" spans="1:133">
      <c r="A7" s="12"/>
      <c r="B7" s="25">
        <v>312.10000000000002</v>
      </c>
      <c r="C7" s="20" t="s">
        <v>10</v>
      </c>
      <c r="D7" s="46">
        <v>77592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77592</v>
      </c>
      <c r="O7" s="47">
        <f t="shared" si="1"/>
        <v>34.470013327410037</v>
      </c>
      <c r="P7" s="9"/>
    </row>
    <row r="8" spans="1:133">
      <c r="A8" s="12"/>
      <c r="B8" s="25">
        <v>314.10000000000002</v>
      </c>
      <c r="C8" s="20" t="s">
        <v>11</v>
      </c>
      <c r="D8" s="46">
        <v>380527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380527</v>
      </c>
      <c r="O8" s="47">
        <f t="shared" si="1"/>
        <v>169.04797867614394</v>
      </c>
      <c r="P8" s="9"/>
    </row>
    <row r="9" spans="1:133">
      <c r="A9" s="12"/>
      <c r="B9" s="25">
        <v>314.3</v>
      </c>
      <c r="C9" s="20" t="s">
        <v>12</v>
      </c>
      <c r="D9" s="46">
        <v>62002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62002</v>
      </c>
      <c r="O9" s="47">
        <f t="shared" si="1"/>
        <v>27.544202576632607</v>
      </c>
      <c r="P9" s="9"/>
    </row>
    <row r="10" spans="1:133">
      <c r="A10" s="12"/>
      <c r="B10" s="25">
        <v>314.39999999999998</v>
      </c>
      <c r="C10" s="20" t="s">
        <v>14</v>
      </c>
      <c r="D10" s="46">
        <v>4411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4411</v>
      </c>
      <c r="O10" s="47">
        <f t="shared" si="1"/>
        <v>1.9595735228787206</v>
      </c>
      <c r="P10" s="9"/>
    </row>
    <row r="11" spans="1:133">
      <c r="A11" s="12"/>
      <c r="B11" s="25">
        <v>315</v>
      </c>
      <c r="C11" s="20" t="s">
        <v>100</v>
      </c>
      <c r="D11" s="46">
        <v>108463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108463</v>
      </c>
      <c r="O11" s="47">
        <f t="shared" si="1"/>
        <v>48.184362505553089</v>
      </c>
      <c r="P11" s="9"/>
    </row>
    <row r="12" spans="1:133">
      <c r="A12" s="12"/>
      <c r="B12" s="25">
        <v>316</v>
      </c>
      <c r="C12" s="20" t="s">
        <v>101</v>
      </c>
      <c r="D12" s="46">
        <v>19127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19127</v>
      </c>
      <c r="O12" s="47">
        <f t="shared" si="1"/>
        <v>8.4971123944913369</v>
      </c>
      <c r="P12" s="9"/>
    </row>
    <row r="13" spans="1:133">
      <c r="A13" s="12"/>
      <c r="B13" s="25">
        <v>319</v>
      </c>
      <c r="C13" s="20" t="s">
        <v>108</v>
      </c>
      <c r="D13" s="46">
        <v>0</v>
      </c>
      <c r="E13" s="46">
        <v>189484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189484</v>
      </c>
      <c r="O13" s="47">
        <f t="shared" si="1"/>
        <v>84.177698800533094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484286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484286</v>
      </c>
      <c r="O14" s="45">
        <f t="shared" si="1"/>
        <v>215.14260328742782</v>
      </c>
      <c r="P14" s="10"/>
    </row>
    <row r="15" spans="1:133">
      <c r="A15" s="12"/>
      <c r="B15" s="25">
        <v>322</v>
      </c>
      <c r="C15" s="20" t="s">
        <v>0</v>
      </c>
      <c r="D15" s="46">
        <v>134137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134137</v>
      </c>
      <c r="O15" s="47">
        <f t="shared" si="1"/>
        <v>59.589960017769883</v>
      </c>
      <c r="P15" s="9"/>
    </row>
    <row r="16" spans="1:133">
      <c r="A16" s="12"/>
      <c r="B16" s="25">
        <v>323.10000000000002</v>
      </c>
      <c r="C16" s="20" t="s">
        <v>17</v>
      </c>
      <c r="D16" s="46">
        <v>340489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340489</v>
      </c>
      <c r="O16" s="47">
        <f t="shared" si="1"/>
        <v>151.26121723678366</v>
      </c>
      <c r="P16" s="9"/>
    </row>
    <row r="17" spans="1:16">
      <c r="A17" s="12"/>
      <c r="B17" s="25">
        <v>323.7</v>
      </c>
      <c r="C17" s="20" t="s">
        <v>18</v>
      </c>
      <c r="D17" s="46">
        <v>2450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2450</v>
      </c>
      <c r="O17" s="47">
        <f t="shared" si="1"/>
        <v>1.0884051532652155</v>
      </c>
      <c r="P17" s="9"/>
    </row>
    <row r="18" spans="1:16">
      <c r="A18" s="12"/>
      <c r="B18" s="25">
        <v>324.70999999999998</v>
      </c>
      <c r="C18" s="20" t="s">
        <v>121</v>
      </c>
      <c r="D18" s="46">
        <v>7210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7210</v>
      </c>
      <c r="O18" s="47">
        <f t="shared" si="1"/>
        <v>3.2030208796090625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SUM(D20:D28)</f>
        <v>558658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2332577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2891235</v>
      </c>
      <c r="O19" s="45">
        <f t="shared" si="1"/>
        <v>1284.4224788982674</v>
      </c>
      <c r="P19" s="10"/>
    </row>
    <row r="20" spans="1:16">
      <c r="A20" s="12"/>
      <c r="B20" s="25">
        <v>331.2</v>
      </c>
      <c r="C20" s="20" t="s">
        <v>20</v>
      </c>
      <c r="D20" s="46">
        <v>50825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50825</v>
      </c>
      <c r="O20" s="47">
        <f t="shared" si="1"/>
        <v>22.57885384273656</v>
      </c>
      <c r="P20" s="9"/>
    </row>
    <row r="21" spans="1:16">
      <c r="A21" s="12"/>
      <c r="B21" s="25">
        <v>331.35</v>
      </c>
      <c r="C21" s="20" t="s">
        <v>122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671101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671101</v>
      </c>
      <c r="O21" s="47">
        <f t="shared" si="1"/>
        <v>298.13460684140381</v>
      </c>
      <c r="P21" s="9"/>
    </row>
    <row r="22" spans="1:16">
      <c r="A22" s="12"/>
      <c r="B22" s="25">
        <v>331.69</v>
      </c>
      <c r="C22" s="20" t="s">
        <v>22</v>
      </c>
      <c r="D22" s="46">
        <v>45119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45119</v>
      </c>
      <c r="O22" s="47">
        <f t="shared" si="1"/>
        <v>20.04398045313194</v>
      </c>
      <c r="P22" s="9"/>
    </row>
    <row r="23" spans="1:16">
      <c r="A23" s="12"/>
      <c r="B23" s="25">
        <v>334.35</v>
      </c>
      <c r="C23" s="20" t="s">
        <v>95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1661476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1661476</v>
      </c>
      <c r="O23" s="47">
        <f t="shared" si="1"/>
        <v>738.10573078631717</v>
      </c>
      <c r="P23" s="9"/>
    </row>
    <row r="24" spans="1:16">
      <c r="A24" s="12"/>
      <c r="B24" s="25">
        <v>335.15</v>
      </c>
      <c r="C24" s="20" t="s">
        <v>103</v>
      </c>
      <c r="D24" s="46">
        <v>185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185</v>
      </c>
      <c r="O24" s="47">
        <f t="shared" si="1"/>
        <v>8.2185695246557083E-2</v>
      </c>
      <c r="P24" s="9"/>
    </row>
    <row r="25" spans="1:16">
      <c r="A25" s="12"/>
      <c r="B25" s="25">
        <v>335.16</v>
      </c>
      <c r="C25" s="20" t="s">
        <v>123</v>
      </c>
      <c r="D25" s="46">
        <v>107877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107877</v>
      </c>
      <c r="O25" s="47">
        <f t="shared" si="1"/>
        <v>47.924033762772105</v>
      </c>
      <c r="P25" s="9"/>
    </row>
    <row r="26" spans="1:16">
      <c r="A26" s="12"/>
      <c r="B26" s="25">
        <v>335.18</v>
      </c>
      <c r="C26" s="20" t="s">
        <v>104</v>
      </c>
      <c r="D26" s="46">
        <v>334997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334997</v>
      </c>
      <c r="O26" s="47">
        <f t="shared" si="1"/>
        <v>148.82141270546424</v>
      </c>
      <c r="P26" s="9"/>
    </row>
    <row r="27" spans="1:16">
      <c r="A27" s="12"/>
      <c r="B27" s="25">
        <v>337.1</v>
      </c>
      <c r="C27" s="20" t="s">
        <v>77</v>
      </c>
      <c r="D27" s="46">
        <v>11336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11336</v>
      </c>
      <c r="O27" s="47">
        <f t="shared" si="1"/>
        <v>5.0359840071079525</v>
      </c>
      <c r="P27" s="9"/>
    </row>
    <row r="28" spans="1:16">
      <c r="A28" s="12"/>
      <c r="B28" s="25">
        <v>337.2</v>
      </c>
      <c r="C28" s="20" t="s">
        <v>27</v>
      </c>
      <c r="D28" s="46">
        <v>8319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8319</v>
      </c>
      <c r="O28" s="47">
        <f t="shared" si="1"/>
        <v>3.6956908040870724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SUM(D30:D40)</f>
        <v>208490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1217849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1426339</v>
      </c>
      <c r="O29" s="45">
        <f t="shared" si="1"/>
        <v>633.64682363394047</v>
      </c>
      <c r="P29" s="10"/>
    </row>
    <row r="30" spans="1:16">
      <c r="A30" s="12"/>
      <c r="B30" s="25">
        <v>341.3</v>
      </c>
      <c r="C30" s="20" t="s">
        <v>124</v>
      </c>
      <c r="D30" s="46">
        <v>155000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0" si="7">SUM(D30:M30)</f>
        <v>155000</v>
      </c>
      <c r="O30" s="47">
        <f t="shared" si="1"/>
        <v>68.858285206574863</v>
      </c>
      <c r="P30" s="9"/>
    </row>
    <row r="31" spans="1:16">
      <c r="A31" s="12"/>
      <c r="B31" s="25">
        <v>341.9</v>
      </c>
      <c r="C31" s="20" t="s">
        <v>105</v>
      </c>
      <c r="D31" s="46">
        <v>566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566</v>
      </c>
      <c r="O31" s="47">
        <f t="shared" si="1"/>
        <v>0.25144380275433142</v>
      </c>
      <c r="P31" s="9"/>
    </row>
    <row r="32" spans="1:16">
      <c r="A32" s="12"/>
      <c r="B32" s="25">
        <v>342.5</v>
      </c>
      <c r="C32" s="20" t="s">
        <v>39</v>
      </c>
      <c r="D32" s="46">
        <v>9760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9760</v>
      </c>
      <c r="O32" s="47">
        <f t="shared" si="1"/>
        <v>4.3358507330075522</v>
      </c>
      <c r="P32" s="9"/>
    </row>
    <row r="33" spans="1:16">
      <c r="A33" s="12"/>
      <c r="B33" s="25">
        <v>343.3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252504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252504</v>
      </c>
      <c r="O33" s="47">
        <f t="shared" si="1"/>
        <v>112.17414482452243</v>
      </c>
      <c r="P33" s="9"/>
    </row>
    <row r="34" spans="1:16">
      <c r="A34" s="12"/>
      <c r="B34" s="25">
        <v>343.4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365662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365662</v>
      </c>
      <c r="O34" s="47">
        <f t="shared" si="1"/>
        <v>162.44424700133274</v>
      </c>
      <c r="P34" s="9"/>
    </row>
    <row r="35" spans="1:16">
      <c r="A35" s="12"/>
      <c r="B35" s="25">
        <v>343.5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387048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387048</v>
      </c>
      <c r="O35" s="47">
        <f t="shared" si="1"/>
        <v>171.94491337183473</v>
      </c>
      <c r="P35" s="9"/>
    </row>
    <row r="36" spans="1:16">
      <c r="A36" s="12"/>
      <c r="B36" s="25">
        <v>343.6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172287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172287</v>
      </c>
      <c r="O36" s="47">
        <f t="shared" si="1"/>
        <v>76.537983118613951</v>
      </c>
      <c r="P36" s="9"/>
    </row>
    <row r="37" spans="1:16">
      <c r="A37" s="12"/>
      <c r="B37" s="25">
        <v>343.9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40348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40348</v>
      </c>
      <c r="O37" s="47">
        <f t="shared" ref="O37:O55" si="8">(N37/O$57)</f>
        <v>17.924478009773434</v>
      </c>
      <c r="P37" s="9"/>
    </row>
    <row r="38" spans="1:16">
      <c r="A38" s="12"/>
      <c r="B38" s="25">
        <v>345.9</v>
      </c>
      <c r="C38" s="20" t="s">
        <v>45</v>
      </c>
      <c r="D38" s="46">
        <v>17440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17440</v>
      </c>
      <c r="O38" s="47">
        <f t="shared" si="8"/>
        <v>7.7476677032430032</v>
      </c>
      <c r="P38" s="9"/>
    </row>
    <row r="39" spans="1:16">
      <c r="A39" s="12"/>
      <c r="B39" s="25">
        <v>347.4</v>
      </c>
      <c r="C39" s="20" t="s">
        <v>46</v>
      </c>
      <c r="D39" s="46">
        <v>3038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3038</v>
      </c>
      <c r="O39" s="47">
        <f t="shared" si="8"/>
        <v>1.3496223900488671</v>
      </c>
      <c r="P39" s="9"/>
    </row>
    <row r="40" spans="1:16">
      <c r="A40" s="12"/>
      <c r="B40" s="25">
        <v>347.9</v>
      </c>
      <c r="C40" s="20" t="s">
        <v>80</v>
      </c>
      <c r="D40" s="46">
        <v>22686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22686</v>
      </c>
      <c r="O40" s="47">
        <f t="shared" si="8"/>
        <v>10.078187472234562</v>
      </c>
      <c r="P40" s="9"/>
    </row>
    <row r="41" spans="1:16" ht="15.75">
      <c r="A41" s="29" t="s">
        <v>35</v>
      </c>
      <c r="B41" s="30"/>
      <c r="C41" s="31"/>
      <c r="D41" s="32">
        <f t="shared" ref="D41:M41" si="9">SUM(D42:D42)</f>
        <v>18173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18173</v>
      </c>
      <c r="O41" s="45">
        <f t="shared" si="8"/>
        <v>8.0733007552199023</v>
      </c>
      <c r="P41" s="10"/>
    </row>
    <row r="42" spans="1:16">
      <c r="A42" s="13"/>
      <c r="B42" s="39">
        <v>359</v>
      </c>
      <c r="C42" s="21" t="s">
        <v>111</v>
      </c>
      <c r="D42" s="46">
        <v>18173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18173</v>
      </c>
      <c r="O42" s="47">
        <f t="shared" si="8"/>
        <v>8.0733007552199023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SUM(D44:D50)</f>
        <v>203116</v>
      </c>
      <c r="E43" s="32">
        <f t="shared" si="10"/>
        <v>131056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178192</v>
      </c>
      <c r="L43" s="32">
        <f t="shared" si="10"/>
        <v>0</v>
      </c>
      <c r="M43" s="32">
        <f t="shared" si="10"/>
        <v>0</v>
      </c>
      <c r="N43" s="32">
        <f>SUM(D43:M43)</f>
        <v>512364</v>
      </c>
      <c r="O43" s="45">
        <f t="shared" si="8"/>
        <v>227.61617059084853</v>
      </c>
      <c r="P43" s="10"/>
    </row>
    <row r="44" spans="1:16">
      <c r="A44" s="12"/>
      <c r="B44" s="25">
        <v>361.1</v>
      </c>
      <c r="C44" s="20" t="s">
        <v>50</v>
      </c>
      <c r="D44" s="46">
        <v>81</v>
      </c>
      <c r="E44" s="46">
        <v>400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41137</v>
      </c>
      <c r="L44" s="46">
        <v>0</v>
      </c>
      <c r="M44" s="46">
        <v>0</v>
      </c>
      <c r="N44" s="46">
        <f>SUM(D44:M44)</f>
        <v>41618</v>
      </c>
      <c r="O44" s="47">
        <f t="shared" si="8"/>
        <v>18.488671701466014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40448</v>
      </c>
      <c r="L45" s="46">
        <v>0</v>
      </c>
      <c r="M45" s="46">
        <v>0</v>
      </c>
      <c r="N45" s="46">
        <f t="shared" ref="N45:N50" si="11">SUM(D45:M45)</f>
        <v>40448</v>
      </c>
      <c r="O45" s="47">
        <f t="shared" si="8"/>
        <v>17.968902709906708</v>
      </c>
      <c r="P45" s="9"/>
    </row>
    <row r="46" spans="1:16">
      <c r="A46" s="12"/>
      <c r="B46" s="25">
        <v>361.4</v>
      </c>
      <c r="C46" s="20" t="s">
        <v>118</v>
      </c>
      <c r="D46" s="46">
        <v>7417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60113</v>
      </c>
      <c r="L46" s="46">
        <v>0</v>
      </c>
      <c r="M46" s="46">
        <v>0</v>
      </c>
      <c r="N46" s="46">
        <f t="shared" si="11"/>
        <v>67530</v>
      </c>
      <c r="O46" s="47">
        <f t="shared" si="8"/>
        <v>30</v>
      </c>
      <c r="P46" s="9"/>
    </row>
    <row r="47" spans="1:16">
      <c r="A47" s="12"/>
      <c r="B47" s="25">
        <v>362</v>
      </c>
      <c r="C47" s="20" t="s">
        <v>52</v>
      </c>
      <c r="D47" s="46">
        <v>92744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92744</v>
      </c>
      <c r="O47" s="47">
        <f t="shared" si="8"/>
        <v>41.201243891603731</v>
      </c>
      <c r="P47" s="9"/>
    </row>
    <row r="48" spans="1:16">
      <c r="A48" s="12"/>
      <c r="B48" s="25">
        <v>366</v>
      </c>
      <c r="C48" s="20" t="s">
        <v>53</v>
      </c>
      <c r="D48" s="46">
        <v>39794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39794</v>
      </c>
      <c r="O48" s="47">
        <f t="shared" si="8"/>
        <v>17.678365171035097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36494</v>
      </c>
      <c r="L49" s="46">
        <v>0</v>
      </c>
      <c r="M49" s="46">
        <v>0</v>
      </c>
      <c r="N49" s="46">
        <f t="shared" si="11"/>
        <v>36494</v>
      </c>
      <c r="O49" s="47">
        <f t="shared" si="8"/>
        <v>16.21235006663705</v>
      </c>
      <c r="P49" s="9"/>
    </row>
    <row r="50" spans="1:119">
      <c r="A50" s="12"/>
      <c r="B50" s="25">
        <v>369.9</v>
      </c>
      <c r="C50" s="20" t="s">
        <v>55</v>
      </c>
      <c r="D50" s="46">
        <v>63080</v>
      </c>
      <c r="E50" s="46">
        <v>130656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193736</v>
      </c>
      <c r="O50" s="47">
        <f t="shared" si="8"/>
        <v>86.066637050199915</v>
      </c>
      <c r="P50" s="9"/>
    </row>
    <row r="51" spans="1:119" ht="15.75">
      <c r="A51" s="29" t="s">
        <v>36</v>
      </c>
      <c r="B51" s="30"/>
      <c r="C51" s="31"/>
      <c r="D51" s="32">
        <f t="shared" ref="D51:M51" si="12">SUM(D52:D54)</f>
        <v>1073316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1073316</v>
      </c>
      <c r="O51" s="45">
        <f t="shared" si="8"/>
        <v>476.81741448245225</v>
      </c>
      <c r="P51" s="9"/>
    </row>
    <row r="52" spans="1:119">
      <c r="A52" s="12"/>
      <c r="B52" s="25">
        <v>381</v>
      </c>
      <c r="C52" s="20" t="s">
        <v>56</v>
      </c>
      <c r="D52" s="46">
        <v>5000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5000</v>
      </c>
      <c r="O52" s="47">
        <f t="shared" si="8"/>
        <v>2.2212350066637052</v>
      </c>
      <c r="P52" s="9"/>
    </row>
    <row r="53" spans="1:119">
      <c r="A53" s="12"/>
      <c r="B53" s="25">
        <v>382</v>
      </c>
      <c r="C53" s="20" t="s">
        <v>65</v>
      </c>
      <c r="D53" s="46">
        <v>181000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181000</v>
      </c>
      <c r="O53" s="47">
        <f t="shared" si="8"/>
        <v>80.408707241226125</v>
      </c>
      <c r="P53" s="9"/>
    </row>
    <row r="54" spans="1:119" ht="15.75" thickBot="1">
      <c r="A54" s="12"/>
      <c r="B54" s="25">
        <v>384</v>
      </c>
      <c r="C54" s="20" t="s">
        <v>57</v>
      </c>
      <c r="D54" s="46">
        <v>887316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887316</v>
      </c>
      <c r="O54" s="47">
        <f t="shared" si="8"/>
        <v>394.18747223456239</v>
      </c>
      <c r="P54" s="9"/>
    </row>
    <row r="55" spans="1:119" ht="16.5" thickBot="1">
      <c r="A55" s="14" t="s">
        <v>47</v>
      </c>
      <c r="B55" s="23"/>
      <c r="C55" s="22"/>
      <c r="D55" s="15">
        <f t="shared" ref="D55:M55" si="13">SUM(D5,D14,D19,D29,D41,D43,D51)</f>
        <v>4592009</v>
      </c>
      <c r="E55" s="15">
        <f t="shared" si="13"/>
        <v>431057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3550426</v>
      </c>
      <c r="J55" s="15">
        <f t="shared" si="13"/>
        <v>0</v>
      </c>
      <c r="K55" s="15">
        <f t="shared" si="13"/>
        <v>178192</v>
      </c>
      <c r="L55" s="15">
        <f t="shared" si="13"/>
        <v>0</v>
      </c>
      <c r="M55" s="15">
        <f t="shared" si="13"/>
        <v>0</v>
      </c>
      <c r="N55" s="15">
        <f>SUM(D55:M55)</f>
        <v>8751684</v>
      </c>
      <c r="O55" s="38">
        <f t="shared" si="8"/>
        <v>3887.9093736117279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5" t="s">
        <v>125</v>
      </c>
      <c r="M57" s="115"/>
      <c r="N57" s="115"/>
      <c r="O57" s="43">
        <v>2251</v>
      </c>
    </row>
    <row r="58" spans="1:119">
      <c r="A58" s="116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4"/>
    </row>
    <row r="59" spans="1:119" ht="15.75" customHeight="1" thickBot="1">
      <c r="A59" s="117" t="s">
        <v>70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66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113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58</v>
      </c>
      <c r="B3" s="105"/>
      <c r="C3" s="106"/>
      <c r="D3" s="125" t="s">
        <v>30</v>
      </c>
      <c r="E3" s="126"/>
      <c r="F3" s="126"/>
      <c r="G3" s="126"/>
      <c r="H3" s="127"/>
      <c r="I3" s="125" t="s">
        <v>31</v>
      </c>
      <c r="J3" s="127"/>
      <c r="K3" s="125" t="s">
        <v>33</v>
      </c>
      <c r="L3" s="127"/>
      <c r="M3" s="36"/>
      <c r="N3" s="37"/>
      <c r="O3" s="128" t="s">
        <v>63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32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2028941</v>
      </c>
      <c r="E5" s="27">
        <f t="shared" si="0"/>
        <v>299994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2328935</v>
      </c>
      <c r="O5" s="33">
        <f t="shared" ref="O5:O36" si="1">(N5/O$56)</f>
        <v>1036.9256455921638</v>
      </c>
      <c r="P5" s="6"/>
    </row>
    <row r="6" spans="1:133">
      <c r="A6" s="12"/>
      <c r="B6" s="25">
        <v>311</v>
      </c>
      <c r="C6" s="20" t="s">
        <v>2</v>
      </c>
      <c r="D6" s="46">
        <v>1355582</v>
      </c>
      <c r="E6" s="46">
        <v>112892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1468474</v>
      </c>
      <c r="O6" s="47">
        <f t="shared" si="1"/>
        <v>653.81745325022257</v>
      </c>
      <c r="P6" s="9"/>
    </row>
    <row r="7" spans="1:133">
      <c r="A7" s="12"/>
      <c r="B7" s="25">
        <v>312.10000000000002</v>
      </c>
      <c r="C7" s="20" t="s">
        <v>10</v>
      </c>
      <c r="D7" s="46">
        <v>73298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73298</v>
      </c>
      <c r="O7" s="47">
        <f t="shared" si="1"/>
        <v>32.634906500445233</v>
      </c>
      <c r="P7" s="9"/>
    </row>
    <row r="8" spans="1:133">
      <c r="A8" s="12"/>
      <c r="B8" s="25">
        <v>314.10000000000002</v>
      </c>
      <c r="C8" s="20" t="s">
        <v>11</v>
      </c>
      <c r="D8" s="46">
        <v>377647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377647</v>
      </c>
      <c r="O8" s="47">
        <f t="shared" si="1"/>
        <v>168.14203027604631</v>
      </c>
      <c r="P8" s="9"/>
    </row>
    <row r="9" spans="1:133">
      <c r="A9" s="12"/>
      <c r="B9" s="25">
        <v>314.3</v>
      </c>
      <c r="C9" s="20" t="s">
        <v>12</v>
      </c>
      <c r="D9" s="46">
        <v>85809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85809</v>
      </c>
      <c r="O9" s="47">
        <f t="shared" si="1"/>
        <v>38.205253784505786</v>
      </c>
      <c r="P9" s="9"/>
    </row>
    <row r="10" spans="1:133">
      <c r="A10" s="12"/>
      <c r="B10" s="25">
        <v>314.39999999999998</v>
      </c>
      <c r="C10" s="20" t="s">
        <v>14</v>
      </c>
      <c r="D10" s="46">
        <v>1871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1871</v>
      </c>
      <c r="O10" s="47">
        <f t="shared" si="1"/>
        <v>0.83303650934995543</v>
      </c>
      <c r="P10" s="9"/>
    </row>
    <row r="11" spans="1:133">
      <c r="A11" s="12"/>
      <c r="B11" s="25">
        <v>315</v>
      </c>
      <c r="C11" s="20" t="s">
        <v>100</v>
      </c>
      <c r="D11" s="46">
        <v>118393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118393</v>
      </c>
      <c r="O11" s="47">
        <f t="shared" si="1"/>
        <v>52.712822796081923</v>
      </c>
      <c r="P11" s="9"/>
    </row>
    <row r="12" spans="1:133">
      <c r="A12" s="12"/>
      <c r="B12" s="25">
        <v>316</v>
      </c>
      <c r="C12" s="20" t="s">
        <v>101</v>
      </c>
      <c r="D12" s="46">
        <v>16341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16341</v>
      </c>
      <c r="O12" s="47">
        <f t="shared" si="1"/>
        <v>7.2756010685663401</v>
      </c>
      <c r="P12" s="9"/>
    </row>
    <row r="13" spans="1:133">
      <c r="A13" s="12"/>
      <c r="B13" s="25">
        <v>319</v>
      </c>
      <c r="C13" s="20" t="s">
        <v>108</v>
      </c>
      <c r="D13" s="46">
        <v>0</v>
      </c>
      <c r="E13" s="46">
        <v>187102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187102</v>
      </c>
      <c r="O13" s="47">
        <f t="shared" si="1"/>
        <v>83.304541406945688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415683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415683</v>
      </c>
      <c r="O14" s="45">
        <f t="shared" si="1"/>
        <v>185.07702582368654</v>
      </c>
      <c r="P14" s="10"/>
    </row>
    <row r="15" spans="1:133">
      <c r="A15" s="12"/>
      <c r="B15" s="25">
        <v>322</v>
      </c>
      <c r="C15" s="20" t="s">
        <v>0</v>
      </c>
      <c r="D15" s="46">
        <v>28891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28891</v>
      </c>
      <c r="O15" s="47">
        <f t="shared" si="1"/>
        <v>12.863312555654497</v>
      </c>
      <c r="P15" s="9"/>
    </row>
    <row r="16" spans="1:133">
      <c r="A16" s="12"/>
      <c r="B16" s="25">
        <v>323.10000000000002</v>
      </c>
      <c r="C16" s="20" t="s">
        <v>17</v>
      </c>
      <c r="D16" s="46">
        <v>375258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375258</v>
      </c>
      <c r="O16" s="47">
        <f t="shared" si="1"/>
        <v>167.07836153161176</v>
      </c>
      <c r="P16" s="9"/>
    </row>
    <row r="17" spans="1:16">
      <c r="A17" s="12"/>
      <c r="B17" s="25">
        <v>323.7</v>
      </c>
      <c r="C17" s="20" t="s">
        <v>18</v>
      </c>
      <c r="D17" s="46">
        <v>2900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2900</v>
      </c>
      <c r="O17" s="47">
        <f t="shared" si="1"/>
        <v>1.2911843276936776</v>
      </c>
      <c r="P17" s="9"/>
    </row>
    <row r="18" spans="1:16">
      <c r="A18" s="12"/>
      <c r="B18" s="25">
        <v>329</v>
      </c>
      <c r="C18" s="20" t="s">
        <v>19</v>
      </c>
      <c r="D18" s="46">
        <v>8634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8634</v>
      </c>
      <c r="O18" s="47">
        <f t="shared" si="1"/>
        <v>3.8441674087266251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519608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519608</v>
      </c>
      <c r="O19" s="45">
        <f t="shared" si="1"/>
        <v>231.34817453250221</v>
      </c>
      <c r="P19" s="10"/>
    </row>
    <row r="20" spans="1:16">
      <c r="A20" s="12"/>
      <c r="B20" s="25">
        <v>331.2</v>
      </c>
      <c r="C20" s="20" t="s">
        <v>20</v>
      </c>
      <c r="D20" s="46">
        <v>10800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10800</v>
      </c>
      <c r="O20" s="47">
        <f t="shared" si="1"/>
        <v>4.8085485307212821</v>
      </c>
      <c r="P20" s="9"/>
    </row>
    <row r="21" spans="1:16">
      <c r="A21" s="12"/>
      <c r="B21" s="25">
        <v>331.7</v>
      </c>
      <c r="C21" s="20" t="s">
        <v>114</v>
      </c>
      <c r="D21" s="46">
        <v>52637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52637</v>
      </c>
      <c r="O21" s="47">
        <f t="shared" si="1"/>
        <v>23.435886019590384</v>
      </c>
      <c r="P21" s="9"/>
    </row>
    <row r="22" spans="1:16">
      <c r="A22" s="12"/>
      <c r="B22" s="25">
        <v>334.35</v>
      </c>
      <c r="C22" s="20" t="s">
        <v>95</v>
      </c>
      <c r="D22" s="46">
        <v>11528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11528</v>
      </c>
      <c r="O22" s="47">
        <f t="shared" si="1"/>
        <v>5.1326803205699019</v>
      </c>
      <c r="P22" s="9"/>
    </row>
    <row r="23" spans="1:16">
      <c r="A23" s="12"/>
      <c r="B23" s="25">
        <v>335.12</v>
      </c>
      <c r="C23" s="20" t="s">
        <v>102</v>
      </c>
      <c r="D23" s="46">
        <v>107812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107812</v>
      </c>
      <c r="O23" s="47">
        <f t="shared" si="1"/>
        <v>48.001780943900265</v>
      </c>
      <c r="P23" s="9"/>
    </row>
    <row r="24" spans="1:16">
      <c r="A24" s="12"/>
      <c r="B24" s="25">
        <v>335.15</v>
      </c>
      <c r="C24" s="20" t="s">
        <v>103</v>
      </c>
      <c r="D24" s="46">
        <v>661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661</v>
      </c>
      <c r="O24" s="47">
        <f t="shared" si="1"/>
        <v>0.29430097951914513</v>
      </c>
      <c r="P24" s="9"/>
    </row>
    <row r="25" spans="1:16">
      <c r="A25" s="12"/>
      <c r="B25" s="25">
        <v>335.18</v>
      </c>
      <c r="C25" s="20" t="s">
        <v>104</v>
      </c>
      <c r="D25" s="46">
        <v>327545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327545</v>
      </c>
      <c r="O25" s="47">
        <f t="shared" si="1"/>
        <v>145.83481745325022</v>
      </c>
      <c r="P25" s="9"/>
    </row>
    <row r="26" spans="1:16">
      <c r="A26" s="12"/>
      <c r="B26" s="25">
        <v>337.9</v>
      </c>
      <c r="C26" s="20" t="s">
        <v>115</v>
      </c>
      <c r="D26" s="46">
        <v>8625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8625</v>
      </c>
      <c r="O26" s="47">
        <f t="shared" si="1"/>
        <v>3.8401602849510241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SUM(D28:D38)</f>
        <v>57398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1184952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1242350</v>
      </c>
      <c r="O27" s="45">
        <f t="shared" si="1"/>
        <v>553.13891362422089</v>
      </c>
      <c r="P27" s="10"/>
    </row>
    <row r="28" spans="1:16">
      <c r="A28" s="12"/>
      <c r="B28" s="25">
        <v>341.9</v>
      </c>
      <c r="C28" s="20" t="s">
        <v>105</v>
      </c>
      <c r="D28" s="46">
        <v>537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8" si="7">SUM(D28:M28)</f>
        <v>537</v>
      </c>
      <c r="O28" s="47">
        <f t="shared" si="1"/>
        <v>0.23909171861086376</v>
      </c>
      <c r="P28" s="9"/>
    </row>
    <row r="29" spans="1:16">
      <c r="A29" s="12"/>
      <c r="B29" s="25">
        <v>342.2</v>
      </c>
      <c r="C29" s="20" t="s">
        <v>96</v>
      </c>
      <c r="D29" s="46">
        <v>8050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8050</v>
      </c>
      <c r="O29" s="47">
        <f t="shared" si="1"/>
        <v>3.5841495992876222</v>
      </c>
      <c r="P29" s="9"/>
    </row>
    <row r="30" spans="1:16">
      <c r="A30" s="12"/>
      <c r="B30" s="25">
        <v>342.9</v>
      </c>
      <c r="C30" s="20" t="s">
        <v>110</v>
      </c>
      <c r="D30" s="46">
        <v>19867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19867</v>
      </c>
      <c r="O30" s="47">
        <f t="shared" si="1"/>
        <v>8.845503116651825</v>
      </c>
      <c r="P30" s="9"/>
    </row>
    <row r="31" spans="1:16">
      <c r="A31" s="12"/>
      <c r="B31" s="25">
        <v>343.3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247313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247313</v>
      </c>
      <c r="O31" s="47">
        <f t="shared" si="1"/>
        <v>110.11264470169189</v>
      </c>
      <c r="P31" s="9"/>
    </row>
    <row r="32" spans="1:16">
      <c r="A32" s="12"/>
      <c r="B32" s="25">
        <v>343.4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369571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369571</v>
      </c>
      <c r="O32" s="47">
        <f t="shared" si="1"/>
        <v>164.54630454140695</v>
      </c>
      <c r="P32" s="9"/>
    </row>
    <row r="33" spans="1:16">
      <c r="A33" s="12"/>
      <c r="B33" s="25">
        <v>343.5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363525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363525</v>
      </c>
      <c r="O33" s="47">
        <f t="shared" si="1"/>
        <v>161.85440783615317</v>
      </c>
      <c r="P33" s="9"/>
    </row>
    <row r="34" spans="1:16">
      <c r="A34" s="12"/>
      <c r="B34" s="25">
        <v>343.6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174751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174751</v>
      </c>
      <c r="O34" s="47">
        <f t="shared" si="1"/>
        <v>77.805431878895817</v>
      </c>
      <c r="P34" s="9"/>
    </row>
    <row r="35" spans="1:16">
      <c r="A35" s="12"/>
      <c r="B35" s="25">
        <v>343.9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29792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29792</v>
      </c>
      <c r="O35" s="47">
        <f t="shared" si="1"/>
        <v>13.264470169189671</v>
      </c>
      <c r="P35" s="9"/>
    </row>
    <row r="36" spans="1:16">
      <c r="A36" s="12"/>
      <c r="B36" s="25">
        <v>345.9</v>
      </c>
      <c r="C36" s="20" t="s">
        <v>45</v>
      </c>
      <c r="D36" s="46">
        <v>17448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17448</v>
      </c>
      <c r="O36" s="47">
        <f t="shared" si="1"/>
        <v>7.7684772929652715</v>
      </c>
      <c r="P36" s="9"/>
    </row>
    <row r="37" spans="1:16">
      <c r="A37" s="12"/>
      <c r="B37" s="25">
        <v>347.2</v>
      </c>
      <c r="C37" s="20" t="s">
        <v>79</v>
      </c>
      <c r="D37" s="46">
        <v>8285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8285</v>
      </c>
      <c r="O37" s="47">
        <f t="shared" ref="O37:O54" si="8">(N37/O$56)</f>
        <v>3.6887800534283168</v>
      </c>
      <c r="P37" s="9"/>
    </row>
    <row r="38" spans="1:16">
      <c r="A38" s="12"/>
      <c r="B38" s="25">
        <v>347.4</v>
      </c>
      <c r="C38" s="20" t="s">
        <v>46</v>
      </c>
      <c r="D38" s="46">
        <v>3211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3211</v>
      </c>
      <c r="O38" s="47">
        <f t="shared" si="8"/>
        <v>1.4296527159394479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SUM(D40:D42)</f>
        <v>23251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4" si="10">SUM(D39:M39)</f>
        <v>23251</v>
      </c>
      <c r="O39" s="45">
        <f t="shared" si="8"/>
        <v>10.352181656277827</v>
      </c>
      <c r="P39" s="10"/>
    </row>
    <row r="40" spans="1:16">
      <c r="A40" s="13"/>
      <c r="B40" s="39">
        <v>351.1</v>
      </c>
      <c r="C40" s="21" t="s">
        <v>49</v>
      </c>
      <c r="D40" s="46">
        <v>15038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15038</v>
      </c>
      <c r="O40" s="47">
        <f t="shared" si="8"/>
        <v>6.6954585930543189</v>
      </c>
      <c r="P40" s="9"/>
    </row>
    <row r="41" spans="1:16">
      <c r="A41" s="13"/>
      <c r="B41" s="39">
        <v>351.2</v>
      </c>
      <c r="C41" s="21" t="s">
        <v>116</v>
      </c>
      <c r="D41" s="46">
        <v>7563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7563</v>
      </c>
      <c r="O41" s="47">
        <f t="shared" si="8"/>
        <v>3.3673196794300981</v>
      </c>
      <c r="P41" s="9"/>
    </row>
    <row r="42" spans="1:16">
      <c r="A42" s="13"/>
      <c r="B42" s="39">
        <v>351.5</v>
      </c>
      <c r="C42" s="21" t="s">
        <v>117</v>
      </c>
      <c r="D42" s="46">
        <v>650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650</v>
      </c>
      <c r="O42" s="47">
        <f t="shared" si="8"/>
        <v>0.28940338379341052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SUM(D44:D50)</f>
        <v>148940</v>
      </c>
      <c r="E43" s="32">
        <f t="shared" si="11"/>
        <v>4822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</v>
      </c>
      <c r="J43" s="32">
        <f t="shared" si="11"/>
        <v>0</v>
      </c>
      <c r="K43" s="32">
        <f t="shared" si="11"/>
        <v>59138</v>
      </c>
      <c r="L43" s="32">
        <f t="shared" si="11"/>
        <v>0</v>
      </c>
      <c r="M43" s="32">
        <f t="shared" si="11"/>
        <v>0</v>
      </c>
      <c r="N43" s="32">
        <f t="shared" si="10"/>
        <v>212901</v>
      </c>
      <c r="O43" s="45">
        <f t="shared" si="8"/>
        <v>94.791184327693671</v>
      </c>
      <c r="P43" s="10"/>
    </row>
    <row r="44" spans="1:16">
      <c r="A44" s="12"/>
      <c r="B44" s="25">
        <v>361.1</v>
      </c>
      <c r="C44" s="20" t="s">
        <v>50</v>
      </c>
      <c r="D44" s="46">
        <v>34</v>
      </c>
      <c r="E44" s="46">
        <v>445</v>
      </c>
      <c r="F44" s="46">
        <v>0</v>
      </c>
      <c r="G44" s="46">
        <v>0</v>
      </c>
      <c r="H44" s="46">
        <v>0</v>
      </c>
      <c r="I44" s="46">
        <v>1</v>
      </c>
      <c r="J44" s="46">
        <v>0</v>
      </c>
      <c r="K44" s="46">
        <v>30390</v>
      </c>
      <c r="L44" s="46">
        <v>0</v>
      </c>
      <c r="M44" s="46">
        <v>0</v>
      </c>
      <c r="N44" s="46">
        <f t="shared" si="10"/>
        <v>30870</v>
      </c>
      <c r="O44" s="47">
        <f t="shared" si="8"/>
        <v>13.744434550311665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-10524</v>
      </c>
      <c r="L45" s="46">
        <v>0</v>
      </c>
      <c r="M45" s="46">
        <v>0</v>
      </c>
      <c r="N45" s="46">
        <f t="shared" ref="N45:N50" si="12">SUM(D45:M45)</f>
        <v>-10524</v>
      </c>
      <c r="O45" s="47">
        <f t="shared" si="8"/>
        <v>-4.6856634016028496</v>
      </c>
      <c r="P45" s="9"/>
    </row>
    <row r="46" spans="1:16">
      <c r="A46" s="12"/>
      <c r="B46" s="25">
        <v>361.4</v>
      </c>
      <c r="C46" s="20" t="s">
        <v>118</v>
      </c>
      <c r="D46" s="46">
        <v>450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450</v>
      </c>
      <c r="O46" s="47">
        <f t="shared" si="8"/>
        <v>0.20035618878005343</v>
      </c>
      <c r="P46" s="9"/>
    </row>
    <row r="47" spans="1:16">
      <c r="A47" s="12"/>
      <c r="B47" s="25">
        <v>362</v>
      </c>
      <c r="C47" s="20" t="s">
        <v>52</v>
      </c>
      <c r="D47" s="46">
        <v>98117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98117</v>
      </c>
      <c r="O47" s="47">
        <f t="shared" si="8"/>
        <v>43.685218165627781</v>
      </c>
      <c r="P47" s="9"/>
    </row>
    <row r="48" spans="1:16">
      <c r="A48" s="12"/>
      <c r="B48" s="25">
        <v>366</v>
      </c>
      <c r="C48" s="20" t="s">
        <v>53</v>
      </c>
      <c r="D48" s="46">
        <v>21284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21284</v>
      </c>
      <c r="O48" s="47">
        <f t="shared" si="8"/>
        <v>9.4764024933214603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39272</v>
      </c>
      <c r="L49" s="46">
        <v>0</v>
      </c>
      <c r="M49" s="46">
        <v>0</v>
      </c>
      <c r="N49" s="46">
        <f t="shared" si="12"/>
        <v>39272</v>
      </c>
      <c r="O49" s="47">
        <f t="shared" si="8"/>
        <v>17.485307212822796</v>
      </c>
      <c r="P49" s="9"/>
    </row>
    <row r="50" spans="1:119">
      <c r="A50" s="12"/>
      <c r="B50" s="25">
        <v>369.9</v>
      </c>
      <c r="C50" s="20" t="s">
        <v>55</v>
      </c>
      <c r="D50" s="46">
        <v>29055</v>
      </c>
      <c r="E50" s="46">
        <v>4377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33432</v>
      </c>
      <c r="O50" s="47">
        <f t="shared" si="8"/>
        <v>14.885129118432769</v>
      </c>
      <c r="P50" s="9"/>
    </row>
    <row r="51" spans="1:119" ht="15.75">
      <c r="A51" s="29" t="s">
        <v>36</v>
      </c>
      <c r="B51" s="30"/>
      <c r="C51" s="31"/>
      <c r="D51" s="32">
        <f t="shared" ref="D51:M51" si="13">SUM(D52:D53)</f>
        <v>691480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691480</v>
      </c>
      <c r="O51" s="45">
        <f t="shared" si="8"/>
        <v>307.87177203918077</v>
      </c>
      <c r="P51" s="9"/>
    </row>
    <row r="52" spans="1:119">
      <c r="A52" s="12"/>
      <c r="B52" s="25">
        <v>382</v>
      </c>
      <c r="C52" s="20" t="s">
        <v>65</v>
      </c>
      <c r="D52" s="46">
        <v>295000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295000</v>
      </c>
      <c r="O52" s="47">
        <f t="shared" si="8"/>
        <v>131.3446126447017</v>
      </c>
      <c r="P52" s="9"/>
    </row>
    <row r="53" spans="1:119" ht="15.75" thickBot="1">
      <c r="A53" s="12"/>
      <c r="B53" s="25">
        <v>384</v>
      </c>
      <c r="C53" s="20" t="s">
        <v>57</v>
      </c>
      <c r="D53" s="46">
        <v>396480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396480</v>
      </c>
      <c r="O53" s="47">
        <f t="shared" si="8"/>
        <v>176.52715939447907</v>
      </c>
      <c r="P53" s="9"/>
    </row>
    <row r="54" spans="1:119" ht="16.5" thickBot="1">
      <c r="A54" s="14" t="s">
        <v>47</v>
      </c>
      <c r="B54" s="23"/>
      <c r="C54" s="22"/>
      <c r="D54" s="15">
        <f t="shared" ref="D54:M54" si="14">SUM(D5,D14,D19,D27,D39,D43,D51)</f>
        <v>3885301</v>
      </c>
      <c r="E54" s="15">
        <f t="shared" si="14"/>
        <v>304816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1184953</v>
      </c>
      <c r="J54" s="15">
        <f t="shared" si="14"/>
        <v>0</v>
      </c>
      <c r="K54" s="15">
        <f t="shared" si="14"/>
        <v>59138</v>
      </c>
      <c r="L54" s="15">
        <f t="shared" si="14"/>
        <v>0</v>
      </c>
      <c r="M54" s="15">
        <f t="shared" si="14"/>
        <v>0</v>
      </c>
      <c r="N54" s="15">
        <f>SUM(D54:M54)</f>
        <v>5434208</v>
      </c>
      <c r="O54" s="38">
        <f t="shared" si="8"/>
        <v>2419.5048975957257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5" t="s">
        <v>119</v>
      </c>
      <c r="M56" s="115"/>
      <c r="N56" s="115"/>
      <c r="O56" s="43">
        <v>2246</v>
      </c>
    </row>
    <row r="57" spans="1:119">
      <c r="A57" s="116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4"/>
    </row>
    <row r="58" spans="1:119" ht="15.75" customHeight="1" thickBot="1">
      <c r="A58" s="117" t="s">
        <v>70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2025-03-05T21:14:18Z</cp:lastPrinted>
  <dcterms:created xsi:type="dcterms:W3CDTF">2000-08-31T21:26:31Z</dcterms:created>
  <dcterms:modified xsi:type="dcterms:W3CDTF">2025-03-05T21:14:26Z</dcterms:modified>
</cp:coreProperties>
</file>