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  <sheet name="2007" sheetId="40" r:id="rId16"/>
  </sheets>
  <definedNames>
    <definedName name="_xlnm.Print_Area" localSheetId="15">'2007'!$A$1:$O$35</definedName>
    <definedName name="_xlnm.Print_Area" localSheetId="14">'2008'!$A$1:$O$33</definedName>
    <definedName name="_xlnm.Print_Area" localSheetId="13">'2009'!$A$1:$O$34</definedName>
    <definedName name="_xlnm.Print_Area" localSheetId="12">'2010'!$A$1:$O$34</definedName>
    <definedName name="_xlnm.Print_Area" localSheetId="11">'2011'!$A$1:$O$32</definedName>
    <definedName name="_xlnm.Print_Area" localSheetId="10">'2012'!$A$1:$O$32</definedName>
    <definedName name="_xlnm.Print_Area" localSheetId="9">'2013'!$A$1:$O$34</definedName>
    <definedName name="_xlnm.Print_Area" localSheetId="8">'2014'!$A$1:$O$34</definedName>
    <definedName name="_xlnm.Print_Area" localSheetId="7">'2015'!$A$1:$O$33</definedName>
    <definedName name="_xlnm.Print_Area" localSheetId="6">'2016'!$A$1:$O$33</definedName>
    <definedName name="_xlnm.Print_Area" localSheetId="5">'2017'!$A$1:$O$36</definedName>
    <definedName name="_xlnm.Print_Area" localSheetId="4">'2018'!$A$1:$O$36</definedName>
    <definedName name="_xlnm.Print_Area" localSheetId="3">'2019'!$A$1:$O$36</definedName>
    <definedName name="_xlnm.Print_Area" localSheetId="2">'2020'!$A$1:$O$36</definedName>
    <definedName name="_xlnm.Print_Area" localSheetId="1">'2021'!$A$1:$P$36</definedName>
    <definedName name="_xlnm.Print_Area" localSheetId="0">'2022'!$A$1:$P$36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32" i="48" l="1"/>
  <c r="F32" i="48"/>
  <c r="G32" i="48"/>
  <c r="H32" i="48"/>
  <c r="I32" i="48"/>
  <c r="J32" i="48"/>
  <c r="K32" i="48"/>
  <c r="L32" i="48"/>
  <c r="M32" i="48"/>
  <c r="N32" i="48"/>
  <c r="D32" i="48"/>
  <c r="O31" i="48" l="1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0" i="48" l="1"/>
  <c r="P30" i="48" s="1"/>
  <c r="O25" i="48"/>
  <c r="P25" i="48" s="1"/>
  <c r="O23" i="48"/>
  <c r="P23" i="48" s="1"/>
  <c r="O18" i="48"/>
  <c r="P18" i="48" s="1"/>
  <c r="O13" i="48"/>
  <c r="P13" i="48" s="1"/>
  <c r="O5" i="48"/>
  <c r="P5" i="48" s="1"/>
  <c r="G32" i="47"/>
  <c r="D5" i="47"/>
  <c r="O31" i="47"/>
  <c r="P31" i="47"/>
  <c r="N30" i="47"/>
  <c r="M30" i="47"/>
  <c r="L30" i="47"/>
  <c r="K30" i="47"/>
  <c r="J30" i="47"/>
  <c r="I30" i="47"/>
  <c r="H30" i="47"/>
  <c r="G30" i="47"/>
  <c r="F30" i="47"/>
  <c r="O30" i="47" s="1"/>
  <c r="P30" i="47" s="1"/>
  <c r="E30" i="47"/>
  <c r="D30" i="47"/>
  <c r="O29" i="47"/>
  <c r="P29" i="47"/>
  <c r="O28" i="47"/>
  <c r="P28" i="47" s="1"/>
  <c r="O27" i="47"/>
  <c r="P27" i="47" s="1"/>
  <c r="O26" i="47"/>
  <c r="P26" i="47"/>
  <c r="N25" i="47"/>
  <c r="M25" i="47"/>
  <c r="O25" i="47" s="1"/>
  <c r="P25" i="47" s="1"/>
  <c r="L25" i="47"/>
  <c r="K25" i="47"/>
  <c r="J25" i="47"/>
  <c r="I25" i="47"/>
  <c r="H25" i="47"/>
  <c r="G25" i="47"/>
  <c r="F25" i="47"/>
  <c r="E25" i="47"/>
  <c r="D25" i="47"/>
  <c r="O24" i="47"/>
  <c r="P24" i="47"/>
  <c r="N23" i="47"/>
  <c r="O23" i="47" s="1"/>
  <c r="P23" i="47" s="1"/>
  <c r="M23" i="47"/>
  <c r="L23" i="47"/>
  <c r="K23" i="47"/>
  <c r="J23" i="47"/>
  <c r="I23" i="47"/>
  <c r="H23" i="47"/>
  <c r="H32" i="47" s="1"/>
  <c r="G23" i="47"/>
  <c r="F23" i="47"/>
  <c r="E23" i="47"/>
  <c r="D23" i="47"/>
  <c r="O22" i="47"/>
  <c r="P22" i="47"/>
  <c r="O21" i="47"/>
  <c r="P21" i="47" s="1"/>
  <c r="O20" i="47"/>
  <c r="P20" i="47"/>
  <c r="O19" i="47"/>
  <c r="P19" i="47" s="1"/>
  <c r="N18" i="47"/>
  <c r="M18" i="47"/>
  <c r="L18" i="47"/>
  <c r="K18" i="47"/>
  <c r="J18" i="47"/>
  <c r="I18" i="47"/>
  <c r="I32" i="47" s="1"/>
  <c r="H18" i="47"/>
  <c r="G18" i="47"/>
  <c r="F18" i="47"/>
  <c r="F32" i="47" s="1"/>
  <c r="E18" i="47"/>
  <c r="D18" i="47"/>
  <c r="O17" i="47"/>
  <c r="P17" i="47" s="1"/>
  <c r="O16" i="47"/>
  <c r="P16" i="47"/>
  <c r="O15" i="47"/>
  <c r="P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3" i="47" s="1"/>
  <c r="P13" i="47" s="1"/>
  <c r="O12" i="47"/>
  <c r="P12" i="47" s="1"/>
  <c r="O11" i="47"/>
  <c r="P11" i="47"/>
  <c r="O10" i="47"/>
  <c r="P10" i="47" s="1"/>
  <c r="O9" i="47"/>
  <c r="P9" i="47" s="1"/>
  <c r="O8" i="47"/>
  <c r="P8" i="47"/>
  <c r="O7" i="47"/>
  <c r="P7" i="47"/>
  <c r="O6" i="47"/>
  <c r="P6" i="47" s="1"/>
  <c r="N5" i="47"/>
  <c r="N32" i="47" s="1"/>
  <c r="M5" i="47"/>
  <c r="M32" i="47" s="1"/>
  <c r="L5" i="47"/>
  <c r="L32" i="47" s="1"/>
  <c r="K5" i="47"/>
  <c r="K32" i="47" s="1"/>
  <c r="J5" i="47"/>
  <c r="J32" i="47" s="1"/>
  <c r="I5" i="47"/>
  <c r="H5" i="47"/>
  <c r="G5" i="47"/>
  <c r="F5" i="47"/>
  <c r="E5" i="47"/>
  <c r="E32" i="47" s="1"/>
  <c r="G32" i="46"/>
  <c r="N31" i="46"/>
  <c r="O31" i="46"/>
  <c r="M30" i="46"/>
  <c r="L30" i="46"/>
  <c r="K30" i="46"/>
  <c r="J30" i="46"/>
  <c r="I30" i="46"/>
  <c r="H30" i="46"/>
  <c r="G30" i="46"/>
  <c r="F30" i="46"/>
  <c r="E30" i="46"/>
  <c r="D30" i="46"/>
  <c r="N29" i="46"/>
  <c r="O29" i="46"/>
  <c r="N28" i="46"/>
  <c r="O28" i="46" s="1"/>
  <c r="N27" i="46"/>
  <c r="O27" i="46"/>
  <c r="N26" i="46"/>
  <c r="O26" i="46" s="1"/>
  <c r="M25" i="46"/>
  <c r="L25" i="46"/>
  <c r="K25" i="46"/>
  <c r="J25" i="46"/>
  <c r="I25" i="46"/>
  <c r="H25" i="46"/>
  <c r="N25" i="46" s="1"/>
  <c r="O25" i="46" s="1"/>
  <c r="G25" i="46"/>
  <c r="F25" i="46"/>
  <c r="E25" i="46"/>
  <c r="D25" i="46"/>
  <c r="N24" i="46"/>
  <c r="O24" i="46" s="1"/>
  <c r="M23" i="46"/>
  <c r="L23" i="46"/>
  <c r="K23" i="46"/>
  <c r="J23" i="46"/>
  <c r="I23" i="46"/>
  <c r="H23" i="46"/>
  <c r="N23" i="46" s="1"/>
  <c r="O23" i="46" s="1"/>
  <c r="G23" i="46"/>
  <c r="F23" i="46"/>
  <c r="E23" i="46"/>
  <c r="D23" i="46"/>
  <c r="N22" i="46"/>
  <c r="O22" i="46" s="1"/>
  <c r="N21" i="46"/>
  <c r="O21" i="46" s="1"/>
  <c r="N20" i="46"/>
  <c r="O20" i="46"/>
  <c r="N19" i="46"/>
  <c r="O19" i="46"/>
  <c r="M18" i="46"/>
  <c r="L18" i="46"/>
  <c r="K18" i="46"/>
  <c r="J18" i="46"/>
  <c r="J32" i="46" s="1"/>
  <c r="I18" i="46"/>
  <c r="I32" i="46" s="1"/>
  <c r="H18" i="46"/>
  <c r="G18" i="46"/>
  <c r="F18" i="46"/>
  <c r="E18" i="46"/>
  <c r="D18" i="46"/>
  <c r="N17" i="46"/>
  <c r="O17" i="46"/>
  <c r="N16" i="46"/>
  <c r="O16" i="46" s="1"/>
  <c r="N15" i="46"/>
  <c r="O15" i="46"/>
  <c r="N14" i="46"/>
  <c r="O14" i="46" s="1"/>
  <c r="M13" i="46"/>
  <c r="L13" i="46"/>
  <c r="K13" i="46"/>
  <c r="J13" i="46"/>
  <c r="I13" i="46"/>
  <c r="H13" i="46"/>
  <c r="N13" i="46" s="1"/>
  <c r="O13" i="46" s="1"/>
  <c r="G13" i="46"/>
  <c r="F13" i="46"/>
  <c r="E13" i="46"/>
  <c r="D13" i="46"/>
  <c r="N12" i="46"/>
  <c r="O12" i="46" s="1"/>
  <c r="N11" i="46"/>
  <c r="O11" i="46" s="1"/>
  <c r="N10" i="46"/>
  <c r="O10" i="46"/>
  <c r="N9" i="46"/>
  <c r="O9" i="46"/>
  <c r="N8" i="46"/>
  <c r="O8" i="46" s="1"/>
  <c r="N7" i="46"/>
  <c r="O7" i="46"/>
  <c r="N6" i="46"/>
  <c r="O6" i="46" s="1"/>
  <c r="M5" i="46"/>
  <c r="M32" i="46" s="1"/>
  <c r="L5" i="46"/>
  <c r="L32" i="46" s="1"/>
  <c r="K5" i="46"/>
  <c r="K32" i="46" s="1"/>
  <c r="J5" i="46"/>
  <c r="I5" i="46"/>
  <c r="H5" i="46"/>
  <c r="H32" i="46" s="1"/>
  <c r="G5" i="46"/>
  <c r="F5" i="46"/>
  <c r="F32" i="46" s="1"/>
  <c r="E5" i="46"/>
  <c r="E32" i="46" s="1"/>
  <c r="D5" i="46"/>
  <c r="D32" i="46" s="1"/>
  <c r="N32" i="46" s="1"/>
  <c r="O32" i="46" s="1"/>
  <c r="E32" i="45"/>
  <c r="N31" i="45"/>
  <c r="O31" i="45"/>
  <c r="M30" i="45"/>
  <c r="L30" i="45"/>
  <c r="K30" i="45"/>
  <c r="J30" i="45"/>
  <c r="I30" i="45"/>
  <c r="H30" i="45"/>
  <c r="G30" i="45"/>
  <c r="F30" i="45"/>
  <c r="N30" i="45" s="1"/>
  <c r="O30" i="45" s="1"/>
  <c r="E30" i="45"/>
  <c r="D30" i="45"/>
  <c r="N29" i="45"/>
  <c r="O29" i="45"/>
  <c r="N28" i="45"/>
  <c r="O28" i="45" s="1"/>
  <c r="N27" i="45"/>
  <c r="O27" i="45" s="1"/>
  <c r="N26" i="45"/>
  <c r="O26" i="45"/>
  <c r="M25" i="45"/>
  <c r="L25" i="45"/>
  <c r="N25" i="45" s="1"/>
  <c r="O25" i="45" s="1"/>
  <c r="K25" i="45"/>
  <c r="J25" i="45"/>
  <c r="I25" i="45"/>
  <c r="H25" i="45"/>
  <c r="G25" i="45"/>
  <c r="F25" i="45"/>
  <c r="E25" i="45"/>
  <c r="D25" i="45"/>
  <c r="N24" i="45"/>
  <c r="O24" i="45"/>
  <c r="M23" i="45"/>
  <c r="L23" i="45"/>
  <c r="N23" i="45" s="1"/>
  <c r="O23" i="45" s="1"/>
  <c r="K23" i="45"/>
  <c r="J23" i="45"/>
  <c r="I23" i="45"/>
  <c r="H23" i="45"/>
  <c r="G23" i="45"/>
  <c r="F23" i="45"/>
  <c r="E23" i="45"/>
  <c r="D23" i="45"/>
  <c r="N22" i="45"/>
  <c r="O22" i="45"/>
  <c r="N21" i="45"/>
  <c r="O21" i="45"/>
  <c r="N20" i="45"/>
  <c r="O20" i="45" s="1"/>
  <c r="N19" i="45"/>
  <c r="O19" i="45"/>
  <c r="M18" i="45"/>
  <c r="L18" i="45"/>
  <c r="K18" i="45"/>
  <c r="J18" i="45"/>
  <c r="I18" i="45"/>
  <c r="H18" i="45"/>
  <c r="G18" i="45"/>
  <c r="F18" i="45"/>
  <c r="N18" i="45" s="1"/>
  <c r="O18" i="45" s="1"/>
  <c r="E18" i="45"/>
  <c r="D18" i="45"/>
  <c r="N17" i="45"/>
  <c r="O17" i="45"/>
  <c r="N16" i="45"/>
  <c r="O16" i="45" s="1"/>
  <c r="N15" i="45"/>
  <c r="O15" i="45" s="1"/>
  <c r="N14" i="45"/>
  <c r="O14" i="45"/>
  <c r="M13" i="45"/>
  <c r="L13" i="45"/>
  <c r="N13" i="45" s="1"/>
  <c r="O13" i="45" s="1"/>
  <c r="K13" i="45"/>
  <c r="J13" i="45"/>
  <c r="I13" i="45"/>
  <c r="H13" i="45"/>
  <c r="G13" i="45"/>
  <c r="F13" i="45"/>
  <c r="E13" i="45"/>
  <c r="D13" i="45"/>
  <c r="N12" i="45"/>
  <c r="O12" i="45"/>
  <c r="N11" i="45"/>
  <c r="O11" i="45"/>
  <c r="N10" i="45"/>
  <c r="O10" i="45" s="1"/>
  <c r="N9" i="45"/>
  <c r="O9" i="45"/>
  <c r="N8" i="45"/>
  <c r="O8" i="45" s="1"/>
  <c r="N7" i="45"/>
  <c r="O7" i="45" s="1"/>
  <c r="N6" i="45"/>
  <c r="O6" i="45"/>
  <c r="M5" i="45"/>
  <c r="M32" i="45" s="1"/>
  <c r="L5" i="45"/>
  <c r="N5" i="45" s="1"/>
  <c r="O5" i="45" s="1"/>
  <c r="K5" i="45"/>
  <c r="K32" i="45" s="1"/>
  <c r="J5" i="45"/>
  <c r="J32" i="45" s="1"/>
  <c r="I5" i="45"/>
  <c r="I32" i="45" s="1"/>
  <c r="H5" i="45"/>
  <c r="H32" i="45" s="1"/>
  <c r="G5" i="45"/>
  <c r="G32" i="45" s="1"/>
  <c r="F5" i="45"/>
  <c r="F32" i="45" s="1"/>
  <c r="E5" i="45"/>
  <c r="D5" i="45"/>
  <c r="D32" i="45" s="1"/>
  <c r="H32" i="44"/>
  <c r="M32" i="44"/>
  <c r="N31" i="44"/>
  <c r="O31" i="44" s="1"/>
  <c r="M30" i="44"/>
  <c r="L30" i="44"/>
  <c r="K30" i="44"/>
  <c r="J30" i="44"/>
  <c r="N30" i="44" s="1"/>
  <c r="O30" i="44" s="1"/>
  <c r="I30" i="44"/>
  <c r="H30" i="44"/>
  <c r="G30" i="44"/>
  <c r="F30" i="44"/>
  <c r="E30" i="44"/>
  <c r="D30" i="44"/>
  <c r="N29" i="44"/>
  <c r="O29" i="44" s="1"/>
  <c r="N28" i="44"/>
  <c r="O28" i="44" s="1"/>
  <c r="N27" i="44"/>
  <c r="O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5" i="44" s="1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3" i="44" s="1"/>
  <c r="O23" i="44" s="1"/>
  <c r="N22" i="44"/>
  <c r="O22" i="44" s="1"/>
  <c r="N21" i="44"/>
  <c r="O21" i="44"/>
  <c r="N20" i="44"/>
  <c r="O20" i="44" s="1"/>
  <c r="N19" i="44"/>
  <c r="O19" i="44" s="1"/>
  <c r="M18" i="44"/>
  <c r="L18" i="44"/>
  <c r="K18" i="44"/>
  <c r="J18" i="44"/>
  <c r="N18" i="44" s="1"/>
  <c r="O18" i="44" s="1"/>
  <c r="I18" i="44"/>
  <c r="H18" i="44"/>
  <c r="G18" i="44"/>
  <c r="F18" i="44"/>
  <c r="E18" i="44"/>
  <c r="D18" i="44"/>
  <c r="N17" i="44"/>
  <c r="O17" i="44" s="1"/>
  <c r="N16" i="44"/>
  <c r="O16" i="44" s="1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L32" i="44" s="1"/>
  <c r="K5" i="44"/>
  <c r="K32" i="44" s="1"/>
  <c r="J5" i="44"/>
  <c r="J32" i="44" s="1"/>
  <c r="I5" i="44"/>
  <c r="I32" i="44" s="1"/>
  <c r="H5" i="44"/>
  <c r="G5" i="44"/>
  <c r="G32" i="44" s="1"/>
  <c r="F5" i="44"/>
  <c r="F32" i="44" s="1"/>
  <c r="E5" i="44"/>
  <c r="E32" i="44" s="1"/>
  <c r="D5" i="44"/>
  <c r="N5" i="44" s="1"/>
  <c r="O5" i="44" s="1"/>
  <c r="G32" i="43"/>
  <c r="N31" i="43"/>
  <c r="O31" i="43"/>
  <c r="M30" i="43"/>
  <c r="L30" i="43"/>
  <c r="K30" i="43"/>
  <c r="J30" i="43"/>
  <c r="I30" i="43"/>
  <c r="H30" i="43"/>
  <c r="G30" i="43"/>
  <c r="F30" i="43"/>
  <c r="E30" i="43"/>
  <c r="D30" i="43"/>
  <c r="N29" i="43"/>
  <c r="O29" i="43"/>
  <c r="N28" i="43"/>
  <c r="O28" i="43" s="1"/>
  <c r="N27" i="43"/>
  <c r="O27" i="43"/>
  <c r="N26" i="43"/>
  <c r="O26" i="43" s="1"/>
  <c r="M25" i="43"/>
  <c r="L25" i="43"/>
  <c r="K25" i="43"/>
  <c r="J25" i="43"/>
  <c r="I25" i="43"/>
  <c r="H25" i="43"/>
  <c r="N25" i="43" s="1"/>
  <c r="O25" i="43" s="1"/>
  <c r="G25" i="43"/>
  <c r="F25" i="43"/>
  <c r="E25" i="43"/>
  <c r="D25" i="43"/>
  <c r="N24" i="43"/>
  <c r="O24" i="43" s="1"/>
  <c r="M23" i="43"/>
  <c r="L23" i="43"/>
  <c r="K23" i="43"/>
  <c r="J23" i="43"/>
  <c r="I23" i="43"/>
  <c r="H23" i="43"/>
  <c r="N23" i="43" s="1"/>
  <c r="O23" i="43" s="1"/>
  <c r="G23" i="43"/>
  <c r="F23" i="43"/>
  <c r="E23" i="43"/>
  <c r="D23" i="43"/>
  <c r="N22" i="43"/>
  <c r="O22" i="43" s="1"/>
  <c r="N21" i="43"/>
  <c r="O21" i="43" s="1"/>
  <c r="N20" i="43"/>
  <c r="O20" i="43" s="1"/>
  <c r="N19" i="43"/>
  <c r="O19" i="43"/>
  <c r="M18" i="43"/>
  <c r="L18" i="43"/>
  <c r="K18" i="43"/>
  <c r="J18" i="43"/>
  <c r="J32" i="43" s="1"/>
  <c r="I18" i="43"/>
  <c r="I32" i="43" s="1"/>
  <c r="H18" i="43"/>
  <c r="G18" i="43"/>
  <c r="F18" i="43"/>
  <c r="E18" i="43"/>
  <c r="D18" i="43"/>
  <c r="N17" i="43"/>
  <c r="O17" i="43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N13" i="43" s="1"/>
  <c r="O13" i="43" s="1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/>
  <c r="N6" i="43"/>
  <c r="O6" i="43" s="1"/>
  <c r="M5" i="43"/>
  <c r="M32" i="43" s="1"/>
  <c r="L5" i="43"/>
  <c r="L32" i="43" s="1"/>
  <c r="K5" i="43"/>
  <c r="K32" i="43" s="1"/>
  <c r="J5" i="43"/>
  <c r="I5" i="43"/>
  <c r="H5" i="43"/>
  <c r="N5" i="43" s="1"/>
  <c r="O5" i="43" s="1"/>
  <c r="G5" i="43"/>
  <c r="F5" i="43"/>
  <c r="F32" i="43" s="1"/>
  <c r="E5" i="43"/>
  <c r="E32" i="43" s="1"/>
  <c r="D5" i="43"/>
  <c r="D32" i="43" s="1"/>
  <c r="L29" i="42"/>
  <c r="N28" i="42"/>
  <c r="O28" i="42"/>
  <c r="M27" i="42"/>
  <c r="L27" i="42"/>
  <c r="K27" i="42"/>
  <c r="J27" i="42"/>
  <c r="I27" i="42"/>
  <c r="H27" i="42"/>
  <c r="G27" i="42"/>
  <c r="F27" i="42"/>
  <c r="N27" i="42" s="1"/>
  <c r="O27" i="42" s="1"/>
  <c r="E27" i="42"/>
  <c r="D27" i="42"/>
  <c r="N26" i="42"/>
  <c r="O26" i="42"/>
  <c r="N25" i="42"/>
  <c r="O25" i="42" s="1"/>
  <c r="N24" i="42"/>
  <c r="O24" i="42" s="1"/>
  <c r="M23" i="42"/>
  <c r="L23" i="42"/>
  <c r="K23" i="42"/>
  <c r="J23" i="42"/>
  <c r="N23" i="42" s="1"/>
  <c r="O23" i="42" s="1"/>
  <c r="I23" i="42"/>
  <c r="H23" i="42"/>
  <c r="G23" i="42"/>
  <c r="F23" i="42"/>
  <c r="E23" i="42"/>
  <c r="D23" i="42"/>
  <c r="N22" i="42"/>
  <c r="O22" i="42" s="1"/>
  <c r="M21" i="42"/>
  <c r="L21" i="42"/>
  <c r="K21" i="42"/>
  <c r="J21" i="42"/>
  <c r="N21" i="42" s="1"/>
  <c r="O21" i="42" s="1"/>
  <c r="I21" i="42"/>
  <c r="H21" i="42"/>
  <c r="G21" i="42"/>
  <c r="F21" i="42"/>
  <c r="E21" i="42"/>
  <c r="D21" i="42"/>
  <c r="N20" i="42"/>
  <c r="O20" i="42" s="1"/>
  <c r="N19" i="42"/>
  <c r="O19" i="42" s="1"/>
  <c r="N18" i="42"/>
  <c r="O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6" i="42" s="1"/>
  <c r="O16" i="42" s="1"/>
  <c r="N15" i="42"/>
  <c r="O15" i="42" s="1"/>
  <c r="N14" i="42"/>
  <c r="O14" i="42"/>
  <c r="N13" i="42"/>
  <c r="O13" i="42" s="1"/>
  <c r="N12" i="42"/>
  <c r="O12" i="42" s="1"/>
  <c r="M11" i="42"/>
  <c r="L11" i="42"/>
  <c r="K11" i="42"/>
  <c r="J11" i="42"/>
  <c r="N11" i="42" s="1"/>
  <c r="O11" i="42" s="1"/>
  <c r="I11" i="42"/>
  <c r="H11" i="42"/>
  <c r="G11" i="42"/>
  <c r="F11" i="42"/>
  <c r="E11" i="42"/>
  <c r="E29" i="42" s="1"/>
  <c r="D11" i="42"/>
  <c r="N10" i="42"/>
  <c r="O10" i="42" s="1"/>
  <c r="N9" i="42"/>
  <c r="O9" i="42" s="1"/>
  <c r="N8" i="42"/>
  <c r="O8" i="42"/>
  <c r="N7" i="42"/>
  <c r="O7" i="42" s="1"/>
  <c r="N6" i="42"/>
  <c r="O6" i="42"/>
  <c r="M5" i="42"/>
  <c r="M29" i="42" s="1"/>
  <c r="L5" i="42"/>
  <c r="K5" i="42"/>
  <c r="K29" i="42" s="1"/>
  <c r="J5" i="42"/>
  <c r="J29" i="42" s="1"/>
  <c r="I5" i="42"/>
  <c r="I29" i="42" s="1"/>
  <c r="H5" i="42"/>
  <c r="H29" i="42" s="1"/>
  <c r="G5" i="42"/>
  <c r="G29" i="42" s="1"/>
  <c r="F5" i="42"/>
  <c r="F29" i="42" s="1"/>
  <c r="E5" i="42"/>
  <c r="D5" i="42"/>
  <c r="D29" i="42" s="1"/>
  <c r="F29" i="41"/>
  <c r="G29" i="4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7" i="41" s="1"/>
  <c r="O27" i="41" s="1"/>
  <c r="N26" i="41"/>
  <c r="O26" i="41" s="1"/>
  <c r="N25" i="41"/>
  <c r="O25" i="41"/>
  <c r="N24" i="41"/>
  <c r="O24" i="41" s="1"/>
  <c r="M23" i="41"/>
  <c r="L23" i="41"/>
  <c r="K23" i="41"/>
  <c r="J23" i="41"/>
  <c r="I23" i="41"/>
  <c r="H23" i="41"/>
  <c r="N23" i="41" s="1"/>
  <c r="O23" i="41" s="1"/>
  <c r="G23" i="41"/>
  <c r="F23" i="41"/>
  <c r="E23" i="41"/>
  <c r="D23" i="41"/>
  <c r="N22" i="41"/>
  <c r="O22" i="41" s="1"/>
  <c r="M21" i="41"/>
  <c r="L21" i="41"/>
  <c r="K21" i="41"/>
  <c r="J21" i="41"/>
  <c r="I21" i="41"/>
  <c r="H21" i="41"/>
  <c r="N21" i="41" s="1"/>
  <c r="O21" i="41" s="1"/>
  <c r="G21" i="41"/>
  <c r="F21" i="41"/>
  <c r="E21" i="41"/>
  <c r="D21" i="41"/>
  <c r="N20" i="41"/>
  <c r="O20" i="41" s="1"/>
  <c r="N19" i="41"/>
  <c r="O19" i="41" s="1"/>
  <c r="N18" i="41"/>
  <c r="O18" i="41" s="1"/>
  <c r="N17" i="41"/>
  <c r="O17" i="41"/>
  <c r="M16" i="41"/>
  <c r="L16" i="41"/>
  <c r="K16" i="41"/>
  <c r="J16" i="41"/>
  <c r="I16" i="41"/>
  <c r="H16" i="41"/>
  <c r="G16" i="41"/>
  <c r="F16" i="41"/>
  <c r="E16" i="41"/>
  <c r="D16" i="41"/>
  <c r="N15" i="41"/>
  <c r="O15" i="41"/>
  <c r="N14" i="41"/>
  <c r="O14" i="41" s="1"/>
  <c r="N13" i="41"/>
  <c r="O13" i="41"/>
  <c r="N12" i="41"/>
  <c r="O12" i="41" s="1"/>
  <c r="M11" i="41"/>
  <c r="L11" i="41"/>
  <c r="K11" i="41"/>
  <c r="J11" i="41"/>
  <c r="I11" i="41"/>
  <c r="H11" i="41"/>
  <c r="H29" i="41" s="1"/>
  <c r="G11" i="41"/>
  <c r="F11" i="41"/>
  <c r="E11" i="41"/>
  <c r="E29" i="41" s="1"/>
  <c r="D11" i="41"/>
  <c r="N10" i="41"/>
  <c r="O10" i="41" s="1"/>
  <c r="N9" i="41"/>
  <c r="O9" i="41" s="1"/>
  <c r="N8" i="41"/>
  <c r="O8" i="41" s="1"/>
  <c r="N7" i="41"/>
  <c r="O7" i="41"/>
  <c r="N6" i="41"/>
  <c r="O6" i="41" s="1"/>
  <c r="M5" i="41"/>
  <c r="M29" i="41" s="1"/>
  <c r="L5" i="41"/>
  <c r="L29" i="41" s="1"/>
  <c r="K5" i="41"/>
  <c r="K29" i="41" s="1"/>
  <c r="J5" i="41"/>
  <c r="J29" i="41" s="1"/>
  <c r="I5" i="41"/>
  <c r="I29" i="41" s="1"/>
  <c r="H5" i="41"/>
  <c r="G5" i="41"/>
  <c r="F5" i="41"/>
  <c r="E5" i="41"/>
  <c r="D5" i="41"/>
  <c r="D29" i="41" s="1"/>
  <c r="N30" i="40"/>
  <c r="O30" i="40" s="1"/>
  <c r="N29" i="40"/>
  <c r="O29" i="40"/>
  <c r="M28" i="40"/>
  <c r="L28" i="40"/>
  <c r="K28" i="40"/>
  <c r="J28" i="40"/>
  <c r="I28" i="40"/>
  <c r="H28" i="40"/>
  <c r="G28" i="40"/>
  <c r="F28" i="40"/>
  <c r="N28" i="40" s="1"/>
  <c r="O28" i="40" s="1"/>
  <c r="E28" i="40"/>
  <c r="D28" i="40"/>
  <c r="N27" i="40"/>
  <c r="O27" i="40"/>
  <c r="N26" i="40"/>
  <c r="O26" i="40" s="1"/>
  <c r="N25" i="40"/>
  <c r="O25" i="40" s="1"/>
  <c r="N24" i="40"/>
  <c r="O24" i="40" s="1"/>
  <c r="M23" i="40"/>
  <c r="L23" i="40"/>
  <c r="N23" i="40" s="1"/>
  <c r="O23" i="40" s="1"/>
  <c r="K23" i="40"/>
  <c r="J23" i="40"/>
  <c r="I23" i="40"/>
  <c r="H23" i="40"/>
  <c r="G23" i="40"/>
  <c r="F23" i="40"/>
  <c r="E23" i="40"/>
  <c r="D23" i="40"/>
  <c r="N22" i="40"/>
  <c r="O22" i="40" s="1"/>
  <c r="M21" i="40"/>
  <c r="L21" i="40"/>
  <c r="N21" i="40" s="1"/>
  <c r="O21" i="40" s="1"/>
  <c r="K21" i="40"/>
  <c r="J21" i="40"/>
  <c r="I21" i="40"/>
  <c r="H21" i="40"/>
  <c r="G21" i="40"/>
  <c r="F21" i="40"/>
  <c r="E21" i="40"/>
  <c r="D21" i="40"/>
  <c r="N20" i="40"/>
  <c r="O20" i="40" s="1"/>
  <c r="N19" i="40"/>
  <c r="O19" i="40"/>
  <c r="N18" i="40"/>
  <c r="O18" i="40" s="1"/>
  <c r="N17" i="40"/>
  <c r="O17" i="40"/>
  <c r="M16" i="40"/>
  <c r="M31" i="40" s="1"/>
  <c r="L16" i="40"/>
  <c r="K16" i="40"/>
  <c r="J16" i="40"/>
  <c r="I16" i="40"/>
  <c r="H16" i="40"/>
  <c r="G16" i="40"/>
  <c r="F16" i="40"/>
  <c r="N16" i="40" s="1"/>
  <c r="O16" i="40" s="1"/>
  <c r="E16" i="40"/>
  <c r="D16" i="40"/>
  <c r="N15" i="40"/>
  <c r="O15" i="40"/>
  <c r="N14" i="40"/>
  <c r="O14" i="40" s="1"/>
  <c r="N13" i="40"/>
  <c r="O13" i="40" s="1"/>
  <c r="N12" i="40"/>
  <c r="O12" i="40" s="1"/>
  <c r="M11" i="40"/>
  <c r="L11" i="40"/>
  <c r="N11" i="40" s="1"/>
  <c r="O11" i="40" s="1"/>
  <c r="K11" i="40"/>
  <c r="J11" i="40"/>
  <c r="I11" i="40"/>
  <c r="H11" i="40"/>
  <c r="G11" i="40"/>
  <c r="G31" i="40" s="1"/>
  <c r="F11" i="40"/>
  <c r="E11" i="40"/>
  <c r="D11" i="40"/>
  <c r="N10" i="40"/>
  <c r="O10" i="40" s="1"/>
  <c r="N9" i="40"/>
  <c r="O9" i="40"/>
  <c r="N8" i="40"/>
  <c r="O8" i="40" s="1"/>
  <c r="N7" i="40"/>
  <c r="O7" i="40"/>
  <c r="N6" i="40"/>
  <c r="O6" i="40" s="1"/>
  <c r="M5" i="40"/>
  <c r="L5" i="40"/>
  <c r="L31" i="40" s="1"/>
  <c r="K5" i="40"/>
  <c r="K31" i="40"/>
  <c r="J5" i="40"/>
  <c r="J31" i="40" s="1"/>
  <c r="I5" i="40"/>
  <c r="I31" i="40"/>
  <c r="H5" i="40"/>
  <c r="H31" i="40" s="1"/>
  <c r="G5" i="40"/>
  <c r="F5" i="40"/>
  <c r="F31" i="40" s="1"/>
  <c r="E5" i="40"/>
  <c r="E31" i="40"/>
  <c r="D5" i="40"/>
  <c r="D31" i="40"/>
  <c r="N29" i="39"/>
  <c r="O29" i="39"/>
  <c r="M28" i="39"/>
  <c r="L28" i="39"/>
  <c r="K28" i="39"/>
  <c r="J28" i="39"/>
  <c r="I28" i="39"/>
  <c r="H28" i="39"/>
  <c r="G28" i="39"/>
  <c r="F28" i="39"/>
  <c r="N28" i="39" s="1"/>
  <c r="O28" i="39" s="1"/>
  <c r="E28" i="39"/>
  <c r="D28" i="39"/>
  <c r="N27" i="39"/>
  <c r="O27" i="39"/>
  <c r="N26" i="39"/>
  <c r="O26" i="39" s="1"/>
  <c r="N25" i="39"/>
  <c r="O25" i="39" s="1"/>
  <c r="N24" i="39"/>
  <c r="O24" i="39" s="1"/>
  <c r="M23" i="39"/>
  <c r="L23" i="39"/>
  <c r="N23" i="39" s="1"/>
  <c r="O23" i="39" s="1"/>
  <c r="K23" i="39"/>
  <c r="J23" i="39"/>
  <c r="I23" i="39"/>
  <c r="H23" i="39"/>
  <c r="G23" i="39"/>
  <c r="F23" i="39"/>
  <c r="E23" i="39"/>
  <c r="D23" i="39"/>
  <c r="N22" i="39"/>
  <c r="O22" i="39" s="1"/>
  <c r="M21" i="39"/>
  <c r="L21" i="39"/>
  <c r="N21" i="39" s="1"/>
  <c r="O21" i="39" s="1"/>
  <c r="K21" i="39"/>
  <c r="J21" i="39"/>
  <c r="I21" i="39"/>
  <c r="H21" i="39"/>
  <c r="G21" i="39"/>
  <c r="F21" i="39"/>
  <c r="E21" i="39"/>
  <c r="D21" i="39"/>
  <c r="N20" i="39"/>
  <c r="O20" i="39" s="1"/>
  <c r="N19" i="39"/>
  <c r="O19" i="39"/>
  <c r="N18" i="39"/>
  <c r="O18" i="39" s="1"/>
  <c r="N17" i="39"/>
  <c r="O17" i="39"/>
  <c r="M16" i="39"/>
  <c r="L16" i="39"/>
  <c r="K16" i="39"/>
  <c r="J16" i="39"/>
  <c r="I16" i="39"/>
  <c r="H16" i="39"/>
  <c r="G16" i="39"/>
  <c r="F16" i="39"/>
  <c r="E16" i="39"/>
  <c r="D16" i="39"/>
  <c r="N15" i="39"/>
  <c r="O15" i="39"/>
  <c r="N14" i="39"/>
  <c r="O14" i="39" s="1"/>
  <c r="N13" i="39"/>
  <c r="O13" i="39" s="1"/>
  <c r="N12" i="39"/>
  <c r="O12" i="39" s="1"/>
  <c r="M11" i="39"/>
  <c r="L11" i="39"/>
  <c r="N11" i="39" s="1"/>
  <c r="O11" i="39" s="1"/>
  <c r="K11" i="39"/>
  <c r="J11" i="39"/>
  <c r="I11" i="39"/>
  <c r="H11" i="39"/>
  <c r="G11" i="39"/>
  <c r="F11" i="39"/>
  <c r="F30" i="39" s="1"/>
  <c r="E11" i="39"/>
  <c r="D11" i="39"/>
  <c r="N10" i="39"/>
  <c r="O10" i="39" s="1"/>
  <c r="N9" i="39"/>
  <c r="O9" i="39"/>
  <c r="N8" i="39"/>
  <c r="O8" i="39" s="1"/>
  <c r="N7" i="39"/>
  <c r="O7" i="39"/>
  <c r="N6" i="39"/>
  <c r="O6" i="39" s="1"/>
  <c r="M5" i="39"/>
  <c r="M30" i="39" s="1"/>
  <c r="L5" i="39"/>
  <c r="L30" i="39" s="1"/>
  <c r="K5" i="39"/>
  <c r="K30" i="39"/>
  <c r="J5" i="39"/>
  <c r="J30" i="39" s="1"/>
  <c r="I5" i="39"/>
  <c r="I30" i="39"/>
  <c r="H5" i="39"/>
  <c r="H30" i="39" s="1"/>
  <c r="G5" i="39"/>
  <c r="G30" i="39" s="1"/>
  <c r="F5" i="39"/>
  <c r="E5" i="39"/>
  <c r="E30" i="39"/>
  <c r="D5" i="39"/>
  <c r="D30" i="39"/>
  <c r="N29" i="38"/>
  <c r="O29" i="38" s="1"/>
  <c r="M28" i="38"/>
  <c r="L28" i="38"/>
  <c r="K28" i="38"/>
  <c r="J28" i="38"/>
  <c r="I28" i="38"/>
  <c r="H28" i="38"/>
  <c r="H30" i="38" s="1"/>
  <c r="G28" i="38"/>
  <c r="F28" i="38"/>
  <c r="E28" i="38"/>
  <c r="D28" i="38"/>
  <c r="N28" i="38" s="1"/>
  <c r="O28" i="38" s="1"/>
  <c r="N27" i="38"/>
  <c r="O27" i="38" s="1"/>
  <c r="N26" i="38"/>
  <c r="O26" i="38" s="1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3" i="38"/>
  <c r="O23" i="38" s="1"/>
  <c r="N22" i="38"/>
  <c r="O22" i="38"/>
  <c r="M21" i="38"/>
  <c r="L21" i="38"/>
  <c r="L30" i="38" s="1"/>
  <c r="K21" i="38"/>
  <c r="J21" i="38"/>
  <c r="I21" i="38"/>
  <c r="H21" i="38"/>
  <c r="G21" i="38"/>
  <c r="F21" i="38"/>
  <c r="E21" i="38"/>
  <c r="D21" i="38"/>
  <c r="N21" i="38" s="1"/>
  <c r="O21" i="38" s="1"/>
  <c r="N20" i="38"/>
  <c r="O20" i="38" s="1"/>
  <c r="N19" i="38"/>
  <c r="O19" i="38" s="1"/>
  <c r="N18" i="38"/>
  <c r="O18" i="38" s="1"/>
  <c r="N17" i="38"/>
  <c r="O17" i="38" s="1"/>
  <c r="M16" i="38"/>
  <c r="L16" i="38"/>
  <c r="K16" i="38"/>
  <c r="J16" i="38"/>
  <c r="I16" i="38"/>
  <c r="H16" i="38"/>
  <c r="G16" i="38"/>
  <c r="N16" i="38" s="1"/>
  <c r="O16" i="38" s="1"/>
  <c r="F16" i="38"/>
  <c r="E16" i="38"/>
  <c r="D16" i="38"/>
  <c r="N15" i="38"/>
  <c r="O15" i="38" s="1"/>
  <c r="N14" i="38"/>
  <c r="O14" i="38"/>
  <c r="N13" i="38"/>
  <c r="O13" i="38" s="1"/>
  <c r="N12" i="38"/>
  <c r="O12" i="38" s="1"/>
  <c r="M11" i="38"/>
  <c r="L11" i="38"/>
  <c r="K11" i="38"/>
  <c r="J11" i="38"/>
  <c r="I11" i="38"/>
  <c r="I30" i="38" s="1"/>
  <c r="H11" i="38"/>
  <c r="G11" i="38"/>
  <c r="F11" i="38"/>
  <c r="F30" i="38" s="1"/>
  <c r="E11" i="38"/>
  <c r="D11" i="38"/>
  <c r="N11" i="38" s="1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M30" i="38" s="1"/>
  <c r="L5" i="38"/>
  <c r="K5" i="38"/>
  <c r="K30" i="38" s="1"/>
  <c r="J5" i="38"/>
  <c r="J30" i="38" s="1"/>
  <c r="I5" i="38"/>
  <c r="H5" i="38"/>
  <c r="G5" i="38"/>
  <c r="G30" i="38" s="1"/>
  <c r="F5" i="38"/>
  <c r="E5" i="38"/>
  <c r="E30" i="38" s="1"/>
  <c r="D5" i="38"/>
  <c r="N5" i="38" s="1"/>
  <c r="O5" i="38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D29" i="37" s="1"/>
  <c r="N26" i="37"/>
  <c r="O26" i="37"/>
  <c r="N25" i="37"/>
  <c r="O25" i="37" s="1"/>
  <c r="N24" i="37"/>
  <c r="O24" i="37" s="1"/>
  <c r="N23" i="37"/>
  <c r="O23" i="37" s="1"/>
  <c r="M22" i="37"/>
  <c r="L22" i="37"/>
  <c r="L29" i="37" s="1"/>
  <c r="K22" i="37"/>
  <c r="J22" i="37"/>
  <c r="I22" i="37"/>
  <c r="H22" i="37"/>
  <c r="G22" i="37"/>
  <c r="F22" i="37"/>
  <c r="N22" i="37" s="1"/>
  <c r="O22" i="37" s="1"/>
  <c r="E22" i="37"/>
  <c r="D22" i="37"/>
  <c r="N21" i="37"/>
  <c r="O21" i="37"/>
  <c r="M20" i="37"/>
  <c r="L20" i="37"/>
  <c r="K20" i="37"/>
  <c r="J20" i="37"/>
  <c r="I20" i="37"/>
  <c r="H20" i="37"/>
  <c r="G20" i="37"/>
  <c r="F20" i="37"/>
  <c r="E20" i="37"/>
  <c r="N20" i="37" s="1"/>
  <c r="O20" i="37" s="1"/>
  <c r="D20" i="37"/>
  <c r="N19" i="37"/>
  <c r="O19" i="37" s="1"/>
  <c r="N18" i="37"/>
  <c r="O18" i="37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5" i="37" s="1"/>
  <c r="O15" i="37" s="1"/>
  <c r="N14" i="37"/>
  <c r="O14" i="37" s="1"/>
  <c r="N13" i="37"/>
  <c r="O13" i="37"/>
  <c r="N12" i="37"/>
  <c r="O12" i="37" s="1"/>
  <c r="N11" i="37"/>
  <c r="O11" i="37"/>
  <c r="M10" i="37"/>
  <c r="L10" i="37"/>
  <c r="K10" i="37"/>
  <c r="J10" i="37"/>
  <c r="I10" i="37"/>
  <c r="H10" i="37"/>
  <c r="G10" i="37"/>
  <c r="F10" i="37"/>
  <c r="N10" i="37" s="1"/>
  <c r="O10" i="37" s="1"/>
  <c r="E10" i="37"/>
  <c r="D10" i="37"/>
  <c r="N9" i="37"/>
  <c r="O9" i="37" s="1"/>
  <c r="N8" i="37"/>
  <c r="O8" i="37" s="1"/>
  <c r="N7" i="37"/>
  <c r="O7" i="37" s="1"/>
  <c r="N6" i="37"/>
  <c r="O6" i="37"/>
  <c r="M5" i="37"/>
  <c r="M29" i="37" s="1"/>
  <c r="L5" i="37"/>
  <c r="K5" i="37"/>
  <c r="K29" i="37" s="1"/>
  <c r="J5" i="37"/>
  <c r="J29" i="37" s="1"/>
  <c r="I5" i="37"/>
  <c r="I29" i="37" s="1"/>
  <c r="H5" i="37"/>
  <c r="H29" i="37"/>
  <c r="G5" i="37"/>
  <c r="G29" i="37" s="1"/>
  <c r="F5" i="37"/>
  <c r="E5" i="37"/>
  <c r="E29" i="37" s="1"/>
  <c r="D5" i="37"/>
  <c r="N5" i="37" s="1"/>
  <c r="O5" i="37" s="1"/>
  <c r="N27" i="36"/>
  <c r="O27" i="36" s="1"/>
  <c r="N26" i="36"/>
  <c r="O26" i="36"/>
  <c r="N25" i="36"/>
  <c r="O25" i="36" s="1"/>
  <c r="N24" i="36"/>
  <c r="O24" i="36"/>
  <c r="M23" i="36"/>
  <c r="L23" i="36"/>
  <c r="K23" i="36"/>
  <c r="J23" i="36"/>
  <c r="I23" i="36"/>
  <c r="H23" i="36"/>
  <c r="G23" i="36"/>
  <c r="F23" i="36"/>
  <c r="F28" i="36" s="1"/>
  <c r="E23" i="36"/>
  <c r="D23" i="36"/>
  <c r="N23" i="36" s="1"/>
  <c r="O23" i="36" s="1"/>
  <c r="N22" i="36"/>
  <c r="O22" i="36" s="1"/>
  <c r="M21" i="36"/>
  <c r="M28" i="36" s="1"/>
  <c r="L21" i="36"/>
  <c r="K21" i="36"/>
  <c r="J21" i="36"/>
  <c r="I21" i="36"/>
  <c r="H21" i="36"/>
  <c r="G21" i="36"/>
  <c r="N21" i="36" s="1"/>
  <c r="O21" i="36" s="1"/>
  <c r="F21" i="36"/>
  <c r="E21" i="36"/>
  <c r="D21" i="36"/>
  <c r="N20" i="36"/>
  <c r="O20" i="36" s="1"/>
  <c r="N19" i="36"/>
  <c r="O19" i="36"/>
  <c r="N18" i="36"/>
  <c r="O18" i="36" s="1"/>
  <c r="N17" i="36"/>
  <c r="O17" i="36" s="1"/>
  <c r="M16" i="36"/>
  <c r="L16" i="36"/>
  <c r="L28" i="36" s="1"/>
  <c r="K16" i="36"/>
  <c r="J16" i="36"/>
  <c r="J28" i="36" s="1"/>
  <c r="I16" i="36"/>
  <c r="H16" i="36"/>
  <c r="G16" i="36"/>
  <c r="F16" i="36"/>
  <c r="N16" i="36" s="1"/>
  <c r="O16" i="36" s="1"/>
  <c r="E16" i="36"/>
  <c r="D16" i="36"/>
  <c r="N15" i="36"/>
  <c r="O15" i="36"/>
  <c r="N14" i="36"/>
  <c r="O14" i="36" s="1"/>
  <c r="N13" i="36"/>
  <c r="O13" i="36" s="1"/>
  <c r="N12" i="36"/>
  <c r="O12" i="36"/>
  <c r="M11" i="36"/>
  <c r="L11" i="36"/>
  <c r="K11" i="36"/>
  <c r="J11" i="36"/>
  <c r="I11" i="36"/>
  <c r="H11" i="36"/>
  <c r="G11" i="36"/>
  <c r="G28" i="36" s="1"/>
  <c r="F11" i="36"/>
  <c r="N11" i="36" s="1"/>
  <c r="O11" i="36" s="1"/>
  <c r="E11" i="36"/>
  <c r="D11" i="36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K28" i="36" s="1"/>
  <c r="J5" i="36"/>
  <c r="I5" i="36"/>
  <c r="I28" i="36" s="1"/>
  <c r="H5" i="36"/>
  <c r="H28" i="36" s="1"/>
  <c r="G5" i="36"/>
  <c r="F5" i="36"/>
  <c r="E5" i="36"/>
  <c r="N5" i="36" s="1"/>
  <c r="O5" i="36" s="1"/>
  <c r="E28" i="36"/>
  <c r="D5" i="36"/>
  <c r="D11" i="35"/>
  <c r="N11" i="35" s="1"/>
  <c r="O11" i="35" s="1"/>
  <c r="N27" i="35"/>
  <c r="O27" i="35" s="1"/>
  <c r="N26" i="35"/>
  <c r="O26" i="35" s="1"/>
  <c r="N25" i="35"/>
  <c r="O25" i="35" s="1"/>
  <c r="N24" i="35"/>
  <c r="O24" i="35"/>
  <c r="M23" i="35"/>
  <c r="L23" i="35"/>
  <c r="K23" i="35"/>
  <c r="J23" i="35"/>
  <c r="I23" i="35"/>
  <c r="I28" i="35" s="1"/>
  <c r="H23" i="35"/>
  <c r="G23" i="35"/>
  <c r="F23" i="35"/>
  <c r="E23" i="35"/>
  <c r="D23" i="35"/>
  <c r="N23" i="35" s="1"/>
  <c r="O23" i="35" s="1"/>
  <c r="N22" i="35"/>
  <c r="O22" i="35" s="1"/>
  <c r="M21" i="35"/>
  <c r="L21" i="35"/>
  <c r="K21" i="35"/>
  <c r="J21" i="35"/>
  <c r="J28" i="35" s="1"/>
  <c r="I21" i="35"/>
  <c r="H21" i="35"/>
  <c r="G21" i="35"/>
  <c r="F21" i="35"/>
  <c r="E21" i="35"/>
  <c r="D21" i="35"/>
  <c r="N21" i="35"/>
  <c r="O21" i="35" s="1"/>
  <c r="N20" i="35"/>
  <c r="O20" i="35"/>
  <c r="N19" i="35"/>
  <c r="O19" i="35" s="1"/>
  <c r="N18" i="35"/>
  <c r="O18" i="35" s="1"/>
  <c r="N17" i="35"/>
  <c r="O17" i="35"/>
  <c r="M16" i="35"/>
  <c r="L16" i="35"/>
  <c r="K16" i="35"/>
  <c r="K28" i="35" s="1"/>
  <c r="J16" i="35"/>
  <c r="I16" i="35"/>
  <c r="H16" i="35"/>
  <c r="G16" i="35"/>
  <c r="F16" i="35"/>
  <c r="E16" i="35"/>
  <c r="N16" i="35" s="1"/>
  <c r="O16" i="35" s="1"/>
  <c r="D16" i="35"/>
  <c r="N15" i="35"/>
  <c r="O15" i="35" s="1"/>
  <c r="N14" i="35"/>
  <c r="O14" i="35" s="1"/>
  <c r="N13" i="35"/>
  <c r="O13" i="35"/>
  <c r="N12" i="35"/>
  <c r="O12" i="35" s="1"/>
  <c r="M11" i="35"/>
  <c r="L11" i="35"/>
  <c r="K11" i="35"/>
  <c r="J11" i="35"/>
  <c r="I11" i="35"/>
  <c r="H11" i="35"/>
  <c r="G11" i="35"/>
  <c r="G28" i="35" s="1"/>
  <c r="F11" i="35"/>
  <c r="E11" i="35"/>
  <c r="N10" i="35"/>
  <c r="O10" i="35" s="1"/>
  <c r="N9" i="35"/>
  <c r="O9" i="35" s="1"/>
  <c r="N8" i="35"/>
  <c r="O8" i="35" s="1"/>
  <c r="N7" i="35"/>
  <c r="O7" i="35"/>
  <c r="N6" i="35"/>
  <c r="O6" i="35" s="1"/>
  <c r="M5" i="35"/>
  <c r="M28" i="35"/>
  <c r="L5" i="35"/>
  <c r="L28" i="35" s="1"/>
  <c r="K5" i="35"/>
  <c r="J5" i="35"/>
  <c r="I5" i="35"/>
  <c r="H5" i="35"/>
  <c r="H28" i="35" s="1"/>
  <c r="G5" i="35"/>
  <c r="F5" i="35"/>
  <c r="E5" i="35"/>
  <c r="E28" i="35" s="1"/>
  <c r="D5" i="35"/>
  <c r="D28" i="35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8" i="34" s="1"/>
  <c r="O28" i="34" s="1"/>
  <c r="N27" i="34"/>
  <c r="O27" i="34" s="1"/>
  <c r="N26" i="34"/>
  <c r="O26" i="34" s="1"/>
  <c r="N25" i="34"/>
  <c r="O25" i="34" s="1"/>
  <c r="N24" i="34"/>
  <c r="O24" i="34" s="1"/>
  <c r="M23" i="34"/>
  <c r="L23" i="34"/>
  <c r="K23" i="34"/>
  <c r="J23" i="34"/>
  <c r="I23" i="34"/>
  <c r="N23" i="34" s="1"/>
  <c r="O23" i="34" s="1"/>
  <c r="H23" i="34"/>
  <c r="G23" i="34"/>
  <c r="F23" i="34"/>
  <c r="E23" i="34"/>
  <c r="D23" i="34"/>
  <c r="N22" i="34"/>
  <c r="O22" i="34" s="1"/>
  <c r="M21" i="34"/>
  <c r="L21" i="34"/>
  <c r="K21" i="34"/>
  <c r="K30" i="34" s="1"/>
  <c r="J21" i="34"/>
  <c r="I21" i="34"/>
  <c r="H21" i="34"/>
  <c r="G21" i="34"/>
  <c r="F21" i="34"/>
  <c r="N21" i="34" s="1"/>
  <c r="O21" i="34" s="1"/>
  <c r="E21" i="34"/>
  <c r="D21" i="34"/>
  <c r="N20" i="34"/>
  <c r="O20" i="34" s="1"/>
  <c r="N19" i="34"/>
  <c r="O19" i="34" s="1"/>
  <c r="N18" i="34"/>
  <c r="O18" i="34" s="1"/>
  <c r="N17" i="34"/>
  <c r="O17" i="34" s="1"/>
  <c r="M16" i="34"/>
  <c r="L16" i="34"/>
  <c r="K16" i="34"/>
  <c r="J16" i="34"/>
  <c r="I16" i="34"/>
  <c r="H16" i="34"/>
  <c r="G16" i="34"/>
  <c r="N16" i="34" s="1"/>
  <c r="O16" i="34" s="1"/>
  <c r="F16" i="34"/>
  <c r="E16" i="34"/>
  <c r="D16" i="34"/>
  <c r="N15" i="34"/>
  <c r="O15" i="34" s="1"/>
  <c r="N14" i="34"/>
  <c r="O14" i="34" s="1"/>
  <c r="N13" i="34"/>
  <c r="O13" i="34" s="1"/>
  <c r="N12" i="34"/>
  <c r="O12" i="34" s="1"/>
  <c r="M11" i="34"/>
  <c r="L11" i="34"/>
  <c r="K11" i="34"/>
  <c r="J11" i="34"/>
  <c r="I11" i="34"/>
  <c r="H11" i="34"/>
  <c r="H30" i="34" s="1"/>
  <c r="G11" i="34"/>
  <c r="F11" i="34"/>
  <c r="E11" i="34"/>
  <c r="N11" i="34" s="1"/>
  <c r="O11" i="34" s="1"/>
  <c r="D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M30" i="34" s="1"/>
  <c r="L5" i="34"/>
  <c r="L30" i="34" s="1"/>
  <c r="K5" i="34"/>
  <c r="J5" i="34"/>
  <c r="J30" i="34"/>
  <c r="I5" i="34"/>
  <c r="I30" i="34" s="1"/>
  <c r="H5" i="34"/>
  <c r="G5" i="34"/>
  <c r="F5" i="34"/>
  <c r="E5" i="34"/>
  <c r="E30" i="34"/>
  <c r="D5" i="34"/>
  <c r="E28" i="33"/>
  <c r="F28" i="33"/>
  <c r="G28" i="33"/>
  <c r="H28" i="33"/>
  <c r="I28" i="33"/>
  <c r="J28" i="33"/>
  <c r="K28" i="33"/>
  <c r="L28" i="33"/>
  <c r="M28" i="33"/>
  <c r="D28" i="33"/>
  <c r="E23" i="33"/>
  <c r="N23" i="33" s="1"/>
  <c r="O23" i="33" s="1"/>
  <c r="F23" i="33"/>
  <c r="G23" i="33"/>
  <c r="H23" i="33"/>
  <c r="I23" i="33"/>
  <c r="I30" i="33" s="1"/>
  <c r="J23" i="33"/>
  <c r="J30" i="33" s="1"/>
  <c r="K23" i="33"/>
  <c r="L23" i="33"/>
  <c r="M23" i="33"/>
  <c r="E21" i="33"/>
  <c r="F21" i="33"/>
  <c r="G21" i="33"/>
  <c r="H21" i="33"/>
  <c r="N21" i="33" s="1"/>
  <c r="O21" i="33" s="1"/>
  <c r="I21" i="33"/>
  <c r="J21" i="33"/>
  <c r="K21" i="33"/>
  <c r="L21" i="33"/>
  <c r="M21" i="33"/>
  <c r="M30" i="33" s="1"/>
  <c r="E16" i="33"/>
  <c r="F16" i="33"/>
  <c r="G16" i="33"/>
  <c r="H16" i="33"/>
  <c r="I16" i="33"/>
  <c r="J16" i="33"/>
  <c r="K16" i="33"/>
  <c r="N16" i="33" s="1"/>
  <c r="O16" i="33" s="1"/>
  <c r="L16" i="33"/>
  <c r="M16" i="33"/>
  <c r="E11" i="33"/>
  <c r="F11" i="33"/>
  <c r="F30" i="33" s="1"/>
  <c r="G11" i="33"/>
  <c r="H11" i="33"/>
  <c r="I11" i="33"/>
  <c r="J11" i="33"/>
  <c r="K11" i="33"/>
  <c r="L11" i="33"/>
  <c r="M11" i="33"/>
  <c r="E5" i="33"/>
  <c r="N5" i="33" s="1"/>
  <c r="O5" i="33" s="1"/>
  <c r="F5" i="33"/>
  <c r="G5" i="33"/>
  <c r="G30" i="33" s="1"/>
  <c r="H5" i="33"/>
  <c r="I5" i="33"/>
  <c r="J5" i="33"/>
  <c r="K5" i="33"/>
  <c r="L5" i="33"/>
  <c r="L30" i="33" s="1"/>
  <c r="M5" i="33"/>
  <c r="D23" i="33"/>
  <c r="D21" i="33"/>
  <c r="D16" i="33"/>
  <c r="D11" i="33"/>
  <c r="N11" i="33" s="1"/>
  <c r="O11" i="33" s="1"/>
  <c r="D5" i="33"/>
  <c r="N29" i="33"/>
  <c r="O29" i="33"/>
  <c r="N24" i="33"/>
  <c r="O24" i="33" s="1"/>
  <c r="N25" i="33"/>
  <c r="O25" i="33"/>
  <c r="N26" i="33"/>
  <c r="O26" i="33" s="1"/>
  <c r="N27" i="33"/>
  <c r="O27" i="33" s="1"/>
  <c r="N22" i="33"/>
  <c r="O22" i="33" s="1"/>
  <c r="N13" i="33"/>
  <c r="O13" i="33"/>
  <c r="N14" i="33"/>
  <c r="O14" i="33" s="1"/>
  <c r="N15" i="33"/>
  <c r="O15" i="33"/>
  <c r="N7" i="33"/>
  <c r="O7" i="33" s="1"/>
  <c r="N8" i="33"/>
  <c r="O8" i="33" s="1"/>
  <c r="N9" i="33"/>
  <c r="O9" i="33" s="1"/>
  <c r="N10" i="33"/>
  <c r="O10" i="33"/>
  <c r="N6" i="33"/>
  <c r="O6" i="33" s="1"/>
  <c r="N17" i="33"/>
  <c r="O17" i="33"/>
  <c r="N18" i="33"/>
  <c r="O18" i="33" s="1"/>
  <c r="N19" i="33"/>
  <c r="O19" i="33" s="1"/>
  <c r="N20" i="33"/>
  <c r="O20" i="33" s="1"/>
  <c r="N12" i="33"/>
  <c r="O12" i="33"/>
  <c r="N28" i="33"/>
  <c r="O28" i="33" s="1"/>
  <c r="D30" i="34"/>
  <c r="D30" i="33"/>
  <c r="F28" i="35"/>
  <c r="D28" i="36"/>
  <c r="N5" i="39"/>
  <c r="O5" i="39"/>
  <c r="N16" i="39"/>
  <c r="O16" i="39" s="1"/>
  <c r="N5" i="40"/>
  <c r="O5" i="40" s="1"/>
  <c r="N16" i="41"/>
  <c r="O16" i="41"/>
  <c r="N30" i="43"/>
  <c r="O30" i="43" s="1"/>
  <c r="N18" i="43"/>
  <c r="O18" i="43"/>
  <c r="N30" i="46"/>
  <c r="O30" i="46" s="1"/>
  <c r="N18" i="46"/>
  <c r="O18" i="46" s="1"/>
  <c r="O32" i="48" l="1"/>
  <c r="P32" i="48" s="1"/>
  <c r="N29" i="41"/>
  <c r="O29" i="41" s="1"/>
  <c r="N32" i="45"/>
  <c r="O32" i="45" s="1"/>
  <c r="N30" i="39"/>
  <c r="O30" i="39" s="1"/>
  <c r="N29" i="42"/>
  <c r="O29" i="42" s="1"/>
  <c r="N28" i="36"/>
  <c r="O28" i="36" s="1"/>
  <c r="N28" i="35"/>
  <c r="O28" i="35" s="1"/>
  <c r="N31" i="40"/>
  <c r="O31" i="40" s="1"/>
  <c r="N5" i="42"/>
  <c r="O5" i="42" s="1"/>
  <c r="D30" i="38"/>
  <c r="N30" i="38" s="1"/>
  <c r="O30" i="38" s="1"/>
  <c r="E30" i="33"/>
  <c r="N30" i="33" s="1"/>
  <c r="O30" i="33" s="1"/>
  <c r="N27" i="37"/>
  <c r="O27" i="37" s="1"/>
  <c r="L32" i="45"/>
  <c r="D32" i="47"/>
  <c r="O32" i="47" s="1"/>
  <c r="P32" i="47" s="1"/>
  <c r="N5" i="41"/>
  <c r="O5" i="41" s="1"/>
  <c r="N5" i="35"/>
  <c r="O5" i="35" s="1"/>
  <c r="K30" i="33"/>
  <c r="O5" i="47"/>
  <c r="P5" i="47" s="1"/>
  <c r="N11" i="41"/>
  <c r="O11" i="41" s="1"/>
  <c r="F29" i="37"/>
  <c r="N29" i="37" s="1"/>
  <c r="O29" i="37" s="1"/>
  <c r="F30" i="34"/>
  <c r="G30" i="34"/>
  <c r="N30" i="34" s="1"/>
  <c r="O30" i="34" s="1"/>
  <c r="N5" i="46"/>
  <c r="O5" i="46" s="1"/>
  <c r="O18" i="47"/>
  <c r="P18" i="47" s="1"/>
  <c r="N5" i="34"/>
  <c r="O5" i="34" s="1"/>
  <c r="H30" i="33"/>
  <c r="D32" i="44"/>
  <c r="N32" i="44" s="1"/>
  <c r="O32" i="44" s="1"/>
  <c r="H32" i="43"/>
  <c r="N32" i="43" s="1"/>
  <c r="O32" i="43" s="1"/>
</calcChain>
</file>

<file path=xl/sharedStrings.xml><?xml version="1.0" encoding="utf-8"?>
<sst xmlns="http://schemas.openxmlformats.org/spreadsheetml/2006/main" count="744" uniqueCount="92">
  <si>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</si>
  <si>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</si>
  <si>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</si>
  <si>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</si>
  <si>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</si>
  <si>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</si>
  <si>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</si>
  <si>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</si>
  <si>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</si>
  <si>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</si>
  <si>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</si>
  <si>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</si>
  <si>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</si>
  <si>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</si>
  <si>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</si>
  <si>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</si>
  <si>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</si>
  <si>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</si>
  <si>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</si>
  <si>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</si>
  <si>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</si>
  <si>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</si>
  <si>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</si>
  <si>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Other General Government Services</t>
  </si>
  <si>
    <t>Public Safety</t>
  </si>
  <si>
    <t>Law Enforcement</t>
  </si>
  <si>
    <t>Fire Control</t>
  </si>
  <si>
    <t>Protective Inspections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</si>
  <si>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</si>
  <si>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</si>
  <si>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</si>
  <si>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</si>
  <si>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</si>
  <si>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Flood Control / Stormwater Management</t>
  </si>
  <si>
    <t>Transportation</t>
  </si>
  <si>
    <t>Road and Street Facilities</t>
  </si>
  <si>
    <t>Culture / Recreation</t>
  </si>
  <si>
    <t>Libraries</t>
  </si>
  <si>
    <t>Parks and Recreation</t>
  </si>
  <si>
    <t>Special Events</t>
  </si>
  <si>
    <t>Other Culture / Recreation</t>
  </si>
  <si>
    <t>Inter-Fund Group Transfers Out</t>
  </si>
  <si>
    <t>Other Uses and Non-Operating</t>
  </si>
  <si>
    <t>2009 Municipal Population:</t>
  </si>
  <si>
    <t>Dundee Expenditures Reported by Account Code and Fund Type</t>
  </si>
  <si>
    <t>Local Fiscal Year Ended September 30, 2010</t>
  </si>
  <si>
    <t>Other Physical Environment</t>
  </si>
  <si>
    <t>Cultural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</si>
  <si>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</si>
  <si>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</si>
  <si>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</si>
  <si>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</si>
  <si>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</si>
  <si>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</si>
  <si>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</si>
  <si>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</si>
  <si>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</si>
  <si>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</si>
  <si>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</si>
  <si>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</si>
  <si>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</si>
  <si>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</si>
  <si>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</si>
  <si>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</si>
  <si>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</si>
  <si>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</si>
  <si>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</si>
  <si>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Proprietary - Non-Operating Interest Expense</t>
  </si>
  <si>
    <t>2007 Municipal Population:</t>
  </si>
  <si>
    <t>Local Fiscal Year Ended September 30, 2015</t>
  </si>
  <si>
    <t>Flood Control / Stormwater Control</t>
  </si>
  <si>
    <t>2015 Municipal Population:</t>
  </si>
  <si>
    <t>Local Fiscal Year Ended September 30, 2016</t>
  </si>
  <si>
    <t>2016 Municipal Population:</t>
  </si>
  <si>
    <t>Local Fiscal Year Ended September 30, 2017</t>
  </si>
  <si>
    <t>Comprehensive Planning</t>
  </si>
  <si>
    <t>Debt Service Payments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</si>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</sst>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90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85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SUM(D6:D12)</f>
        <v>1290104</v>
      </c>
      <c r="E5" s="24">
        <f>SUM(E6:E12)</f>
        <v>0</v>
      </c>
      <c r="F5" s="24">
        <f>SUM(F6:F12)</f>
        <v>0</v>
      </c>
      <c r="G5" s="24">
        <f>SUM(G6:G12)</f>
        <v>0</v>
      </c>
      <c r="H5" s="24">
        <f>SUM(H6:H12)</f>
        <v>0</v>
      </c>
      <c r="I5" s="24">
        <f>SUM(I6:I12)</f>
        <v>0</v>
      </c>
      <c r="J5" s="24">
        <f>SUM(J6:J12)</f>
        <v>0</v>
      </c>
      <c r="K5" s="24">
        <f>SUM(K6:K12)</f>
        <v>0</v>
      </c>
      <c r="L5" s="24">
        <f>SUM(L6:L12)</f>
        <v>0</v>
      </c>
      <c r="M5" s="24">
        <f>SUM(M6:M12)</f>
        <v>281546</v>
      </c>
      <c r="N5" s="24">
        <f>SUM(N6:N12)</f>
        <v>0</v>
      </c>
      <c r="O5" s="25">
        <f>SUM(D5:N5)</f>
        <v>1571650</v>
      </c>
      <c r="P5" s="30">
        <f>(O5/P$34)</f>
        <v>281.91031390134532</v>
      </c>
      <c r="Q5" s="6"/>
    </row>
    <row r="6" spans="1:134">
      <c r="A6" s="12"/>
      <c r="B6" s="42">
        <v>511</v>
      </c>
      <c r="C6" s="19" t="s">
        <v>19</v>
      </c>
      <c r="D6" s="43">
        <v>93135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93135</v>
      </c>
      <c r="P6" s="44">
        <f>(O6/P$34)</f>
        <v>16.705829596412556</v>
      </c>
      <c r="Q6" s="9"/>
    </row>
    <row r="7" spans="1:134">
      <c r="A7" s="12"/>
      <c r="B7" s="42">
        <v>512</v>
      </c>
      <c r="C7" s="19" t="s">
        <v>20</v>
      </c>
      <c r="D7" s="43">
        <v>315046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0">SUM(D7:N7)</f>
        <v>315046</v>
      </c>
      <c r="P7" s="44">
        <f>(O7/P$34)</f>
        <v>56.5104932735426</v>
      </c>
      <c r="Q7" s="9"/>
    </row>
    <row r="8" spans="1:134">
      <c r="A8" s="12"/>
      <c r="B8" s="42">
        <v>513</v>
      </c>
      <c r="C8" s="19" t="s">
        <v>21</v>
      </c>
      <c r="D8" s="43">
        <v>228184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281546</v>
      </c>
      <c r="N8" s="43">
        <v>0</v>
      </c>
      <c r="O8" s="43">
        <f t="shared" si="0"/>
        <v>509730</v>
      </c>
      <c r="P8" s="44">
        <f>(O8/P$34)</f>
        <v>91.431390134529153</v>
      </c>
      <c r="Q8" s="9"/>
    </row>
    <row r="9" spans="1:134">
      <c r="A9" s="12"/>
      <c r="B9" s="42">
        <v>514</v>
      </c>
      <c r="C9" s="19" t="s">
        <v>22</v>
      </c>
      <c r="D9" s="43">
        <v>163954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163954</v>
      </c>
      <c r="P9" s="44">
        <f>(O9/P$34)</f>
        <v>29.408789237668163</v>
      </c>
      <c r="Q9" s="9"/>
    </row>
    <row r="10" spans="1:134">
      <c r="A10" s="12"/>
      <c r="B10" s="42">
        <v>515</v>
      </c>
      <c r="C10" s="19" t="s">
        <v>75</v>
      </c>
      <c r="D10" s="43">
        <v>230777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230777</v>
      </c>
      <c r="P10" s="44">
        <f>(O10/P$34)</f>
        <v>41.394977578475334</v>
      </c>
      <c r="Q10" s="9"/>
    </row>
    <row r="11" spans="1:134">
      <c r="A11" s="12"/>
      <c r="B11" s="42">
        <v>517</v>
      </c>
      <c r="C11" s="19" t="s">
        <v>76</v>
      </c>
      <c r="D11" s="43">
        <v>229798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229798</v>
      </c>
      <c r="P11" s="44">
        <f>(O11/P$34)</f>
        <v>41.219372197309418</v>
      </c>
      <c r="Q11" s="9"/>
    </row>
    <row r="12" spans="1:134">
      <c r="A12" s="12"/>
      <c r="B12" s="42">
        <v>519</v>
      </c>
      <c r="C12" s="19" t="s">
        <v>23</v>
      </c>
      <c r="D12" s="43">
        <v>29210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0"/>
        <v>29210</v>
      </c>
      <c r="P12" s="44">
        <f>(O12/P$34)</f>
        <v>5.2394618834080715</v>
      </c>
      <c r="Q12" s="9"/>
    </row>
    <row r="13" spans="1:134" ht="15.75">
      <c r="A13" s="26" t="s">
        <v>24</v>
      </c>
      <c r="B13" s="27"/>
      <c r="C13" s="28"/>
      <c r="D13" s="29">
        <f>SUM(D14:D17)</f>
        <v>2293457</v>
      </c>
      <c r="E13" s="29">
        <f>SUM(E14:E17)</f>
        <v>21000</v>
      </c>
      <c r="F13" s="29">
        <f>SUM(F14:F17)</f>
        <v>0</v>
      </c>
      <c r="G13" s="29">
        <f>SUM(G14:G17)</f>
        <v>0</v>
      </c>
      <c r="H13" s="29">
        <f>SUM(H14:H17)</f>
        <v>0</v>
      </c>
      <c r="I13" s="29">
        <f>SUM(I14:I17)</f>
        <v>0</v>
      </c>
      <c r="J13" s="29">
        <f>SUM(J14:J17)</f>
        <v>0</v>
      </c>
      <c r="K13" s="29">
        <f>SUM(K14:K17)</f>
        <v>0</v>
      </c>
      <c r="L13" s="29">
        <f>SUM(L14:L17)</f>
        <v>0</v>
      </c>
      <c r="M13" s="29">
        <f>SUM(M14:M17)</f>
        <v>0</v>
      </c>
      <c r="N13" s="29">
        <f>SUM(N14:N17)</f>
        <v>0</v>
      </c>
      <c r="O13" s="40">
        <f>SUM(D13:N13)</f>
        <v>2314457</v>
      </c>
      <c r="P13" s="41">
        <f>(O13/P$34)</f>
        <v>415.14923766816145</v>
      </c>
      <c r="Q13" s="10"/>
    </row>
    <row r="14" spans="1:134">
      <c r="A14" s="12"/>
      <c r="B14" s="42">
        <v>521</v>
      </c>
      <c r="C14" s="19" t="s">
        <v>25</v>
      </c>
      <c r="D14" s="43">
        <v>1010096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1010096</v>
      </c>
      <c r="P14" s="44">
        <f>(O14/P$34)</f>
        <v>181.18313901345292</v>
      </c>
      <c r="Q14" s="9"/>
    </row>
    <row r="15" spans="1:134">
      <c r="A15" s="12"/>
      <c r="B15" s="42">
        <v>522</v>
      </c>
      <c r="C15" s="19" t="s">
        <v>26</v>
      </c>
      <c r="D15" s="43">
        <v>508919</v>
      </c>
      <c r="E15" s="43">
        <v>21000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7" si="1">SUM(D15:N15)</f>
        <v>529919</v>
      </c>
      <c r="P15" s="44">
        <f>(O15/P$34)</f>
        <v>95.052735426008965</v>
      </c>
      <c r="Q15" s="9"/>
    </row>
    <row r="16" spans="1:134">
      <c r="A16" s="12"/>
      <c r="B16" s="42">
        <v>524</v>
      </c>
      <c r="C16" s="19" t="s">
        <v>27</v>
      </c>
      <c r="D16" s="43">
        <v>680405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680405</v>
      </c>
      <c r="P16" s="44">
        <f>(O16/P$34)</f>
        <v>122.0457399103139</v>
      </c>
      <c r="Q16" s="9"/>
    </row>
    <row r="17" spans="1:120">
      <c r="A17" s="12"/>
      <c r="B17" s="42">
        <v>529</v>
      </c>
      <c r="C17" s="19" t="s">
        <v>28</v>
      </c>
      <c r="D17" s="43">
        <v>94037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94037</v>
      </c>
      <c r="P17" s="44">
        <f>(O17/P$34)</f>
        <v>16.86762331838565</v>
      </c>
      <c r="Q17" s="9"/>
    </row>
    <row r="18" spans="1:120" ht="15.75">
      <c r="A18" s="26" t="s">
        <v>29</v>
      </c>
      <c r="B18" s="27"/>
      <c r="C18" s="28"/>
      <c r="D18" s="29">
        <f>SUM(D19:D22)</f>
        <v>0</v>
      </c>
      <c r="E18" s="29">
        <f>SUM(E19:E22)</f>
        <v>0</v>
      </c>
      <c r="F18" s="29">
        <f>SUM(F19:F22)</f>
        <v>0</v>
      </c>
      <c r="G18" s="29">
        <f>SUM(G19:G22)</f>
        <v>0</v>
      </c>
      <c r="H18" s="29">
        <f>SUM(H19:H22)</f>
        <v>0</v>
      </c>
      <c r="I18" s="29">
        <f>SUM(I19:I22)</f>
        <v>3358246</v>
      </c>
      <c r="J18" s="29">
        <f>SUM(J19:J22)</f>
        <v>0</v>
      </c>
      <c r="K18" s="29">
        <f>SUM(K19:K22)</f>
        <v>0</v>
      </c>
      <c r="L18" s="29">
        <f>SUM(L19:L22)</f>
        <v>0</v>
      </c>
      <c r="M18" s="29">
        <f>SUM(M19:M22)</f>
        <v>0</v>
      </c>
      <c r="N18" s="29">
        <f>SUM(N19:N22)</f>
        <v>0</v>
      </c>
      <c r="O18" s="40">
        <f>SUM(D18:N18)</f>
        <v>3358246</v>
      </c>
      <c r="P18" s="41">
        <f>(O18/P$34)</f>
        <v>602.37596412556059</v>
      </c>
      <c r="Q18" s="10"/>
    </row>
    <row r="19" spans="1:120">
      <c r="A19" s="12"/>
      <c r="B19" s="42">
        <v>533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1473288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9" si="2">SUM(D19:N19)</f>
        <v>1473288</v>
      </c>
      <c r="P19" s="44">
        <f>(O19/P$34)</f>
        <v>264.2669058295964</v>
      </c>
      <c r="Q19" s="9"/>
    </row>
    <row r="20" spans="1:120">
      <c r="A20" s="12"/>
      <c r="B20" s="42">
        <v>534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791547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791547</v>
      </c>
      <c r="P20" s="44">
        <f>(O20/P$34)</f>
        <v>141.98152466367713</v>
      </c>
      <c r="Q20" s="9"/>
    </row>
    <row r="21" spans="1:120">
      <c r="A21" s="12"/>
      <c r="B21" s="42">
        <v>535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877345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877345</v>
      </c>
      <c r="P21" s="44">
        <f>(O21/P$34)</f>
        <v>157.3713004484305</v>
      </c>
      <c r="Q21" s="9"/>
    </row>
    <row r="22" spans="1:120">
      <c r="A22" s="12"/>
      <c r="B22" s="42">
        <v>538</v>
      </c>
      <c r="C22" s="19" t="s">
        <v>33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216066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216066</v>
      </c>
      <c r="P22" s="44">
        <f>(O22/P$34)</f>
        <v>38.756233183856502</v>
      </c>
      <c r="Q22" s="9"/>
    </row>
    <row r="23" spans="1:120" ht="15.75">
      <c r="A23" s="26" t="s">
        <v>34</v>
      </c>
      <c r="B23" s="27"/>
      <c r="C23" s="28"/>
      <c r="D23" s="29">
        <f>SUM(D24:D24)</f>
        <v>374611</v>
      </c>
      <c r="E23" s="29">
        <f>SUM(E24:E24)</f>
        <v>0</v>
      </c>
      <c r="F23" s="29">
        <f>SUM(F24:F24)</f>
        <v>0</v>
      </c>
      <c r="G23" s="29">
        <f>SUM(G24:G24)</f>
        <v>0</v>
      </c>
      <c r="H23" s="29">
        <f>SUM(H24:H24)</f>
        <v>0</v>
      </c>
      <c r="I23" s="29">
        <f>SUM(I24:I24)</f>
        <v>0</v>
      </c>
      <c r="J23" s="29">
        <f>SUM(J24:J24)</f>
        <v>0</v>
      </c>
      <c r="K23" s="29">
        <f>SUM(K24:K24)</f>
        <v>0</v>
      </c>
      <c r="L23" s="29">
        <f>SUM(L24:L24)</f>
        <v>0</v>
      </c>
      <c r="M23" s="29">
        <f>SUM(M24:M24)</f>
        <v>0</v>
      </c>
      <c r="N23" s="29">
        <f>SUM(N24:N24)</f>
        <v>0</v>
      </c>
      <c r="O23" s="29">
        <f t="shared" si="2"/>
        <v>374611</v>
      </c>
      <c r="P23" s="41">
        <f>(O23/P$34)</f>
        <v>67.194798206278023</v>
      </c>
      <c r="Q23" s="10"/>
    </row>
    <row r="24" spans="1:120">
      <c r="A24" s="12"/>
      <c r="B24" s="42">
        <v>541</v>
      </c>
      <c r="C24" s="19" t="s">
        <v>35</v>
      </c>
      <c r="D24" s="43">
        <v>374611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2"/>
        <v>374611</v>
      </c>
      <c r="P24" s="44">
        <f>(O24/P$34)</f>
        <v>67.194798206278023</v>
      </c>
      <c r="Q24" s="9"/>
    </row>
    <row r="25" spans="1:120" ht="15.75">
      <c r="A25" s="26" t="s">
        <v>36</v>
      </c>
      <c r="B25" s="27"/>
      <c r="C25" s="28"/>
      <c r="D25" s="29">
        <f>SUM(D26:D29)</f>
        <v>641477</v>
      </c>
      <c r="E25" s="29">
        <f>SUM(E26:E29)</f>
        <v>0</v>
      </c>
      <c r="F25" s="29">
        <f>SUM(F26:F29)</f>
        <v>0</v>
      </c>
      <c r="G25" s="29">
        <f>SUM(G26:G29)</f>
        <v>0</v>
      </c>
      <c r="H25" s="29">
        <f>SUM(H26:H29)</f>
        <v>0</v>
      </c>
      <c r="I25" s="29">
        <f>SUM(I26:I29)</f>
        <v>0</v>
      </c>
      <c r="J25" s="29">
        <f>SUM(J26:J29)</f>
        <v>0</v>
      </c>
      <c r="K25" s="29">
        <f>SUM(K26:K29)</f>
        <v>0</v>
      </c>
      <c r="L25" s="29">
        <f>SUM(L26:L29)</f>
        <v>0</v>
      </c>
      <c r="M25" s="29">
        <f>SUM(M26:M29)</f>
        <v>0</v>
      </c>
      <c r="N25" s="29">
        <f>SUM(N26:N29)</f>
        <v>0</v>
      </c>
      <c r="O25" s="29">
        <f>SUM(D25:N25)</f>
        <v>641477</v>
      </c>
      <c r="P25" s="41">
        <f>(O25/P$34)</f>
        <v>115.06313901345291</v>
      </c>
      <c r="Q25" s="9"/>
    </row>
    <row r="26" spans="1:120">
      <c r="A26" s="12"/>
      <c r="B26" s="42">
        <v>571</v>
      </c>
      <c r="C26" s="19" t="s">
        <v>37</v>
      </c>
      <c r="D26" s="43">
        <v>179879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2"/>
        <v>179879</v>
      </c>
      <c r="P26" s="44">
        <f>(O26/P$34)</f>
        <v>32.265291479820625</v>
      </c>
      <c r="Q26" s="9"/>
    </row>
    <row r="27" spans="1:120">
      <c r="A27" s="12"/>
      <c r="B27" s="42">
        <v>572</v>
      </c>
      <c r="C27" s="19" t="s">
        <v>38</v>
      </c>
      <c r="D27" s="43">
        <v>279762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2"/>
        <v>279762</v>
      </c>
      <c r="P27" s="44">
        <f>(O27/P$34)</f>
        <v>50.181524663677131</v>
      </c>
      <c r="Q27" s="9"/>
    </row>
    <row r="28" spans="1:120">
      <c r="A28" s="12"/>
      <c r="B28" s="42">
        <v>573</v>
      </c>
      <c r="C28" s="19" t="s">
        <v>47</v>
      </c>
      <c r="D28" s="43">
        <v>106352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2"/>
        <v>106352</v>
      </c>
      <c r="P28" s="44">
        <f>(O28/P$34)</f>
        <v>19.076591928251123</v>
      </c>
      <c r="Q28" s="9"/>
    </row>
    <row r="29" spans="1:120">
      <c r="A29" s="12"/>
      <c r="B29" s="42">
        <v>574</v>
      </c>
      <c r="C29" s="19" t="s">
        <v>39</v>
      </c>
      <c r="D29" s="43">
        <v>75484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2"/>
        <v>75484</v>
      </c>
      <c r="P29" s="44">
        <f>(O29/P$34)</f>
        <v>13.539730941704036</v>
      </c>
      <c r="Q29" s="9"/>
    </row>
    <row r="30" spans="1:120" ht="15.75">
      <c r="A30" s="26" t="s">
        <v>42</v>
      </c>
      <c r="B30" s="27"/>
      <c r="C30" s="28"/>
      <c r="D30" s="29">
        <f>SUM(D31:D31)</f>
        <v>0</v>
      </c>
      <c r="E30" s="29">
        <f>SUM(E31:E31)</f>
        <v>0</v>
      </c>
      <c r="F30" s="29">
        <f>SUM(F31:F31)</f>
        <v>0</v>
      </c>
      <c r="G30" s="29">
        <f>SUM(G31:G31)</f>
        <v>0</v>
      </c>
      <c r="H30" s="29">
        <f>SUM(H31:H31)</f>
        <v>0</v>
      </c>
      <c r="I30" s="29">
        <f>SUM(I31:I31)</f>
        <v>125000</v>
      </c>
      <c r="J30" s="29">
        <f>SUM(J31:J31)</f>
        <v>0</v>
      </c>
      <c r="K30" s="29">
        <f>SUM(K31:K31)</f>
        <v>0</v>
      </c>
      <c r="L30" s="29">
        <f>SUM(L31:L31)</f>
        <v>0</v>
      </c>
      <c r="M30" s="29">
        <f>SUM(M31:M31)</f>
        <v>0</v>
      </c>
      <c r="N30" s="29">
        <f>SUM(N31:N31)</f>
        <v>0</v>
      </c>
      <c r="O30" s="29">
        <f>SUM(D30:N30)</f>
        <v>125000</v>
      </c>
      <c r="P30" s="41">
        <f>(O30/P$34)</f>
        <v>22.421524663677129</v>
      </c>
      <c r="Q30" s="9"/>
    </row>
    <row r="31" spans="1:120" ht="15.75" thickBot="1">
      <c r="A31" s="12"/>
      <c r="B31" s="42">
        <v>581</v>
      </c>
      <c r="C31" s="19" t="s">
        <v>88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125000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>SUM(D31:N31)</f>
        <v>125000</v>
      </c>
      <c r="P31" s="44">
        <f>(O31/P$34)</f>
        <v>22.421524663677129</v>
      </c>
      <c r="Q31" s="9"/>
    </row>
    <row r="32" spans="1:120" ht="16.5" thickBot="1">
      <c r="A32" s="13" t="s">
        <v>10</v>
      </c>
      <c r="B32" s="21"/>
      <c r="C32" s="20"/>
      <c r="D32" s="14">
        <f>SUM(D5,D13,D18,D23,D25,D30)</f>
        <v>4599649</v>
      </c>
      <c r="E32" s="14">
        <f t="shared" ref="E32:N32" si="3">SUM(E5,E13,E18,E23,E25,E30)</f>
        <v>21000</v>
      </c>
      <c r="F32" s="14">
        <f t="shared" si="3"/>
        <v>0</v>
      </c>
      <c r="G32" s="14">
        <f t="shared" si="3"/>
        <v>0</v>
      </c>
      <c r="H32" s="14">
        <f t="shared" si="3"/>
        <v>0</v>
      </c>
      <c r="I32" s="14">
        <f t="shared" si="3"/>
        <v>3483246</v>
      </c>
      <c r="J32" s="14">
        <f t="shared" si="3"/>
        <v>0</v>
      </c>
      <c r="K32" s="14">
        <f t="shared" si="3"/>
        <v>0</v>
      </c>
      <c r="L32" s="14">
        <f t="shared" si="3"/>
        <v>0</v>
      </c>
      <c r="M32" s="14">
        <f t="shared" si="3"/>
        <v>281546</v>
      </c>
      <c r="N32" s="14">
        <f t="shared" si="3"/>
        <v>0</v>
      </c>
      <c r="O32" s="14">
        <f>SUM(D32:N32)</f>
        <v>8385441</v>
      </c>
      <c r="P32" s="35">
        <f>(O32/P$34)</f>
        <v>1504.1149775784754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90" t="s">
        <v>91</v>
      </c>
      <c r="N34" s="90"/>
      <c r="O34" s="90"/>
      <c r="P34" s="39">
        <v>5575</v>
      </c>
    </row>
    <row r="35" spans="1:16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3"/>
    </row>
    <row r="36" spans="1:16" ht="15.75" customHeight="1" thickBot="1">
      <c r="A36" s="94" t="s">
        <v>49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873632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873632</v>
      </c>
      <c r="O5" s="30">
        <f t="shared" ref="O5:O30" si="2">(N5/O$32)</f>
        <v>229.42016806722688</v>
      </c>
      <c r="P5" s="6"/>
    </row>
    <row r="6" spans="1:133">
      <c r="A6" s="12"/>
      <c r="B6" s="42">
        <v>511</v>
      </c>
      <c r="C6" s="19" t="s">
        <v>19</v>
      </c>
      <c r="D6" s="43">
        <v>47972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47972</v>
      </c>
      <c r="O6" s="44">
        <f t="shared" si="2"/>
        <v>12.597689075630251</v>
      </c>
      <c r="P6" s="9"/>
    </row>
    <row r="7" spans="1:133">
      <c r="A7" s="12"/>
      <c r="B7" s="42">
        <v>512</v>
      </c>
      <c r="C7" s="19" t="s">
        <v>20</v>
      </c>
      <c r="D7" s="43">
        <v>478696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478696</v>
      </c>
      <c r="O7" s="44">
        <f t="shared" si="2"/>
        <v>125.70798319327731</v>
      </c>
      <c r="P7" s="9"/>
    </row>
    <row r="8" spans="1:133">
      <c r="A8" s="12"/>
      <c r="B8" s="42">
        <v>513</v>
      </c>
      <c r="C8" s="19" t="s">
        <v>21</v>
      </c>
      <c r="D8" s="43">
        <v>123793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123793</v>
      </c>
      <c r="O8" s="44">
        <f t="shared" si="2"/>
        <v>32.508665966386552</v>
      </c>
      <c r="P8" s="9"/>
    </row>
    <row r="9" spans="1:133">
      <c r="A9" s="12"/>
      <c r="B9" s="42">
        <v>514</v>
      </c>
      <c r="C9" s="19" t="s">
        <v>22</v>
      </c>
      <c r="D9" s="43">
        <v>129906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129906</v>
      </c>
      <c r="O9" s="44">
        <f t="shared" si="2"/>
        <v>34.113970588235297</v>
      </c>
      <c r="P9" s="9"/>
    </row>
    <row r="10" spans="1:133">
      <c r="A10" s="12"/>
      <c r="B10" s="42">
        <v>519</v>
      </c>
      <c r="C10" s="19" t="s">
        <v>23</v>
      </c>
      <c r="D10" s="43">
        <v>93265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93265</v>
      </c>
      <c r="O10" s="44">
        <f t="shared" si="2"/>
        <v>24.49185924369748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1064731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1064731</v>
      </c>
      <c r="O11" s="41">
        <f t="shared" si="2"/>
        <v>279.60372899159665</v>
      </c>
      <c r="P11" s="10"/>
    </row>
    <row r="12" spans="1:133">
      <c r="A12" s="12"/>
      <c r="B12" s="42">
        <v>521</v>
      </c>
      <c r="C12" s="19" t="s">
        <v>25</v>
      </c>
      <c r="D12" s="43">
        <v>824363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824363</v>
      </c>
      <c r="O12" s="44">
        <f t="shared" si="2"/>
        <v>216.48188025210084</v>
      </c>
      <c r="P12" s="9"/>
    </row>
    <row r="13" spans="1:133">
      <c r="A13" s="12"/>
      <c r="B13" s="42">
        <v>522</v>
      </c>
      <c r="C13" s="19" t="s">
        <v>26</v>
      </c>
      <c r="D13" s="43">
        <v>160276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160276</v>
      </c>
      <c r="O13" s="44">
        <f t="shared" si="2"/>
        <v>42.089285714285715</v>
      </c>
      <c r="P13" s="9"/>
    </row>
    <row r="14" spans="1:133">
      <c r="A14" s="12"/>
      <c r="B14" s="42">
        <v>524</v>
      </c>
      <c r="C14" s="19" t="s">
        <v>27</v>
      </c>
      <c r="D14" s="43">
        <v>78729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78729</v>
      </c>
      <c r="O14" s="44">
        <f t="shared" si="2"/>
        <v>20.674632352941178</v>
      </c>
      <c r="P14" s="9"/>
    </row>
    <row r="15" spans="1:133">
      <c r="A15" s="12"/>
      <c r="B15" s="42">
        <v>529</v>
      </c>
      <c r="C15" s="19" t="s">
        <v>28</v>
      </c>
      <c r="D15" s="43">
        <v>1363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1363</v>
      </c>
      <c r="O15" s="44">
        <f t="shared" si="2"/>
        <v>0.35793067226890757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SUM(D17:D20)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2030501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2030501</v>
      </c>
      <c r="O16" s="41">
        <f t="shared" si="2"/>
        <v>533.2198004201681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897158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897158</v>
      </c>
      <c r="O17" s="44">
        <f t="shared" si="2"/>
        <v>235.59821428571428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394647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394647</v>
      </c>
      <c r="O18" s="44">
        <f t="shared" si="2"/>
        <v>103.63629201680672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642626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642626</v>
      </c>
      <c r="O19" s="44">
        <f t="shared" si="2"/>
        <v>168.75682773109244</v>
      </c>
      <c r="P19" s="9"/>
    </row>
    <row r="20" spans="1:119">
      <c r="A20" s="12"/>
      <c r="B20" s="42">
        <v>539</v>
      </c>
      <c r="C20" s="19" t="s">
        <v>46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96070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96070</v>
      </c>
      <c r="O20" s="44">
        <f t="shared" si="2"/>
        <v>25.228466386554622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SUM(D22:D22)</f>
        <v>407465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407465</v>
      </c>
      <c r="O21" s="41">
        <f t="shared" si="2"/>
        <v>107.00236344537815</v>
      </c>
      <c r="P21" s="10"/>
    </row>
    <row r="22" spans="1:119">
      <c r="A22" s="12"/>
      <c r="B22" s="42">
        <v>541</v>
      </c>
      <c r="C22" s="19" t="s">
        <v>35</v>
      </c>
      <c r="D22" s="43">
        <v>407465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407465</v>
      </c>
      <c r="O22" s="44">
        <f t="shared" si="2"/>
        <v>107.00236344537815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SUM(D24:D27)</f>
        <v>233508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233508</v>
      </c>
      <c r="O23" s="41">
        <f t="shared" si="2"/>
        <v>61.320378151260506</v>
      </c>
      <c r="P23" s="9"/>
    </row>
    <row r="24" spans="1:119">
      <c r="A24" s="12"/>
      <c r="B24" s="42">
        <v>571</v>
      </c>
      <c r="C24" s="19" t="s">
        <v>37</v>
      </c>
      <c r="D24" s="43">
        <v>76348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76348</v>
      </c>
      <c r="O24" s="44">
        <f t="shared" si="2"/>
        <v>20.04936974789916</v>
      </c>
      <c r="P24" s="9"/>
    </row>
    <row r="25" spans="1:119">
      <c r="A25" s="12"/>
      <c r="B25" s="42">
        <v>572</v>
      </c>
      <c r="C25" s="19" t="s">
        <v>38</v>
      </c>
      <c r="D25" s="43">
        <v>106708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106708</v>
      </c>
      <c r="O25" s="44">
        <f t="shared" si="2"/>
        <v>28.022058823529413</v>
      </c>
      <c r="P25" s="9"/>
    </row>
    <row r="26" spans="1:119">
      <c r="A26" s="12"/>
      <c r="B26" s="42">
        <v>573</v>
      </c>
      <c r="C26" s="19" t="s">
        <v>47</v>
      </c>
      <c r="D26" s="43">
        <v>3951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3951</v>
      </c>
      <c r="O26" s="44">
        <f t="shared" si="2"/>
        <v>1.0375525210084033</v>
      </c>
      <c r="P26" s="9"/>
    </row>
    <row r="27" spans="1:119">
      <c r="A27" s="12"/>
      <c r="B27" s="42">
        <v>574</v>
      </c>
      <c r="C27" s="19" t="s">
        <v>39</v>
      </c>
      <c r="D27" s="43">
        <v>46501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46501</v>
      </c>
      <c r="O27" s="44">
        <f t="shared" si="2"/>
        <v>12.211397058823529</v>
      </c>
      <c r="P27" s="9"/>
    </row>
    <row r="28" spans="1:119" ht="15.75">
      <c r="A28" s="26" t="s">
        <v>42</v>
      </c>
      <c r="B28" s="27"/>
      <c r="C28" s="28"/>
      <c r="D28" s="29">
        <f t="shared" ref="D28:M28" si="7">SUM(D29:D29)</f>
        <v>0</v>
      </c>
      <c r="E28" s="29">
        <f t="shared" si="7"/>
        <v>0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127502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1"/>
        <v>127502</v>
      </c>
      <c r="O28" s="41">
        <f t="shared" si="2"/>
        <v>33.482668067226889</v>
      </c>
      <c r="P28" s="9"/>
    </row>
    <row r="29" spans="1:119" ht="15.75" thickBot="1">
      <c r="A29" s="12"/>
      <c r="B29" s="42">
        <v>581</v>
      </c>
      <c r="C29" s="19" t="s">
        <v>41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127502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127502</v>
      </c>
      <c r="O29" s="44">
        <f t="shared" si="2"/>
        <v>33.482668067226889</v>
      </c>
      <c r="P29" s="9"/>
    </row>
    <row r="30" spans="1:119" ht="16.5" thickBot="1">
      <c r="A30" s="13" t="s">
        <v>10</v>
      </c>
      <c r="B30" s="21"/>
      <c r="C30" s="20"/>
      <c r="D30" s="14">
        <f>SUM(D5,D11,D16,D21,D23,D28)</f>
        <v>2579336</v>
      </c>
      <c r="E30" s="14">
        <f t="shared" ref="E30:M30" si="8">SUM(E5,E11,E16,E21,E23,E28)</f>
        <v>0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2158003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4737339</v>
      </c>
      <c r="O30" s="35">
        <f t="shared" si="2"/>
        <v>1244.0491071428571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57</v>
      </c>
      <c r="M32" s="90"/>
      <c r="N32" s="90"/>
      <c r="O32" s="39">
        <v>3808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49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832361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832361</v>
      </c>
      <c r="O5" s="30">
        <f t="shared" ref="O5:O28" si="2">(N5/O$30)</f>
        <v>219.04236842105263</v>
      </c>
      <c r="P5" s="6"/>
    </row>
    <row r="6" spans="1:133">
      <c r="A6" s="12"/>
      <c r="B6" s="42">
        <v>511</v>
      </c>
      <c r="C6" s="19" t="s">
        <v>19</v>
      </c>
      <c r="D6" s="43">
        <v>42474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42474</v>
      </c>
      <c r="O6" s="44">
        <f t="shared" si="2"/>
        <v>11.177368421052632</v>
      </c>
      <c r="P6" s="9"/>
    </row>
    <row r="7" spans="1:133">
      <c r="A7" s="12"/>
      <c r="B7" s="42">
        <v>512</v>
      </c>
      <c r="C7" s="19" t="s">
        <v>20</v>
      </c>
      <c r="D7" s="43">
        <v>421481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421481</v>
      </c>
      <c r="O7" s="44">
        <f t="shared" si="2"/>
        <v>110.91605263157895</v>
      </c>
      <c r="P7" s="9"/>
    </row>
    <row r="8" spans="1:133">
      <c r="A8" s="12"/>
      <c r="B8" s="42">
        <v>513</v>
      </c>
      <c r="C8" s="19" t="s">
        <v>21</v>
      </c>
      <c r="D8" s="43">
        <v>201847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201847</v>
      </c>
      <c r="O8" s="44">
        <f t="shared" si="2"/>
        <v>53.117631578947368</v>
      </c>
      <c r="P8" s="9"/>
    </row>
    <row r="9" spans="1:133">
      <c r="A9" s="12"/>
      <c r="B9" s="42">
        <v>514</v>
      </c>
      <c r="C9" s="19" t="s">
        <v>22</v>
      </c>
      <c r="D9" s="43">
        <v>96524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96524</v>
      </c>
      <c r="O9" s="44">
        <f t="shared" si="2"/>
        <v>25.401052631578949</v>
      </c>
      <c r="P9" s="9"/>
    </row>
    <row r="10" spans="1:133">
      <c r="A10" s="12"/>
      <c r="B10" s="42">
        <v>519</v>
      </c>
      <c r="C10" s="19" t="s">
        <v>23</v>
      </c>
      <c r="D10" s="43">
        <v>70035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70035</v>
      </c>
      <c r="O10" s="44">
        <f t="shared" si="2"/>
        <v>18.430263157894736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1064997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1064997</v>
      </c>
      <c r="O11" s="41">
        <f t="shared" si="2"/>
        <v>280.26236842105266</v>
      </c>
      <c r="P11" s="10"/>
    </row>
    <row r="12" spans="1:133">
      <c r="A12" s="12"/>
      <c r="B12" s="42">
        <v>521</v>
      </c>
      <c r="C12" s="19" t="s">
        <v>25</v>
      </c>
      <c r="D12" s="43">
        <v>788489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788489</v>
      </c>
      <c r="O12" s="44">
        <f t="shared" si="2"/>
        <v>207.49710526315789</v>
      </c>
      <c r="P12" s="9"/>
    </row>
    <row r="13" spans="1:133">
      <c r="A13" s="12"/>
      <c r="B13" s="42">
        <v>522</v>
      </c>
      <c r="C13" s="19" t="s">
        <v>26</v>
      </c>
      <c r="D13" s="43">
        <v>151556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151556</v>
      </c>
      <c r="O13" s="44">
        <f t="shared" si="2"/>
        <v>39.88315789473684</v>
      </c>
      <c r="P13" s="9"/>
    </row>
    <row r="14" spans="1:133">
      <c r="A14" s="12"/>
      <c r="B14" s="42">
        <v>524</v>
      </c>
      <c r="C14" s="19" t="s">
        <v>27</v>
      </c>
      <c r="D14" s="43">
        <v>115144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115144</v>
      </c>
      <c r="O14" s="44">
        <f t="shared" si="2"/>
        <v>30.301052631578948</v>
      </c>
      <c r="P14" s="9"/>
    </row>
    <row r="15" spans="1:133">
      <c r="A15" s="12"/>
      <c r="B15" s="42">
        <v>529</v>
      </c>
      <c r="C15" s="19" t="s">
        <v>28</v>
      </c>
      <c r="D15" s="43">
        <v>9808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9808</v>
      </c>
      <c r="O15" s="44">
        <f t="shared" si="2"/>
        <v>2.5810526315789475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SUM(D17:D20)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1985224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1985224</v>
      </c>
      <c r="O16" s="41">
        <f t="shared" si="2"/>
        <v>522.42736842105262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881484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881484</v>
      </c>
      <c r="O17" s="44">
        <f t="shared" si="2"/>
        <v>231.96947368421053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382912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382912</v>
      </c>
      <c r="O18" s="44">
        <f t="shared" si="2"/>
        <v>100.76631578947368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614990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614990</v>
      </c>
      <c r="O19" s="44">
        <f t="shared" si="2"/>
        <v>161.83947368421053</v>
      </c>
      <c r="P19" s="9"/>
    </row>
    <row r="20" spans="1:119">
      <c r="A20" s="12"/>
      <c r="B20" s="42">
        <v>539</v>
      </c>
      <c r="C20" s="19" t="s">
        <v>46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105838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105838</v>
      </c>
      <c r="O20" s="44">
        <f t="shared" si="2"/>
        <v>27.852105263157895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SUM(D22:D22)</f>
        <v>386023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386023</v>
      </c>
      <c r="O21" s="41">
        <f t="shared" si="2"/>
        <v>101.58499999999999</v>
      </c>
      <c r="P21" s="10"/>
    </row>
    <row r="22" spans="1:119">
      <c r="A22" s="12"/>
      <c r="B22" s="42">
        <v>541</v>
      </c>
      <c r="C22" s="19" t="s">
        <v>35</v>
      </c>
      <c r="D22" s="43">
        <v>386023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386023</v>
      </c>
      <c r="O22" s="44">
        <f t="shared" si="2"/>
        <v>101.58499999999999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SUM(D24:D27)</f>
        <v>245872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245872</v>
      </c>
      <c r="O23" s="41">
        <f t="shared" si="2"/>
        <v>64.703157894736847</v>
      </c>
      <c r="P23" s="9"/>
    </row>
    <row r="24" spans="1:119">
      <c r="A24" s="12"/>
      <c r="B24" s="42">
        <v>571</v>
      </c>
      <c r="C24" s="19" t="s">
        <v>37</v>
      </c>
      <c r="D24" s="43">
        <v>78633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78633</v>
      </c>
      <c r="O24" s="44">
        <f t="shared" si="2"/>
        <v>20.692894736842106</v>
      </c>
      <c r="P24" s="9"/>
    </row>
    <row r="25" spans="1:119">
      <c r="A25" s="12"/>
      <c r="B25" s="42">
        <v>572</v>
      </c>
      <c r="C25" s="19" t="s">
        <v>38</v>
      </c>
      <c r="D25" s="43">
        <v>80819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80819</v>
      </c>
      <c r="O25" s="44">
        <f t="shared" si="2"/>
        <v>21.268157894736841</v>
      </c>
      <c r="P25" s="9"/>
    </row>
    <row r="26" spans="1:119">
      <c r="A26" s="12"/>
      <c r="B26" s="42">
        <v>573</v>
      </c>
      <c r="C26" s="19" t="s">
        <v>47</v>
      </c>
      <c r="D26" s="43">
        <v>4163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4163</v>
      </c>
      <c r="O26" s="44">
        <f t="shared" si="2"/>
        <v>1.0955263157894737</v>
      </c>
      <c r="P26" s="9"/>
    </row>
    <row r="27" spans="1:119" ht="15.75" thickBot="1">
      <c r="A27" s="12"/>
      <c r="B27" s="42">
        <v>574</v>
      </c>
      <c r="C27" s="19" t="s">
        <v>39</v>
      </c>
      <c r="D27" s="43">
        <v>82257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82257</v>
      </c>
      <c r="O27" s="44">
        <f t="shared" si="2"/>
        <v>21.646578947368422</v>
      </c>
      <c r="P27" s="9"/>
    </row>
    <row r="28" spans="1:119" ht="16.5" thickBot="1">
      <c r="A28" s="13" t="s">
        <v>10</v>
      </c>
      <c r="B28" s="21"/>
      <c r="C28" s="20"/>
      <c r="D28" s="14">
        <f>SUM(D5,D11,D16,D21,D23)</f>
        <v>2529253</v>
      </c>
      <c r="E28" s="14">
        <f t="shared" ref="E28:M28" si="7">SUM(E5,E11,E16,E21,E23)</f>
        <v>0</v>
      </c>
      <c r="F28" s="14">
        <f t="shared" si="7"/>
        <v>0</v>
      </c>
      <c r="G28" s="14">
        <f t="shared" si="7"/>
        <v>0</v>
      </c>
      <c r="H28" s="14">
        <f t="shared" si="7"/>
        <v>0</v>
      </c>
      <c r="I28" s="14">
        <f t="shared" si="7"/>
        <v>1985224</v>
      </c>
      <c r="J28" s="14">
        <f t="shared" si="7"/>
        <v>0</v>
      </c>
      <c r="K28" s="14">
        <f t="shared" si="7"/>
        <v>0</v>
      </c>
      <c r="L28" s="14">
        <f t="shared" si="7"/>
        <v>0</v>
      </c>
      <c r="M28" s="14">
        <f t="shared" si="7"/>
        <v>0</v>
      </c>
      <c r="N28" s="14">
        <f t="shared" si="1"/>
        <v>4514477</v>
      </c>
      <c r="O28" s="35">
        <f t="shared" si="2"/>
        <v>1188.0202631578948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53</v>
      </c>
      <c r="M30" s="90"/>
      <c r="N30" s="90"/>
      <c r="O30" s="39">
        <v>3800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49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1704327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1704327</v>
      </c>
      <c r="O5" s="30">
        <f t="shared" ref="O5:O28" si="2">(N5/O$30)</f>
        <v>454.60842891437716</v>
      </c>
      <c r="P5" s="6"/>
    </row>
    <row r="6" spans="1:133">
      <c r="A6" s="12"/>
      <c r="B6" s="42">
        <v>511</v>
      </c>
      <c r="C6" s="19" t="s">
        <v>19</v>
      </c>
      <c r="D6" s="43">
        <v>41243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41243</v>
      </c>
      <c r="O6" s="44">
        <f t="shared" si="2"/>
        <v>11.001066951186983</v>
      </c>
      <c r="P6" s="9"/>
    </row>
    <row r="7" spans="1:133">
      <c r="A7" s="12"/>
      <c r="B7" s="42">
        <v>512</v>
      </c>
      <c r="C7" s="19" t="s">
        <v>20</v>
      </c>
      <c r="D7" s="43">
        <v>1288983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1288983</v>
      </c>
      <c r="O7" s="44">
        <f t="shared" si="2"/>
        <v>343.82048546279009</v>
      </c>
      <c r="P7" s="9"/>
    </row>
    <row r="8" spans="1:133">
      <c r="A8" s="12"/>
      <c r="B8" s="42">
        <v>513</v>
      </c>
      <c r="C8" s="19" t="s">
        <v>21</v>
      </c>
      <c r="D8" s="43">
        <v>197400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197400</v>
      </c>
      <c r="O8" s="44">
        <f t="shared" si="2"/>
        <v>52.654041077620697</v>
      </c>
      <c r="P8" s="9"/>
    </row>
    <row r="9" spans="1:133">
      <c r="A9" s="12"/>
      <c r="B9" s="42">
        <v>514</v>
      </c>
      <c r="C9" s="19" t="s">
        <v>22</v>
      </c>
      <c r="D9" s="43">
        <v>84435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84435</v>
      </c>
      <c r="O9" s="44">
        <f t="shared" si="2"/>
        <v>22.522005868231528</v>
      </c>
      <c r="P9" s="9"/>
    </row>
    <row r="10" spans="1:133">
      <c r="A10" s="12"/>
      <c r="B10" s="42">
        <v>519</v>
      </c>
      <c r="C10" s="19" t="s">
        <v>23</v>
      </c>
      <c r="D10" s="43">
        <v>92266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92266</v>
      </c>
      <c r="O10" s="44">
        <f t="shared" si="2"/>
        <v>24.61082955454788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1059349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1059349</v>
      </c>
      <c r="O11" s="41">
        <f t="shared" si="2"/>
        <v>282.56841824486531</v>
      </c>
      <c r="P11" s="10"/>
    </row>
    <row r="12" spans="1:133">
      <c r="A12" s="12"/>
      <c r="B12" s="42">
        <v>521</v>
      </c>
      <c r="C12" s="19" t="s">
        <v>25</v>
      </c>
      <c r="D12" s="43">
        <v>765739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765739</v>
      </c>
      <c r="O12" s="44">
        <f t="shared" si="2"/>
        <v>204.25153374233128</v>
      </c>
      <c r="P12" s="9"/>
    </row>
    <row r="13" spans="1:133">
      <c r="A13" s="12"/>
      <c r="B13" s="42">
        <v>522</v>
      </c>
      <c r="C13" s="19" t="s">
        <v>26</v>
      </c>
      <c r="D13" s="43">
        <v>153765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153765</v>
      </c>
      <c r="O13" s="44">
        <f t="shared" si="2"/>
        <v>41.014937316617768</v>
      </c>
      <c r="P13" s="9"/>
    </row>
    <row r="14" spans="1:133">
      <c r="A14" s="12"/>
      <c r="B14" s="42">
        <v>524</v>
      </c>
      <c r="C14" s="19" t="s">
        <v>27</v>
      </c>
      <c r="D14" s="43">
        <v>114381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114381</v>
      </c>
      <c r="O14" s="44">
        <f t="shared" si="2"/>
        <v>30.509735929581222</v>
      </c>
      <c r="P14" s="9"/>
    </row>
    <row r="15" spans="1:133">
      <c r="A15" s="12"/>
      <c r="B15" s="42">
        <v>529</v>
      </c>
      <c r="C15" s="19" t="s">
        <v>28</v>
      </c>
      <c r="D15" s="43">
        <v>25464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25464</v>
      </c>
      <c r="O15" s="44">
        <f t="shared" si="2"/>
        <v>6.7922112563350225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SUM(D17:D20)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1874604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1874604</v>
      </c>
      <c r="O16" s="41">
        <f t="shared" si="2"/>
        <v>500.02774073086158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732543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732543</v>
      </c>
      <c r="O17" s="44">
        <f t="shared" si="2"/>
        <v>195.39690584155775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405551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405551</v>
      </c>
      <c r="O18" s="44">
        <f t="shared" si="2"/>
        <v>108.17578020805549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669633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669633</v>
      </c>
      <c r="O19" s="44">
        <f t="shared" si="2"/>
        <v>178.61643104827954</v>
      </c>
      <c r="P19" s="9"/>
    </row>
    <row r="20" spans="1:119">
      <c r="A20" s="12"/>
      <c r="B20" s="42">
        <v>539</v>
      </c>
      <c r="C20" s="19" t="s">
        <v>46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66877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66877</v>
      </c>
      <c r="O20" s="44">
        <f t="shared" si="2"/>
        <v>17.83862363296879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SUM(D22:D22)</f>
        <v>271092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271092</v>
      </c>
      <c r="O21" s="41">
        <f t="shared" si="2"/>
        <v>72.310482795412113</v>
      </c>
      <c r="P21" s="10"/>
    </row>
    <row r="22" spans="1:119">
      <c r="A22" s="12"/>
      <c r="B22" s="42">
        <v>541</v>
      </c>
      <c r="C22" s="19" t="s">
        <v>35</v>
      </c>
      <c r="D22" s="43">
        <v>271092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271092</v>
      </c>
      <c r="O22" s="44">
        <f t="shared" si="2"/>
        <v>72.310482795412113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SUM(D24:D27)</f>
        <v>338286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338286</v>
      </c>
      <c r="O23" s="41">
        <f t="shared" si="2"/>
        <v>90.233662309949324</v>
      </c>
      <c r="P23" s="9"/>
    </row>
    <row r="24" spans="1:119">
      <c r="A24" s="12"/>
      <c r="B24" s="42">
        <v>571</v>
      </c>
      <c r="C24" s="19" t="s">
        <v>37</v>
      </c>
      <c r="D24" s="43">
        <v>129195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129195</v>
      </c>
      <c r="O24" s="44">
        <f t="shared" si="2"/>
        <v>34.461189650573488</v>
      </c>
      <c r="P24" s="9"/>
    </row>
    <row r="25" spans="1:119">
      <c r="A25" s="12"/>
      <c r="B25" s="42">
        <v>572</v>
      </c>
      <c r="C25" s="19" t="s">
        <v>38</v>
      </c>
      <c r="D25" s="43">
        <v>135378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135378</v>
      </c>
      <c r="O25" s="44">
        <f t="shared" si="2"/>
        <v>36.110429447852759</v>
      </c>
      <c r="P25" s="9"/>
    </row>
    <row r="26" spans="1:119">
      <c r="A26" s="12"/>
      <c r="B26" s="42">
        <v>573</v>
      </c>
      <c r="C26" s="19" t="s">
        <v>47</v>
      </c>
      <c r="D26" s="43">
        <v>4116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4116</v>
      </c>
      <c r="O26" s="44">
        <f t="shared" si="2"/>
        <v>1.0978927714057083</v>
      </c>
      <c r="P26" s="9"/>
    </row>
    <row r="27" spans="1:119" ht="15.75" thickBot="1">
      <c r="A27" s="12"/>
      <c r="B27" s="42">
        <v>574</v>
      </c>
      <c r="C27" s="19" t="s">
        <v>39</v>
      </c>
      <c r="D27" s="43">
        <v>69597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69597</v>
      </c>
      <c r="O27" s="44">
        <f t="shared" si="2"/>
        <v>18.564150440117366</v>
      </c>
      <c r="P27" s="9"/>
    </row>
    <row r="28" spans="1:119" ht="16.5" thickBot="1">
      <c r="A28" s="13" t="s">
        <v>10</v>
      </c>
      <c r="B28" s="21"/>
      <c r="C28" s="20"/>
      <c r="D28" s="14">
        <f>SUM(D5,D11,D16,D21,D23)</f>
        <v>3373054</v>
      </c>
      <c r="E28" s="14">
        <f t="shared" ref="E28:M28" si="7">SUM(E5,E11,E16,E21,E23)</f>
        <v>0</v>
      </c>
      <c r="F28" s="14">
        <f t="shared" si="7"/>
        <v>0</v>
      </c>
      <c r="G28" s="14">
        <f t="shared" si="7"/>
        <v>0</v>
      </c>
      <c r="H28" s="14">
        <f t="shared" si="7"/>
        <v>0</v>
      </c>
      <c r="I28" s="14">
        <f t="shared" si="7"/>
        <v>1874604</v>
      </c>
      <c r="J28" s="14">
        <f t="shared" si="7"/>
        <v>0</v>
      </c>
      <c r="K28" s="14">
        <f t="shared" si="7"/>
        <v>0</v>
      </c>
      <c r="L28" s="14">
        <f t="shared" si="7"/>
        <v>0</v>
      </c>
      <c r="M28" s="14">
        <f t="shared" si="7"/>
        <v>0</v>
      </c>
      <c r="N28" s="14">
        <f t="shared" si="1"/>
        <v>5247658</v>
      </c>
      <c r="O28" s="35">
        <f t="shared" si="2"/>
        <v>1399.7487329954654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51</v>
      </c>
      <c r="M30" s="90"/>
      <c r="N30" s="90"/>
      <c r="O30" s="39">
        <v>3749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49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828357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828357</v>
      </c>
      <c r="O5" s="30">
        <f t="shared" ref="O5:O30" si="2">(N5/O$32)</f>
        <v>222.85633575464084</v>
      </c>
      <c r="P5" s="6"/>
    </row>
    <row r="6" spans="1:133">
      <c r="A6" s="12"/>
      <c r="B6" s="42">
        <v>511</v>
      </c>
      <c r="C6" s="19" t="s">
        <v>19</v>
      </c>
      <c r="D6" s="43">
        <v>38339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38339</v>
      </c>
      <c r="O6" s="44">
        <f t="shared" si="2"/>
        <v>10.314500941619587</v>
      </c>
      <c r="P6" s="9"/>
    </row>
    <row r="7" spans="1:133">
      <c r="A7" s="12"/>
      <c r="B7" s="42">
        <v>512</v>
      </c>
      <c r="C7" s="19" t="s">
        <v>20</v>
      </c>
      <c r="D7" s="43">
        <v>435881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435881</v>
      </c>
      <c r="O7" s="44">
        <f t="shared" si="2"/>
        <v>117.26688189400053</v>
      </c>
      <c r="P7" s="9"/>
    </row>
    <row r="8" spans="1:133">
      <c r="A8" s="12"/>
      <c r="B8" s="42">
        <v>513</v>
      </c>
      <c r="C8" s="19" t="s">
        <v>21</v>
      </c>
      <c r="D8" s="43">
        <v>148169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148169</v>
      </c>
      <c r="O8" s="44">
        <f t="shared" si="2"/>
        <v>39.86252354048964</v>
      </c>
      <c r="P8" s="9"/>
    </row>
    <row r="9" spans="1:133">
      <c r="A9" s="12"/>
      <c r="B9" s="42">
        <v>514</v>
      </c>
      <c r="C9" s="19" t="s">
        <v>22</v>
      </c>
      <c r="D9" s="43">
        <v>48884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48884</v>
      </c>
      <c r="O9" s="44">
        <f t="shared" si="2"/>
        <v>13.151466236211999</v>
      </c>
      <c r="P9" s="9"/>
    </row>
    <row r="10" spans="1:133">
      <c r="A10" s="12"/>
      <c r="B10" s="42">
        <v>519</v>
      </c>
      <c r="C10" s="19" t="s">
        <v>23</v>
      </c>
      <c r="D10" s="43">
        <v>157084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157084</v>
      </c>
      <c r="O10" s="44">
        <f t="shared" si="2"/>
        <v>42.260963142319078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1026767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1026767</v>
      </c>
      <c r="O11" s="41">
        <f t="shared" si="2"/>
        <v>276.23540489642187</v>
      </c>
      <c r="P11" s="10"/>
    </row>
    <row r="12" spans="1:133">
      <c r="A12" s="12"/>
      <c r="B12" s="42">
        <v>521</v>
      </c>
      <c r="C12" s="19" t="s">
        <v>25</v>
      </c>
      <c r="D12" s="43">
        <v>733301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733301</v>
      </c>
      <c r="O12" s="44">
        <f t="shared" si="2"/>
        <v>197.28302394404091</v>
      </c>
      <c r="P12" s="9"/>
    </row>
    <row r="13" spans="1:133">
      <c r="A13" s="12"/>
      <c r="B13" s="42">
        <v>522</v>
      </c>
      <c r="C13" s="19" t="s">
        <v>26</v>
      </c>
      <c r="D13" s="43">
        <v>146858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146858</v>
      </c>
      <c r="O13" s="44">
        <f t="shared" si="2"/>
        <v>39.509819747107883</v>
      </c>
      <c r="P13" s="9"/>
    </row>
    <row r="14" spans="1:133">
      <c r="A14" s="12"/>
      <c r="B14" s="42">
        <v>524</v>
      </c>
      <c r="C14" s="19" t="s">
        <v>27</v>
      </c>
      <c r="D14" s="43">
        <v>97835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97835</v>
      </c>
      <c r="O14" s="44">
        <f t="shared" si="2"/>
        <v>26.320957761635729</v>
      </c>
      <c r="P14" s="9"/>
    </row>
    <row r="15" spans="1:133">
      <c r="A15" s="12"/>
      <c r="B15" s="42">
        <v>529</v>
      </c>
      <c r="C15" s="19" t="s">
        <v>28</v>
      </c>
      <c r="D15" s="43">
        <v>48773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48773</v>
      </c>
      <c r="O15" s="44">
        <f t="shared" si="2"/>
        <v>13.121603443637342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SUM(D17:D20)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2208730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2208730</v>
      </c>
      <c r="O16" s="41">
        <f t="shared" si="2"/>
        <v>594.22383642722627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606256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606256</v>
      </c>
      <c r="O17" s="44">
        <f t="shared" si="2"/>
        <v>163.10357815442561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347587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347587</v>
      </c>
      <c r="O18" s="44">
        <f t="shared" si="2"/>
        <v>93.512779122948615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1204965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1204965</v>
      </c>
      <c r="O19" s="44">
        <f t="shared" si="2"/>
        <v>324.1767554479419</v>
      </c>
      <c r="P19" s="9"/>
    </row>
    <row r="20" spans="1:119">
      <c r="A20" s="12"/>
      <c r="B20" s="42">
        <v>539</v>
      </c>
      <c r="C20" s="19" t="s">
        <v>46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49922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49922</v>
      </c>
      <c r="O20" s="44">
        <f t="shared" si="2"/>
        <v>13.430723701910143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SUM(D22:D22)</f>
        <v>260999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260999</v>
      </c>
      <c r="O21" s="41">
        <f t="shared" si="2"/>
        <v>70.217648641377451</v>
      </c>
      <c r="P21" s="10"/>
    </row>
    <row r="22" spans="1:119">
      <c r="A22" s="12"/>
      <c r="B22" s="42">
        <v>541</v>
      </c>
      <c r="C22" s="19" t="s">
        <v>35</v>
      </c>
      <c r="D22" s="43">
        <v>260999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260999</v>
      </c>
      <c r="O22" s="44">
        <f t="shared" si="2"/>
        <v>70.217648641377451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SUM(D24:D27)</f>
        <v>1029073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1029073</v>
      </c>
      <c r="O23" s="41">
        <f t="shared" si="2"/>
        <v>276.85579768630618</v>
      </c>
      <c r="P23" s="9"/>
    </row>
    <row r="24" spans="1:119">
      <c r="A24" s="12"/>
      <c r="B24" s="42">
        <v>571</v>
      </c>
      <c r="C24" s="19" t="s">
        <v>37</v>
      </c>
      <c r="D24" s="43">
        <v>698082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698082</v>
      </c>
      <c r="O24" s="44">
        <f t="shared" si="2"/>
        <v>187.80790960451978</v>
      </c>
      <c r="P24" s="9"/>
    </row>
    <row r="25" spans="1:119">
      <c r="A25" s="12"/>
      <c r="B25" s="42">
        <v>572</v>
      </c>
      <c r="C25" s="19" t="s">
        <v>38</v>
      </c>
      <c r="D25" s="43">
        <v>210352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210352</v>
      </c>
      <c r="O25" s="44">
        <f t="shared" si="2"/>
        <v>56.591875168146352</v>
      </c>
      <c r="P25" s="9"/>
    </row>
    <row r="26" spans="1:119">
      <c r="A26" s="12"/>
      <c r="B26" s="42">
        <v>573</v>
      </c>
      <c r="C26" s="19" t="s">
        <v>47</v>
      </c>
      <c r="D26" s="43">
        <v>5762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5762</v>
      </c>
      <c r="O26" s="44">
        <f t="shared" si="2"/>
        <v>1.5501748722087705</v>
      </c>
      <c r="P26" s="9"/>
    </row>
    <row r="27" spans="1:119">
      <c r="A27" s="12"/>
      <c r="B27" s="42">
        <v>574</v>
      </c>
      <c r="C27" s="19" t="s">
        <v>39</v>
      </c>
      <c r="D27" s="43">
        <v>114877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114877</v>
      </c>
      <c r="O27" s="44">
        <f t="shared" si="2"/>
        <v>30.905838041431263</v>
      </c>
      <c r="P27" s="9"/>
    </row>
    <row r="28" spans="1:119" ht="15.75">
      <c r="A28" s="26" t="s">
        <v>42</v>
      </c>
      <c r="B28" s="27"/>
      <c r="C28" s="28"/>
      <c r="D28" s="29">
        <f t="shared" ref="D28:M28" si="7">SUM(D29:D29)</f>
        <v>0</v>
      </c>
      <c r="E28" s="29">
        <f t="shared" si="7"/>
        <v>0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483250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1"/>
        <v>483250</v>
      </c>
      <c r="O28" s="41">
        <f t="shared" si="2"/>
        <v>130.01076136669357</v>
      </c>
      <c r="P28" s="9"/>
    </row>
    <row r="29" spans="1:119" ht="15.75" thickBot="1">
      <c r="A29" s="12"/>
      <c r="B29" s="42">
        <v>581</v>
      </c>
      <c r="C29" s="19" t="s">
        <v>41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483250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483250</v>
      </c>
      <c r="O29" s="44">
        <f t="shared" si="2"/>
        <v>130.01076136669357</v>
      </c>
      <c r="P29" s="9"/>
    </row>
    <row r="30" spans="1:119" ht="16.5" thickBot="1">
      <c r="A30" s="13" t="s">
        <v>10</v>
      </c>
      <c r="B30" s="21"/>
      <c r="C30" s="20"/>
      <c r="D30" s="14">
        <f>SUM(D5,D11,D16,D21,D23,D28)</f>
        <v>3145196</v>
      </c>
      <c r="E30" s="14">
        <f t="shared" ref="E30:M30" si="8">SUM(E5,E11,E16,E21,E23,E28)</f>
        <v>0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2691980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5837176</v>
      </c>
      <c r="O30" s="35">
        <f t="shared" si="2"/>
        <v>1570.3997847726662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48</v>
      </c>
      <c r="M32" s="90"/>
      <c r="N32" s="90"/>
      <c r="O32" s="39">
        <v>3717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thickBot="1">
      <c r="A34" s="94" t="s">
        <v>49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A34:O34"/>
    <mergeCell ref="L32:N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1192433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1192433</v>
      </c>
      <c r="O5" s="30">
        <f t="shared" ref="O5:O30" si="2">(N5/O$32)</f>
        <v>361.45286450439528</v>
      </c>
      <c r="P5" s="6"/>
    </row>
    <row r="6" spans="1:133">
      <c r="A6" s="12"/>
      <c r="B6" s="42">
        <v>511</v>
      </c>
      <c r="C6" s="19" t="s">
        <v>19</v>
      </c>
      <c r="D6" s="43">
        <v>50897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50897</v>
      </c>
      <c r="O6" s="44">
        <f t="shared" si="2"/>
        <v>15.428008487420431</v>
      </c>
      <c r="P6" s="9"/>
    </row>
    <row r="7" spans="1:133">
      <c r="A7" s="12"/>
      <c r="B7" s="42">
        <v>512</v>
      </c>
      <c r="C7" s="19" t="s">
        <v>20</v>
      </c>
      <c r="D7" s="43">
        <v>188702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188702</v>
      </c>
      <c r="O7" s="44">
        <f t="shared" si="2"/>
        <v>57.199757502273414</v>
      </c>
      <c r="P7" s="9"/>
    </row>
    <row r="8" spans="1:133">
      <c r="A8" s="12"/>
      <c r="B8" s="42">
        <v>513</v>
      </c>
      <c r="C8" s="19" t="s">
        <v>21</v>
      </c>
      <c r="D8" s="43">
        <v>167716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167716</v>
      </c>
      <c r="O8" s="44">
        <f t="shared" si="2"/>
        <v>50.838435889663536</v>
      </c>
      <c r="P8" s="9"/>
    </row>
    <row r="9" spans="1:133">
      <c r="A9" s="12"/>
      <c r="B9" s="42">
        <v>514</v>
      </c>
      <c r="C9" s="19" t="s">
        <v>22</v>
      </c>
      <c r="D9" s="43">
        <v>159561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159561</v>
      </c>
      <c r="O9" s="44">
        <f t="shared" si="2"/>
        <v>48.366474689299785</v>
      </c>
      <c r="P9" s="9"/>
    </row>
    <row r="10" spans="1:133">
      <c r="A10" s="12"/>
      <c r="B10" s="42">
        <v>519</v>
      </c>
      <c r="C10" s="19" t="s">
        <v>23</v>
      </c>
      <c r="D10" s="43">
        <v>625557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625557</v>
      </c>
      <c r="O10" s="44">
        <f t="shared" si="2"/>
        <v>189.6201879357381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979297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979297</v>
      </c>
      <c r="O11" s="41">
        <f t="shared" si="2"/>
        <v>296.84662018793574</v>
      </c>
      <c r="P11" s="10"/>
    </row>
    <row r="12" spans="1:133">
      <c r="A12" s="12"/>
      <c r="B12" s="42">
        <v>521</v>
      </c>
      <c r="C12" s="19" t="s">
        <v>25</v>
      </c>
      <c r="D12" s="43">
        <v>707161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707161</v>
      </c>
      <c r="O12" s="44">
        <f t="shared" si="2"/>
        <v>214.35616853591998</v>
      </c>
      <c r="P12" s="9"/>
    </row>
    <row r="13" spans="1:133">
      <c r="A13" s="12"/>
      <c r="B13" s="42">
        <v>522</v>
      </c>
      <c r="C13" s="19" t="s">
        <v>26</v>
      </c>
      <c r="D13" s="43">
        <v>118885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118885</v>
      </c>
      <c r="O13" s="44">
        <f t="shared" si="2"/>
        <v>36.036677781145805</v>
      </c>
      <c r="P13" s="9"/>
    </row>
    <row r="14" spans="1:133">
      <c r="A14" s="12"/>
      <c r="B14" s="42">
        <v>524</v>
      </c>
      <c r="C14" s="19" t="s">
        <v>27</v>
      </c>
      <c r="D14" s="43">
        <v>108265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108265</v>
      </c>
      <c r="O14" s="44">
        <f t="shared" si="2"/>
        <v>32.817520460745683</v>
      </c>
      <c r="P14" s="9"/>
    </row>
    <row r="15" spans="1:133">
      <c r="A15" s="12"/>
      <c r="B15" s="42">
        <v>529</v>
      </c>
      <c r="C15" s="19" t="s">
        <v>28</v>
      </c>
      <c r="D15" s="43">
        <v>44986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44986</v>
      </c>
      <c r="O15" s="44">
        <f t="shared" si="2"/>
        <v>13.636253410124279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SUM(D17:D20)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1623999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1623999</v>
      </c>
      <c r="O16" s="41">
        <f t="shared" si="2"/>
        <v>492.27008184298273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592570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592570</v>
      </c>
      <c r="O17" s="44">
        <f t="shared" si="2"/>
        <v>179.6210973022128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338511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338511</v>
      </c>
      <c r="O18" s="44">
        <f t="shared" si="2"/>
        <v>102.61018490451652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663247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663247</v>
      </c>
      <c r="O19" s="44">
        <f t="shared" si="2"/>
        <v>201.04486207941801</v>
      </c>
      <c r="P19" s="9"/>
    </row>
    <row r="20" spans="1:119">
      <c r="A20" s="12"/>
      <c r="B20" s="42">
        <v>538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29671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29671</v>
      </c>
      <c r="O20" s="44">
        <f t="shared" si="2"/>
        <v>8.9939375568354052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SUM(D22:D22)</f>
        <v>272942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272942</v>
      </c>
      <c r="O21" s="41">
        <f t="shared" si="2"/>
        <v>82.734768111548959</v>
      </c>
      <c r="P21" s="10"/>
    </row>
    <row r="22" spans="1:119">
      <c r="A22" s="12"/>
      <c r="B22" s="42">
        <v>541</v>
      </c>
      <c r="C22" s="19" t="s">
        <v>35</v>
      </c>
      <c r="D22" s="43">
        <v>272942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272942</v>
      </c>
      <c r="O22" s="44">
        <f t="shared" si="2"/>
        <v>82.734768111548959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SUM(D24:D27)</f>
        <v>372831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372831</v>
      </c>
      <c r="O23" s="41">
        <f t="shared" si="2"/>
        <v>113.01333737496211</v>
      </c>
      <c r="P23" s="9"/>
    </row>
    <row r="24" spans="1:119">
      <c r="A24" s="12"/>
      <c r="B24" s="42">
        <v>571</v>
      </c>
      <c r="C24" s="19" t="s">
        <v>37</v>
      </c>
      <c r="D24" s="43">
        <v>120678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120678</v>
      </c>
      <c r="O24" s="44">
        <f t="shared" si="2"/>
        <v>36.58017581085177</v>
      </c>
      <c r="P24" s="9"/>
    </row>
    <row r="25" spans="1:119">
      <c r="A25" s="12"/>
      <c r="B25" s="42">
        <v>572</v>
      </c>
      <c r="C25" s="19" t="s">
        <v>38</v>
      </c>
      <c r="D25" s="43">
        <v>117526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117526</v>
      </c>
      <c r="O25" s="44">
        <f t="shared" si="2"/>
        <v>35.624734768111551</v>
      </c>
      <c r="P25" s="9"/>
    </row>
    <row r="26" spans="1:119">
      <c r="A26" s="12"/>
      <c r="B26" s="42">
        <v>574</v>
      </c>
      <c r="C26" s="19" t="s">
        <v>39</v>
      </c>
      <c r="D26" s="43">
        <v>133371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133371</v>
      </c>
      <c r="O26" s="44">
        <f t="shared" si="2"/>
        <v>40.427705365262199</v>
      </c>
      <c r="P26" s="9"/>
    </row>
    <row r="27" spans="1:119">
      <c r="A27" s="12"/>
      <c r="B27" s="42">
        <v>579</v>
      </c>
      <c r="C27" s="19" t="s">
        <v>40</v>
      </c>
      <c r="D27" s="43">
        <v>1256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1256</v>
      </c>
      <c r="O27" s="44">
        <f t="shared" si="2"/>
        <v>0.38072143073658682</v>
      </c>
      <c r="P27" s="9"/>
    </row>
    <row r="28" spans="1:119" ht="15.75">
      <c r="A28" s="26" t="s">
        <v>42</v>
      </c>
      <c r="B28" s="27"/>
      <c r="C28" s="28"/>
      <c r="D28" s="29">
        <f t="shared" ref="D28:M28" si="7">SUM(D29:D29)</f>
        <v>0</v>
      </c>
      <c r="E28" s="29">
        <f t="shared" si="7"/>
        <v>0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500000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1"/>
        <v>500000</v>
      </c>
      <c r="O28" s="41">
        <f t="shared" si="2"/>
        <v>151.56107911488328</v>
      </c>
      <c r="P28" s="9"/>
    </row>
    <row r="29" spans="1:119" ht="15.75" thickBot="1">
      <c r="A29" s="12"/>
      <c r="B29" s="42">
        <v>581</v>
      </c>
      <c r="C29" s="19" t="s">
        <v>41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500000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500000</v>
      </c>
      <c r="O29" s="44">
        <f t="shared" si="2"/>
        <v>151.56107911488328</v>
      </c>
      <c r="P29" s="9"/>
    </row>
    <row r="30" spans="1:119" ht="16.5" thickBot="1">
      <c r="A30" s="13" t="s">
        <v>10</v>
      </c>
      <c r="B30" s="21"/>
      <c r="C30" s="20"/>
      <c r="D30" s="14">
        <f>SUM(D5,D11,D16,D21,D23,D28)</f>
        <v>2817503</v>
      </c>
      <c r="E30" s="14">
        <f t="shared" ref="E30:M30" si="8">SUM(E5,E11,E16,E21,E23,E28)</f>
        <v>0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2123999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4941502</v>
      </c>
      <c r="O30" s="35">
        <f t="shared" si="2"/>
        <v>1497.8787511367082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43</v>
      </c>
      <c r="M32" s="90"/>
      <c r="N32" s="90"/>
      <c r="O32" s="39">
        <v>3299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thickBot="1">
      <c r="A34" s="94" t="s">
        <v>49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2926426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2926426</v>
      </c>
      <c r="O5" s="30">
        <f t="shared" ref="O5:O29" si="2">(N5/O$31)</f>
        <v>884.1166163141994</v>
      </c>
      <c r="P5" s="6"/>
    </row>
    <row r="6" spans="1:133">
      <c r="A6" s="12"/>
      <c r="B6" s="42">
        <v>511</v>
      </c>
      <c r="C6" s="19" t="s">
        <v>19</v>
      </c>
      <c r="D6" s="43">
        <v>124927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124927</v>
      </c>
      <c r="O6" s="44">
        <f t="shared" si="2"/>
        <v>37.74229607250755</v>
      </c>
      <c r="P6" s="9"/>
    </row>
    <row r="7" spans="1:133">
      <c r="A7" s="12"/>
      <c r="B7" s="42">
        <v>512</v>
      </c>
      <c r="C7" s="19" t="s">
        <v>20</v>
      </c>
      <c r="D7" s="43">
        <v>322273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322273</v>
      </c>
      <c r="O7" s="44">
        <f t="shared" si="2"/>
        <v>97.363444108761328</v>
      </c>
      <c r="P7" s="9"/>
    </row>
    <row r="8" spans="1:133">
      <c r="A8" s="12"/>
      <c r="B8" s="42">
        <v>513</v>
      </c>
      <c r="C8" s="19" t="s">
        <v>21</v>
      </c>
      <c r="D8" s="43">
        <v>272964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272964</v>
      </c>
      <c r="O8" s="44">
        <f t="shared" si="2"/>
        <v>82.466465256797576</v>
      </c>
      <c r="P8" s="9"/>
    </row>
    <row r="9" spans="1:133">
      <c r="A9" s="12"/>
      <c r="B9" s="42">
        <v>519</v>
      </c>
      <c r="C9" s="19" t="s">
        <v>23</v>
      </c>
      <c r="D9" s="43">
        <v>2206262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2206262</v>
      </c>
      <c r="O9" s="44">
        <f t="shared" si="2"/>
        <v>666.54441087613293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SUM(D11:D14)</f>
        <v>1170213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1170213</v>
      </c>
      <c r="O10" s="41">
        <f t="shared" si="2"/>
        <v>353.53867069486404</v>
      </c>
      <c r="P10" s="10"/>
    </row>
    <row r="11" spans="1:133">
      <c r="A11" s="12"/>
      <c r="B11" s="42">
        <v>521</v>
      </c>
      <c r="C11" s="19" t="s">
        <v>25</v>
      </c>
      <c r="D11" s="43">
        <v>897006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897006</v>
      </c>
      <c r="O11" s="44">
        <f t="shared" si="2"/>
        <v>270.99879154078548</v>
      </c>
      <c r="P11" s="9"/>
    </row>
    <row r="12" spans="1:133">
      <c r="A12" s="12"/>
      <c r="B12" s="42">
        <v>522</v>
      </c>
      <c r="C12" s="19" t="s">
        <v>26</v>
      </c>
      <c r="D12" s="43">
        <v>116921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116921</v>
      </c>
      <c r="O12" s="44">
        <f t="shared" si="2"/>
        <v>35.32356495468278</v>
      </c>
      <c r="P12" s="9"/>
    </row>
    <row r="13" spans="1:133">
      <c r="A13" s="12"/>
      <c r="B13" s="42">
        <v>524</v>
      </c>
      <c r="C13" s="19" t="s">
        <v>27</v>
      </c>
      <c r="D13" s="43">
        <v>118264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118264</v>
      </c>
      <c r="O13" s="44">
        <f t="shared" si="2"/>
        <v>35.729305135951662</v>
      </c>
      <c r="P13" s="9"/>
    </row>
    <row r="14" spans="1:133">
      <c r="A14" s="12"/>
      <c r="B14" s="42">
        <v>529</v>
      </c>
      <c r="C14" s="19" t="s">
        <v>28</v>
      </c>
      <c r="D14" s="43">
        <v>38022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38022</v>
      </c>
      <c r="O14" s="44">
        <f t="shared" si="2"/>
        <v>11.487009063444109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SUM(D16:D19)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1591500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1591500</v>
      </c>
      <c r="O15" s="41">
        <f t="shared" si="2"/>
        <v>480.81570996978854</v>
      </c>
      <c r="P15" s="10"/>
    </row>
    <row r="16" spans="1:133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602037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602037</v>
      </c>
      <c r="O16" s="44">
        <f t="shared" si="2"/>
        <v>181.88429003021147</v>
      </c>
      <c r="P16" s="9"/>
    </row>
    <row r="17" spans="1:119">
      <c r="A17" s="12"/>
      <c r="B17" s="42">
        <v>534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314376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314376</v>
      </c>
      <c r="O17" s="44">
        <f t="shared" si="2"/>
        <v>94.977643504531727</v>
      </c>
      <c r="P17" s="9"/>
    </row>
    <row r="18" spans="1:119">
      <c r="A18" s="12"/>
      <c r="B18" s="42">
        <v>535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657085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657085</v>
      </c>
      <c r="O18" s="44">
        <f t="shared" si="2"/>
        <v>198.51510574018127</v>
      </c>
      <c r="P18" s="9"/>
    </row>
    <row r="19" spans="1:119">
      <c r="A19" s="12"/>
      <c r="B19" s="42">
        <v>539</v>
      </c>
      <c r="C19" s="19" t="s">
        <v>46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18002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18002</v>
      </c>
      <c r="O19" s="44">
        <f t="shared" si="2"/>
        <v>5.4386706948640482</v>
      </c>
      <c r="P19" s="9"/>
    </row>
    <row r="20" spans="1:119" ht="15.75">
      <c r="A20" s="26" t="s">
        <v>34</v>
      </c>
      <c r="B20" s="27"/>
      <c r="C20" s="28"/>
      <c r="D20" s="29">
        <f t="shared" ref="D20:M20" si="5">SUM(D21:D21)</f>
        <v>481142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481142</v>
      </c>
      <c r="O20" s="41">
        <f t="shared" si="2"/>
        <v>145.36012084592144</v>
      </c>
      <c r="P20" s="10"/>
    </row>
    <row r="21" spans="1:119">
      <c r="A21" s="12"/>
      <c r="B21" s="42">
        <v>541</v>
      </c>
      <c r="C21" s="19" t="s">
        <v>35</v>
      </c>
      <c r="D21" s="43">
        <v>481142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481142</v>
      </c>
      <c r="O21" s="44">
        <f t="shared" si="2"/>
        <v>145.36012084592144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SUM(D23:D26)</f>
        <v>344803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344803</v>
      </c>
      <c r="O22" s="41">
        <f t="shared" si="2"/>
        <v>104.17009063444108</v>
      </c>
      <c r="P22" s="9"/>
    </row>
    <row r="23" spans="1:119">
      <c r="A23" s="12"/>
      <c r="B23" s="42">
        <v>571</v>
      </c>
      <c r="C23" s="19" t="s">
        <v>37</v>
      </c>
      <c r="D23" s="43">
        <v>121672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121672</v>
      </c>
      <c r="O23" s="44">
        <f t="shared" si="2"/>
        <v>36.758912386706946</v>
      </c>
      <c r="P23" s="9"/>
    </row>
    <row r="24" spans="1:119">
      <c r="A24" s="12"/>
      <c r="B24" s="42">
        <v>572</v>
      </c>
      <c r="C24" s="19" t="s">
        <v>38</v>
      </c>
      <c r="D24" s="43">
        <v>116082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116082</v>
      </c>
      <c r="O24" s="44">
        <f t="shared" si="2"/>
        <v>35.070090634441087</v>
      </c>
      <c r="P24" s="9"/>
    </row>
    <row r="25" spans="1:119">
      <c r="A25" s="12"/>
      <c r="B25" s="42">
        <v>574</v>
      </c>
      <c r="C25" s="19" t="s">
        <v>39</v>
      </c>
      <c r="D25" s="43">
        <v>89781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89781</v>
      </c>
      <c r="O25" s="44">
        <f t="shared" si="2"/>
        <v>27.124169184290029</v>
      </c>
      <c r="P25" s="9"/>
    </row>
    <row r="26" spans="1:119">
      <c r="A26" s="12"/>
      <c r="B26" s="42">
        <v>579</v>
      </c>
      <c r="C26" s="19" t="s">
        <v>40</v>
      </c>
      <c r="D26" s="43">
        <v>17268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17268</v>
      </c>
      <c r="O26" s="44">
        <f t="shared" si="2"/>
        <v>5.2169184290030213</v>
      </c>
      <c r="P26" s="9"/>
    </row>
    <row r="27" spans="1:119" ht="15.75">
      <c r="A27" s="26" t="s">
        <v>42</v>
      </c>
      <c r="B27" s="27"/>
      <c r="C27" s="28"/>
      <c r="D27" s="29">
        <f t="shared" ref="D27:M27" si="7">SUM(D28:D28)</f>
        <v>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322551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322551</v>
      </c>
      <c r="O27" s="41">
        <f t="shared" si="2"/>
        <v>97.447432024169188</v>
      </c>
      <c r="P27" s="9"/>
    </row>
    <row r="28" spans="1:119" ht="15.75" thickBot="1">
      <c r="A28" s="12"/>
      <c r="B28" s="42">
        <v>581</v>
      </c>
      <c r="C28" s="19" t="s">
        <v>41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322551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322551</v>
      </c>
      <c r="O28" s="44">
        <f t="shared" si="2"/>
        <v>97.447432024169188</v>
      </c>
      <c r="P28" s="9"/>
    </row>
    <row r="29" spans="1:119" ht="16.5" thickBot="1">
      <c r="A29" s="13" t="s">
        <v>10</v>
      </c>
      <c r="B29" s="21"/>
      <c r="C29" s="20"/>
      <c r="D29" s="14">
        <f>SUM(D5,D10,D15,D20,D22,D27)</f>
        <v>4922584</v>
      </c>
      <c r="E29" s="14">
        <f t="shared" ref="E29:M29" si="8">SUM(E5,E10,E15,E20,E22,E27)</f>
        <v>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1914051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6836635</v>
      </c>
      <c r="O29" s="35">
        <f t="shared" si="2"/>
        <v>2065.4486404833838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55</v>
      </c>
      <c r="M31" s="90"/>
      <c r="N31" s="90"/>
      <c r="O31" s="39">
        <v>3310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1299012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1299012</v>
      </c>
      <c r="O5" s="30">
        <f t="shared" ref="O5:O31" si="2">(N5/O$33)</f>
        <v>390.79783393501805</v>
      </c>
      <c r="P5" s="6"/>
    </row>
    <row r="6" spans="1:133">
      <c r="A6" s="12"/>
      <c r="B6" s="42">
        <v>511</v>
      </c>
      <c r="C6" s="19" t="s">
        <v>19</v>
      </c>
      <c r="D6" s="43">
        <v>165989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165989</v>
      </c>
      <c r="O6" s="44">
        <f t="shared" si="2"/>
        <v>49.936522262334535</v>
      </c>
      <c r="P6" s="9"/>
    </row>
    <row r="7" spans="1:133">
      <c r="A7" s="12"/>
      <c r="B7" s="42">
        <v>512</v>
      </c>
      <c r="C7" s="19" t="s">
        <v>20</v>
      </c>
      <c r="D7" s="43">
        <v>139018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139018</v>
      </c>
      <c r="O7" s="44">
        <f t="shared" si="2"/>
        <v>41.822503008423588</v>
      </c>
      <c r="P7" s="9"/>
    </row>
    <row r="8" spans="1:133">
      <c r="A8" s="12"/>
      <c r="B8" s="42">
        <v>513</v>
      </c>
      <c r="C8" s="19" t="s">
        <v>21</v>
      </c>
      <c r="D8" s="43">
        <v>121182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121182</v>
      </c>
      <c r="O8" s="44">
        <f t="shared" si="2"/>
        <v>36.45667870036101</v>
      </c>
      <c r="P8" s="9"/>
    </row>
    <row r="9" spans="1:133">
      <c r="A9" s="12"/>
      <c r="B9" s="42">
        <v>514</v>
      </c>
      <c r="C9" s="19" t="s">
        <v>22</v>
      </c>
      <c r="D9" s="43">
        <v>227125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227125</v>
      </c>
      <c r="O9" s="44">
        <f t="shared" si="2"/>
        <v>68.328820697954271</v>
      </c>
      <c r="P9" s="9"/>
    </row>
    <row r="10" spans="1:133">
      <c r="A10" s="12"/>
      <c r="B10" s="42">
        <v>519</v>
      </c>
      <c r="C10" s="19" t="s">
        <v>23</v>
      </c>
      <c r="D10" s="43">
        <v>645698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645698</v>
      </c>
      <c r="O10" s="44">
        <f t="shared" si="2"/>
        <v>194.25330926594464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1087288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1087288</v>
      </c>
      <c r="O11" s="41">
        <f t="shared" si="2"/>
        <v>327.10228640192537</v>
      </c>
      <c r="P11" s="10"/>
    </row>
    <row r="12" spans="1:133">
      <c r="A12" s="12"/>
      <c r="B12" s="42">
        <v>521</v>
      </c>
      <c r="C12" s="19" t="s">
        <v>25</v>
      </c>
      <c r="D12" s="43">
        <v>818966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818966</v>
      </c>
      <c r="O12" s="44">
        <f t="shared" si="2"/>
        <v>246.37966305655837</v>
      </c>
      <c r="P12" s="9"/>
    </row>
    <row r="13" spans="1:133">
      <c r="A13" s="12"/>
      <c r="B13" s="42">
        <v>522</v>
      </c>
      <c r="C13" s="19" t="s">
        <v>26</v>
      </c>
      <c r="D13" s="43">
        <v>114861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114861</v>
      </c>
      <c r="O13" s="44">
        <f t="shared" si="2"/>
        <v>34.555054151624546</v>
      </c>
      <c r="P13" s="9"/>
    </row>
    <row r="14" spans="1:133">
      <c r="A14" s="12"/>
      <c r="B14" s="42">
        <v>524</v>
      </c>
      <c r="C14" s="19" t="s">
        <v>27</v>
      </c>
      <c r="D14" s="43">
        <v>127586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127586</v>
      </c>
      <c r="O14" s="44">
        <f t="shared" si="2"/>
        <v>38.383273164861613</v>
      </c>
      <c r="P14" s="9"/>
    </row>
    <row r="15" spans="1:133">
      <c r="A15" s="12"/>
      <c r="B15" s="42">
        <v>529</v>
      </c>
      <c r="C15" s="19" t="s">
        <v>28</v>
      </c>
      <c r="D15" s="43">
        <v>25875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25875</v>
      </c>
      <c r="O15" s="44">
        <f t="shared" si="2"/>
        <v>7.784296028880866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SUM(D17:D20)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1729787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1729787</v>
      </c>
      <c r="O16" s="41">
        <f t="shared" si="2"/>
        <v>520.39320096269557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621944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621944</v>
      </c>
      <c r="O17" s="44">
        <f t="shared" si="2"/>
        <v>187.10709987966305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380730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380730</v>
      </c>
      <c r="O18" s="44">
        <f t="shared" si="2"/>
        <v>114.53971119133574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723542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723542</v>
      </c>
      <c r="O19" s="44">
        <f t="shared" si="2"/>
        <v>217.67208182912154</v>
      </c>
      <c r="P19" s="9"/>
    </row>
    <row r="20" spans="1:119">
      <c r="A20" s="12"/>
      <c r="B20" s="42">
        <v>539</v>
      </c>
      <c r="C20" s="19" t="s">
        <v>46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3571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3571</v>
      </c>
      <c r="O20" s="44">
        <f t="shared" si="2"/>
        <v>1.0743080625752106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SUM(D22:D22)</f>
        <v>249648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249648</v>
      </c>
      <c r="O21" s="41">
        <f t="shared" si="2"/>
        <v>75.104693140794225</v>
      </c>
      <c r="P21" s="10"/>
    </row>
    <row r="22" spans="1:119">
      <c r="A22" s="12"/>
      <c r="B22" s="42">
        <v>541</v>
      </c>
      <c r="C22" s="19" t="s">
        <v>35</v>
      </c>
      <c r="D22" s="43">
        <v>249648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249648</v>
      </c>
      <c r="O22" s="44">
        <f t="shared" si="2"/>
        <v>75.104693140794225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SUM(D24:D27)</f>
        <v>311862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311862</v>
      </c>
      <c r="O23" s="41">
        <f t="shared" si="2"/>
        <v>93.821299638989174</v>
      </c>
      <c r="P23" s="9"/>
    </row>
    <row r="24" spans="1:119">
      <c r="A24" s="12"/>
      <c r="B24" s="42">
        <v>571</v>
      </c>
      <c r="C24" s="19" t="s">
        <v>37</v>
      </c>
      <c r="D24" s="43">
        <v>127922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127922</v>
      </c>
      <c r="O24" s="44">
        <f t="shared" si="2"/>
        <v>38.484356197352589</v>
      </c>
      <c r="P24" s="9"/>
    </row>
    <row r="25" spans="1:119">
      <c r="A25" s="12"/>
      <c r="B25" s="42">
        <v>572</v>
      </c>
      <c r="C25" s="19" t="s">
        <v>38</v>
      </c>
      <c r="D25" s="43">
        <v>99477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99477</v>
      </c>
      <c r="O25" s="44">
        <f t="shared" si="2"/>
        <v>29.926895306859205</v>
      </c>
      <c r="P25" s="9"/>
    </row>
    <row r="26" spans="1:119">
      <c r="A26" s="12"/>
      <c r="B26" s="42">
        <v>574</v>
      </c>
      <c r="C26" s="19" t="s">
        <v>39</v>
      </c>
      <c r="D26" s="43">
        <v>84373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84373</v>
      </c>
      <c r="O26" s="44">
        <f t="shared" si="2"/>
        <v>25.382972322503008</v>
      </c>
      <c r="P26" s="9"/>
    </row>
    <row r="27" spans="1:119">
      <c r="A27" s="12"/>
      <c r="B27" s="42">
        <v>579</v>
      </c>
      <c r="C27" s="19" t="s">
        <v>40</v>
      </c>
      <c r="D27" s="43">
        <v>90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90</v>
      </c>
      <c r="O27" s="44">
        <f t="shared" si="2"/>
        <v>2.7075812274368231E-2</v>
      </c>
      <c r="P27" s="9"/>
    </row>
    <row r="28" spans="1:119" ht="15.75">
      <c r="A28" s="26" t="s">
        <v>42</v>
      </c>
      <c r="B28" s="27"/>
      <c r="C28" s="28"/>
      <c r="D28" s="29">
        <f t="shared" ref="D28:M28" si="7">SUM(D29:D30)</f>
        <v>43427</v>
      </c>
      <c r="E28" s="29">
        <f t="shared" si="7"/>
        <v>0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100000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1"/>
        <v>143427</v>
      </c>
      <c r="O28" s="41">
        <f t="shared" si="2"/>
        <v>43.148916967509024</v>
      </c>
      <c r="P28" s="9"/>
    </row>
    <row r="29" spans="1:119">
      <c r="A29" s="12"/>
      <c r="B29" s="42">
        <v>581</v>
      </c>
      <c r="C29" s="19" t="s">
        <v>41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100000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100000</v>
      </c>
      <c r="O29" s="44">
        <f t="shared" si="2"/>
        <v>30.084235860409144</v>
      </c>
      <c r="P29" s="9"/>
    </row>
    <row r="30" spans="1:119" ht="15.75" thickBot="1">
      <c r="A30" s="12"/>
      <c r="B30" s="42">
        <v>591</v>
      </c>
      <c r="C30" s="19" t="s">
        <v>67</v>
      </c>
      <c r="D30" s="43">
        <v>43427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43427</v>
      </c>
      <c r="O30" s="44">
        <f t="shared" si="2"/>
        <v>13.064681107099879</v>
      </c>
      <c r="P30" s="9"/>
    </row>
    <row r="31" spans="1:119" ht="16.5" thickBot="1">
      <c r="A31" s="13" t="s">
        <v>10</v>
      </c>
      <c r="B31" s="21"/>
      <c r="C31" s="20"/>
      <c r="D31" s="14">
        <f>SUM(D5,D11,D16,D21,D23,D28)</f>
        <v>2991237</v>
      </c>
      <c r="E31" s="14">
        <f t="shared" ref="E31:M31" si="8">SUM(E5,E11,E16,E21,E23,E28)</f>
        <v>0</v>
      </c>
      <c r="F31" s="14">
        <f t="shared" si="8"/>
        <v>0</v>
      </c>
      <c r="G31" s="14">
        <f t="shared" si="8"/>
        <v>0</v>
      </c>
      <c r="H31" s="14">
        <f t="shared" si="8"/>
        <v>0</v>
      </c>
      <c r="I31" s="14">
        <f t="shared" si="8"/>
        <v>1829787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4821024</v>
      </c>
      <c r="O31" s="35">
        <f t="shared" si="2"/>
        <v>1450.3682310469314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68</v>
      </c>
      <c r="M33" s="90"/>
      <c r="N33" s="90"/>
      <c r="O33" s="39">
        <v>3324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49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85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1082360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1802382</v>
      </c>
      <c r="N5" s="24">
        <f t="shared" si="0"/>
        <v>0</v>
      </c>
      <c r="O5" s="25">
        <f>SUM(D5:N5)</f>
        <v>2884742</v>
      </c>
      <c r="P5" s="30">
        <f t="shared" ref="P5:P32" si="1">(O5/P$34)</f>
        <v>519.67969735182851</v>
      </c>
      <c r="Q5" s="6"/>
    </row>
    <row r="6" spans="1:134">
      <c r="A6" s="12"/>
      <c r="B6" s="42">
        <v>511</v>
      </c>
      <c r="C6" s="19" t="s">
        <v>19</v>
      </c>
      <c r="D6" s="43">
        <v>90160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90160</v>
      </c>
      <c r="P6" s="44">
        <f t="shared" si="1"/>
        <v>16.242118537200504</v>
      </c>
      <c r="Q6" s="9"/>
    </row>
    <row r="7" spans="1:134">
      <c r="A7" s="12"/>
      <c r="B7" s="42">
        <v>512</v>
      </c>
      <c r="C7" s="19" t="s">
        <v>20</v>
      </c>
      <c r="D7" s="43">
        <v>148572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148572</v>
      </c>
      <c r="P7" s="44">
        <f t="shared" si="1"/>
        <v>26.764907223923618</v>
      </c>
      <c r="Q7" s="9"/>
    </row>
    <row r="8" spans="1:134">
      <c r="A8" s="12"/>
      <c r="B8" s="42">
        <v>513</v>
      </c>
      <c r="C8" s="19" t="s">
        <v>21</v>
      </c>
      <c r="D8" s="43">
        <v>276548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1802382</v>
      </c>
      <c r="N8" s="43">
        <v>0</v>
      </c>
      <c r="O8" s="43">
        <f t="shared" si="2"/>
        <v>2078930</v>
      </c>
      <c r="P8" s="44">
        <f t="shared" si="1"/>
        <v>374.51450189155105</v>
      </c>
      <c r="Q8" s="9"/>
    </row>
    <row r="9" spans="1:134">
      <c r="A9" s="12"/>
      <c r="B9" s="42">
        <v>514</v>
      </c>
      <c r="C9" s="19" t="s">
        <v>22</v>
      </c>
      <c r="D9" s="43">
        <v>145321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145321</v>
      </c>
      <c r="P9" s="44">
        <f t="shared" si="1"/>
        <v>26.179246982525672</v>
      </c>
      <c r="Q9" s="9"/>
    </row>
    <row r="10" spans="1:134">
      <c r="A10" s="12"/>
      <c r="B10" s="42">
        <v>515</v>
      </c>
      <c r="C10" s="19" t="s">
        <v>75</v>
      </c>
      <c r="D10" s="43">
        <v>168513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168513</v>
      </c>
      <c r="P10" s="44">
        <f t="shared" si="1"/>
        <v>30.357232931003423</v>
      </c>
      <c r="Q10" s="9"/>
    </row>
    <row r="11" spans="1:134">
      <c r="A11" s="12"/>
      <c r="B11" s="42">
        <v>517</v>
      </c>
      <c r="C11" s="19" t="s">
        <v>76</v>
      </c>
      <c r="D11" s="43">
        <v>229798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229798</v>
      </c>
      <c r="P11" s="44">
        <f t="shared" si="1"/>
        <v>41.397586020536842</v>
      </c>
      <c r="Q11" s="9"/>
    </row>
    <row r="12" spans="1:134">
      <c r="A12" s="12"/>
      <c r="B12" s="42">
        <v>519</v>
      </c>
      <c r="C12" s="19" t="s">
        <v>23</v>
      </c>
      <c r="D12" s="43">
        <v>23448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23448</v>
      </c>
      <c r="P12" s="44">
        <f t="shared" si="1"/>
        <v>4.2241037650873716</v>
      </c>
      <c r="Q12" s="9"/>
    </row>
    <row r="13" spans="1:134" ht="15.75">
      <c r="A13" s="26" t="s">
        <v>24</v>
      </c>
      <c r="B13" s="27"/>
      <c r="C13" s="28"/>
      <c r="D13" s="29">
        <f t="shared" ref="D13:N13" si="3">SUM(D14:D17)</f>
        <v>1831362</v>
      </c>
      <c r="E13" s="29">
        <f t="shared" si="3"/>
        <v>6520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32" si="4">SUM(D13:N13)</f>
        <v>1837882</v>
      </c>
      <c r="P13" s="41">
        <f t="shared" si="1"/>
        <v>331.09025400828682</v>
      </c>
      <c r="Q13" s="10"/>
    </row>
    <row r="14" spans="1:134">
      <c r="A14" s="12"/>
      <c r="B14" s="42">
        <v>521</v>
      </c>
      <c r="C14" s="19" t="s">
        <v>25</v>
      </c>
      <c r="D14" s="43">
        <v>948096</v>
      </c>
      <c r="E14" s="43">
        <v>3260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951356</v>
      </c>
      <c r="P14" s="44">
        <f t="shared" si="1"/>
        <v>171.38461538461539</v>
      </c>
      <c r="Q14" s="9"/>
    </row>
    <row r="15" spans="1:134">
      <c r="A15" s="12"/>
      <c r="B15" s="42">
        <v>522</v>
      </c>
      <c r="C15" s="19" t="s">
        <v>26</v>
      </c>
      <c r="D15" s="43">
        <v>483199</v>
      </c>
      <c r="E15" s="43">
        <v>3260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486459</v>
      </c>
      <c r="P15" s="44">
        <f t="shared" si="1"/>
        <v>87.634480273824536</v>
      </c>
      <c r="Q15" s="9"/>
    </row>
    <row r="16" spans="1:134">
      <c r="A16" s="12"/>
      <c r="B16" s="42">
        <v>524</v>
      </c>
      <c r="C16" s="19" t="s">
        <v>27</v>
      </c>
      <c r="D16" s="43">
        <v>313958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313958</v>
      </c>
      <c r="P16" s="44">
        <f t="shared" si="1"/>
        <v>56.558818230949377</v>
      </c>
      <c r="Q16" s="9"/>
    </row>
    <row r="17" spans="1:120">
      <c r="A17" s="12"/>
      <c r="B17" s="42">
        <v>529</v>
      </c>
      <c r="C17" s="19" t="s">
        <v>28</v>
      </c>
      <c r="D17" s="43">
        <v>86109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86109</v>
      </c>
      <c r="P17" s="44">
        <f t="shared" si="1"/>
        <v>15.512340118897496</v>
      </c>
      <c r="Q17" s="9"/>
    </row>
    <row r="18" spans="1:120" ht="15.75">
      <c r="A18" s="26" t="s">
        <v>29</v>
      </c>
      <c r="B18" s="27"/>
      <c r="C18" s="28"/>
      <c r="D18" s="29">
        <f t="shared" ref="D18:N18" si="5">SUM(D19:D22)</f>
        <v>0</v>
      </c>
      <c r="E18" s="29">
        <f t="shared" si="5"/>
        <v>6520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2769484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 t="shared" si="4"/>
        <v>2776004</v>
      </c>
      <c r="P18" s="41">
        <f t="shared" si="1"/>
        <v>500.09079445145017</v>
      </c>
      <c r="Q18" s="10"/>
    </row>
    <row r="19" spans="1:120">
      <c r="A19" s="12"/>
      <c r="B19" s="42">
        <v>533</v>
      </c>
      <c r="C19" s="19" t="s">
        <v>30</v>
      </c>
      <c r="D19" s="43">
        <v>0</v>
      </c>
      <c r="E19" s="43">
        <v>3260</v>
      </c>
      <c r="F19" s="43">
        <v>0</v>
      </c>
      <c r="G19" s="43">
        <v>0</v>
      </c>
      <c r="H19" s="43">
        <v>0</v>
      </c>
      <c r="I19" s="43">
        <v>1264391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1267651</v>
      </c>
      <c r="P19" s="44">
        <f t="shared" si="1"/>
        <v>228.36443883984867</v>
      </c>
      <c r="Q19" s="9"/>
    </row>
    <row r="20" spans="1:120">
      <c r="A20" s="12"/>
      <c r="B20" s="42">
        <v>534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640648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640648</v>
      </c>
      <c r="P20" s="44">
        <f t="shared" si="1"/>
        <v>115.41127724734282</v>
      </c>
      <c r="Q20" s="9"/>
    </row>
    <row r="21" spans="1:120">
      <c r="A21" s="12"/>
      <c r="B21" s="42">
        <v>535</v>
      </c>
      <c r="C21" s="19" t="s">
        <v>32</v>
      </c>
      <c r="D21" s="43">
        <v>0</v>
      </c>
      <c r="E21" s="43">
        <v>3260</v>
      </c>
      <c r="F21" s="43">
        <v>0</v>
      </c>
      <c r="G21" s="43">
        <v>0</v>
      </c>
      <c r="H21" s="43">
        <v>0</v>
      </c>
      <c r="I21" s="43">
        <v>746818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750078</v>
      </c>
      <c r="P21" s="44">
        <f t="shared" si="1"/>
        <v>135.12484237074401</v>
      </c>
      <c r="Q21" s="9"/>
    </row>
    <row r="22" spans="1:120">
      <c r="A22" s="12"/>
      <c r="B22" s="42">
        <v>538</v>
      </c>
      <c r="C22" s="19" t="s">
        <v>33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117627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117627</v>
      </c>
      <c r="P22" s="44">
        <f t="shared" si="1"/>
        <v>21.190235993514683</v>
      </c>
      <c r="Q22" s="9"/>
    </row>
    <row r="23" spans="1:120" ht="15.75">
      <c r="A23" s="26" t="s">
        <v>34</v>
      </c>
      <c r="B23" s="27"/>
      <c r="C23" s="28"/>
      <c r="D23" s="29">
        <f t="shared" ref="D23:N23" si="6">SUM(D24:D24)</f>
        <v>784871</v>
      </c>
      <c r="E23" s="29">
        <f t="shared" si="6"/>
        <v>3260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4"/>
        <v>788131</v>
      </c>
      <c r="P23" s="41">
        <f t="shared" si="1"/>
        <v>141.98000360295441</v>
      </c>
      <c r="Q23" s="10"/>
    </row>
    <row r="24" spans="1:120">
      <c r="A24" s="12"/>
      <c r="B24" s="42">
        <v>541</v>
      </c>
      <c r="C24" s="19" t="s">
        <v>35</v>
      </c>
      <c r="D24" s="43">
        <v>784871</v>
      </c>
      <c r="E24" s="43">
        <v>3260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788131</v>
      </c>
      <c r="P24" s="44">
        <f t="shared" si="1"/>
        <v>141.98000360295441</v>
      </c>
      <c r="Q24" s="9"/>
    </row>
    <row r="25" spans="1:120" ht="15.75">
      <c r="A25" s="26" t="s">
        <v>36</v>
      </c>
      <c r="B25" s="27"/>
      <c r="C25" s="28"/>
      <c r="D25" s="29">
        <f t="shared" ref="D25:N25" si="7">SUM(D26:D29)</f>
        <v>481472</v>
      </c>
      <c r="E25" s="29">
        <f t="shared" si="7"/>
        <v>60819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4"/>
        <v>542291</v>
      </c>
      <c r="P25" s="41">
        <f t="shared" si="1"/>
        <v>97.692487840028818</v>
      </c>
      <c r="Q25" s="9"/>
    </row>
    <row r="26" spans="1:120">
      <c r="A26" s="12"/>
      <c r="B26" s="42">
        <v>571</v>
      </c>
      <c r="C26" s="19" t="s">
        <v>37</v>
      </c>
      <c r="D26" s="43">
        <v>145132</v>
      </c>
      <c r="E26" s="43">
        <v>3260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148392</v>
      </c>
      <c r="P26" s="44">
        <f t="shared" si="1"/>
        <v>26.732480634119977</v>
      </c>
      <c r="Q26" s="9"/>
    </row>
    <row r="27" spans="1:120">
      <c r="A27" s="12"/>
      <c r="B27" s="42">
        <v>572</v>
      </c>
      <c r="C27" s="19" t="s">
        <v>38</v>
      </c>
      <c r="D27" s="43">
        <v>260533</v>
      </c>
      <c r="E27" s="43">
        <v>57559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318092</v>
      </c>
      <c r="P27" s="44">
        <f t="shared" si="1"/>
        <v>57.303548910106286</v>
      </c>
      <c r="Q27" s="9"/>
    </row>
    <row r="28" spans="1:120">
      <c r="A28" s="12"/>
      <c r="B28" s="42">
        <v>573</v>
      </c>
      <c r="C28" s="19" t="s">
        <v>47</v>
      </c>
      <c r="D28" s="43">
        <v>33640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4"/>
        <v>33640</v>
      </c>
      <c r="P28" s="44">
        <f t="shared" si="1"/>
        <v>6.0601693388578637</v>
      </c>
      <c r="Q28" s="9"/>
    </row>
    <row r="29" spans="1:120">
      <c r="A29" s="12"/>
      <c r="B29" s="42">
        <v>574</v>
      </c>
      <c r="C29" s="19" t="s">
        <v>39</v>
      </c>
      <c r="D29" s="43">
        <v>42167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42167</v>
      </c>
      <c r="P29" s="44">
        <f t="shared" si="1"/>
        <v>7.5962889569446945</v>
      </c>
      <c r="Q29" s="9"/>
    </row>
    <row r="30" spans="1:120" ht="15.75">
      <c r="A30" s="26" t="s">
        <v>42</v>
      </c>
      <c r="B30" s="27"/>
      <c r="C30" s="28"/>
      <c r="D30" s="29">
        <f t="shared" ref="D30:N30" si="8">SUM(D31:D31)</f>
        <v>0</v>
      </c>
      <c r="E30" s="29">
        <f t="shared" si="8"/>
        <v>27462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107961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8"/>
        <v>0</v>
      </c>
      <c r="O30" s="29">
        <f t="shared" si="4"/>
        <v>135423</v>
      </c>
      <c r="P30" s="41">
        <f t="shared" si="1"/>
        <v>24.396144838767789</v>
      </c>
      <c r="Q30" s="9"/>
    </row>
    <row r="31" spans="1:120" ht="15.75" thickBot="1">
      <c r="A31" s="12"/>
      <c r="B31" s="42">
        <v>581</v>
      </c>
      <c r="C31" s="19" t="s">
        <v>88</v>
      </c>
      <c r="D31" s="43">
        <v>0</v>
      </c>
      <c r="E31" s="43">
        <v>27462</v>
      </c>
      <c r="F31" s="43">
        <v>0</v>
      </c>
      <c r="G31" s="43">
        <v>0</v>
      </c>
      <c r="H31" s="43">
        <v>0</v>
      </c>
      <c r="I31" s="43">
        <v>107961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4"/>
        <v>135423</v>
      </c>
      <c r="P31" s="44">
        <f t="shared" si="1"/>
        <v>24.396144838767789</v>
      </c>
      <c r="Q31" s="9"/>
    </row>
    <row r="32" spans="1:120" ht="16.5" thickBot="1">
      <c r="A32" s="13" t="s">
        <v>10</v>
      </c>
      <c r="B32" s="21"/>
      <c r="C32" s="20"/>
      <c r="D32" s="14">
        <f>SUM(D5,D13,D18,D23,D25,D30)</f>
        <v>4180065</v>
      </c>
      <c r="E32" s="14">
        <f t="shared" ref="E32:N32" si="9">SUM(E5,E13,E18,E23,E25,E30)</f>
        <v>104581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2877445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1802382</v>
      </c>
      <c r="N32" s="14">
        <f t="shared" si="9"/>
        <v>0</v>
      </c>
      <c r="O32" s="14">
        <f t="shared" si="4"/>
        <v>8964473</v>
      </c>
      <c r="P32" s="35">
        <f t="shared" si="1"/>
        <v>1614.9293820933165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90" t="s">
        <v>89</v>
      </c>
      <c r="N34" s="90"/>
      <c r="O34" s="90"/>
      <c r="P34" s="39">
        <v>5551</v>
      </c>
    </row>
    <row r="35" spans="1:16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3"/>
    </row>
    <row r="36" spans="1:16" ht="15.75" customHeight="1" thickBot="1">
      <c r="A36" s="94" t="s">
        <v>49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1147020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1147020</v>
      </c>
      <c r="O5" s="30">
        <f t="shared" ref="O5:O32" si="1">(N5/O$34)</f>
        <v>222.33378561736771</v>
      </c>
      <c r="P5" s="6"/>
    </row>
    <row r="6" spans="1:133">
      <c r="A6" s="12"/>
      <c r="B6" s="42">
        <v>511</v>
      </c>
      <c r="C6" s="19" t="s">
        <v>19</v>
      </c>
      <c r="D6" s="43">
        <v>62572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62572</v>
      </c>
      <c r="O6" s="44">
        <f t="shared" si="1"/>
        <v>12.12870711378174</v>
      </c>
      <c r="P6" s="9"/>
    </row>
    <row r="7" spans="1:133">
      <c r="A7" s="12"/>
      <c r="B7" s="42">
        <v>512</v>
      </c>
      <c r="C7" s="19" t="s">
        <v>20</v>
      </c>
      <c r="D7" s="43">
        <v>171007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171007</v>
      </c>
      <c r="O7" s="44">
        <f t="shared" si="1"/>
        <v>33.147315371195965</v>
      </c>
      <c r="P7" s="9"/>
    </row>
    <row r="8" spans="1:133">
      <c r="A8" s="12"/>
      <c r="B8" s="42">
        <v>513</v>
      </c>
      <c r="C8" s="19" t="s">
        <v>21</v>
      </c>
      <c r="D8" s="43">
        <v>298851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298851</v>
      </c>
      <c r="O8" s="44">
        <f t="shared" si="1"/>
        <v>57.928086838534597</v>
      </c>
      <c r="P8" s="9"/>
    </row>
    <row r="9" spans="1:133">
      <c r="A9" s="12"/>
      <c r="B9" s="42">
        <v>514</v>
      </c>
      <c r="C9" s="19" t="s">
        <v>22</v>
      </c>
      <c r="D9" s="43">
        <v>205827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205827</v>
      </c>
      <c r="O9" s="44">
        <f t="shared" si="1"/>
        <v>39.896685404148087</v>
      </c>
      <c r="P9" s="9"/>
    </row>
    <row r="10" spans="1:133">
      <c r="A10" s="12"/>
      <c r="B10" s="42">
        <v>515</v>
      </c>
      <c r="C10" s="19" t="s">
        <v>75</v>
      </c>
      <c r="D10" s="43">
        <v>141537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141537</v>
      </c>
      <c r="O10" s="44">
        <f t="shared" si="1"/>
        <v>27.434968017057571</v>
      </c>
      <c r="P10" s="9"/>
    </row>
    <row r="11" spans="1:133">
      <c r="A11" s="12"/>
      <c r="B11" s="42">
        <v>517</v>
      </c>
      <c r="C11" s="19" t="s">
        <v>76</v>
      </c>
      <c r="D11" s="43">
        <v>229798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229798</v>
      </c>
      <c r="O11" s="44">
        <f t="shared" si="1"/>
        <v>44.543128513277765</v>
      </c>
      <c r="P11" s="9"/>
    </row>
    <row r="12" spans="1:133">
      <c r="A12" s="12"/>
      <c r="B12" s="42">
        <v>519</v>
      </c>
      <c r="C12" s="19" t="s">
        <v>59</v>
      </c>
      <c r="D12" s="43">
        <v>37428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37428</v>
      </c>
      <c r="O12" s="44">
        <f t="shared" si="1"/>
        <v>7.2548943593719715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SUM(D14:D17)</f>
        <v>1535765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1535765</v>
      </c>
      <c r="O13" s="41">
        <f t="shared" si="1"/>
        <v>297.68656716417911</v>
      </c>
      <c r="P13" s="10"/>
    </row>
    <row r="14" spans="1:133">
      <c r="A14" s="12"/>
      <c r="B14" s="42">
        <v>521</v>
      </c>
      <c r="C14" s="19" t="s">
        <v>25</v>
      </c>
      <c r="D14" s="43">
        <v>932451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932451</v>
      </c>
      <c r="O14" s="44">
        <f t="shared" si="1"/>
        <v>180.74258577243651</v>
      </c>
      <c r="P14" s="9"/>
    </row>
    <row r="15" spans="1:133">
      <c r="A15" s="12"/>
      <c r="B15" s="42">
        <v>522</v>
      </c>
      <c r="C15" s="19" t="s">
        <v>26</v>
      </c>
      <c r="D15" s="43">
        <v>398418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398418</v>
      </c>
      <c r="O15" s="44">
        <f t="shared" si="1"/>
        <v>77.227757317309553</v>
      </c>
      <c r="P15" s="9"/>
    </row>
    <row r="16" spans="1:133">
      <c r="A16" s="12"/>
      <c r="B16" s="42">
        <v>524</v>
      </c>
      <c r="C16" s="19" t="s">
        <v>27</v>
      </c>
      <c r="D16" s="43">
        <v>124622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124622</v>
      </c>
      <c r="O16" s="44">
        <f t="shared" si="1"/>
        <v>24.156231827873619</v>
      </c>
      <c r="P16" s="9"/>
    </row>
    <row r="17" spans="1:119">
      <c r="A17" s="12"/>
      <c r="B17" s="42">
        <v>529</v>
      </c>
      <c r="C17" s="19" t="s">
        <v>28</v>
      </c>
      <c r="D17" s="43">
        <v>80274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80274</v>
      </c>
      <c r="O17" s="44">
        <f t="shared" si="1"/>
        <v>15.55999224655941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SUM(D19:D22)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2733073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2733073</v>
      </c>
      <c r="O18" s="41">
        <f t="shared" si="1"/>
        <v>529.76797829036639</v>
      </c>
      <c r="P18" s="10"/>
    </row>
    <row r="19" spans="1:119">
      <c r="A19" s="12"/>
      <c r="B19" s="42">
        <v>533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1247080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1247080</v>
      </c>
      <c r="O19" s="44">
        <f t="shared" si="1"/>
        <v>241.72901725140531</v>
      </c>
      <c r="P19" s="9"/>
    </row>
    <row r="20" spans="1:119">
      <c r="A20" s="12"/>
      <c r="B20" s="42">
        <v>534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594128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594128</v>
      </c>
      <c r="O20" s="44">
        <f t="shared" si="1"/>
        <v>115.16340376041869</v>
      </c>
      <c r="P20" s="9"/>
    </row>
    <row r="21" spans="1:119">
      <c r="A21" s="12"/>
      <c r="B21" s="42">
        <v>535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760982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760982</v>
      </c>
      <c r="O21" s="44">
        <f t="shared" si="1"/>
        <v>147.50571816243459</v>
      </c>
      <c r="P21" s="9"/>
    </row>
    <row r="22" spans="1:119">
      <c r="A22" s="12"/>
      <c r="B22" s="42">
        <v>538</v>
      </c>
      <c r="C22" s="19" t="s">
        <v>70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130883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130883</v>
      </c>
      <c r="O22" s="44">
        <f t="shared" si="1"/>
        <v>25.369839116107773</v>
      </c>
      <c r="P22" s="9"/>
    </row>
    <row r="23" spans="1:119" ht="15.75">
      <c r="A23" s="26" t="s">
        <v>34</v>
      </c>
      <c r="B23" s="27"/>
      <c r="C23" s="28"/>
      <c r="D23" s="29">
        <f t="shared" ref="D23:M23" si="6">SUM(D24:D24)</f>
        <v>622345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622345</v>
      </c>
      <c r="O23" s="41">
        <f t="shared" si="1"/>
        <v>120.63287458809847</v>
      </c>
      <c r="P23" s="10"/>
    </row>
    <row r="24" spans="1:119">
      <c r="A24" s="12"/>
      <c r="B24" s="42">
        <v>541</v>
      </c>
      <c r="C24" s="19" t="s">
        <v>61</v>
      </c>
      <c r="D24" s="43">
        <v>622345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622345</v>
      </c>
      <c r="O24" s="44">
        <f t="shared" si="1"/>
        <v>120.63287458809847</v>
      </c>
      <c r="P24" s="9"/>
    </row>
    <row r="25" spans="1:119" ht="15.75">
      <c r="A25" s="26" t="s">
        <v>36</v>
      </c>
      <c r="B25" s="27"/>
      <c r="C25" s="28"/>
      <c r="D25" s="29">
        <f t="shared" ref="D25:M25" si="7">SUM(D26:D29)</f>
        <v>555367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555367</v>
      </c>
      <c r="O25" s="41">
        <f t="shared" si="1"/>
        <v>107.65012599340957</v>
      </c>
      <c r="P25" s="9"/>
    </row>
    <row r="26" spans="1:119">
      <c r="A26" s="12"/>
      <c r="B26" s="42">
        <v>571</v>
      </c>
      <c r="C26" s="19" t="s">
        <v>37</v>
      </c>
      <c r="D26" s="43">
        <v>171863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171863</v>
      </c>
      <c r="O26" s="44">
        <f t="shared" si="1"/>
        <v>33.313238999806167</v>
      </c>
      <c r="P26" s="9"/>
    </row>
    <row r="27" spans="1:119">
      <c r="A27" s="12"/>
      <c r="B27" s="42">
        <v>572</v>
      </c>
      <c r="C27" s="19" t="s">
        <v>62</v>
      </c>
      <c r="D27" s="43">
        <v>316520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316520</v>
      </c>
      <c r="O27" s="44">
        <f t="shared" si="1"/>
        <v>61.352975382826131</v>
      </c>
      <c r="P27" s="9"/>
    </row>
    <row r="28" spans="1:119">
      <c r="A28" s="12"/>
      <c r="B28" s="42">
        <v>573</v>
      </c>
      <c r="C28" s="19" t="s">
        <v>47</v>
      </c>
      <c r="D28" s="43">
        <v>25561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25561</v>
      </c>
      <c r="O28" s="44">
        <f t="shared" si="1"/>
        <v>4.9546423725528204</v>
      </c>
      <c r="P28" s="9"/>
    </row>
    <row r="29" spans="1:119">
      <c r="A29" s="12"/>
      <c r="B29" s="42">
        <v>574</v>
      </c>
      <c r="C29" s="19" t="s">
        <v>39</v>
      </c>
      <c r="D29" s="43">
        <v>41423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41423</v>
      </c>
      <c r="O29" s="44">
        <f t="shared" si="1"/>
        <v>8.0292692382244617</v>
      </c>
      <c r="P29" s="9"/>
    </row>
    <row r="30" spans="1:119" ht="15.75">
      <c r="A30" s="26" t="s">
        <v>63</v>
      </c>
      <c r="B30" s="27"/>
      <c r="C30" s="28"/>
      <c r="D30" s="29">
        <f t="shared" ref="D30:M30" si="8">SUM(D31:D31)</f>
        <v>300000</v>
      </c>
      <c r="E30" s="29">
        <f t="shared" si="8"/>
        <v>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300000</v>
      </c>
      <c r="O30" s="41">
        <f t="shared" si="1"/>
        <v>58.150804419461139</v>
      </c>
      <c r="P30" s="9"/>
    </row>
    <row r="31" spans="1:119" ht="15.75" thickBot="1">
      <c r="A31" s="12"/>
      <c r="B31" s="42">
        <v>581</v>
      </c>
      <c r="C31" s="19" t="s">
        <v>64</v>
      </c>
      <c r="D31" s="43">
        <v>300000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300000</v>
      </c>
      <c r="O31" s="44">
        <f t="shared" si="1"/>
        <v>58.150804419461139</v>
      </c>
      <c r="P31" s="9"/>
    </row>
    <row r="32" spans="1:119" ht="16.5" thickBot="1">
      <c r="A32" s="13" t="s">
        <v>10</v>
      </c>
      <c r="B32" s="21"/>
      <c r="C32" s="20"/>
      <c r="D32" s="14">
        <f>SUM(D5,D13,D18,D23,D25,D30)</f>
        <v>4160497</v>
      </c>
      <c r="E32" s="14">
        <f t="shared" ref="E32:M32" si="9">SUM(E5,E13,E18,E23,E25,E30)</f>
        <v>0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2733073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4"/>
        <v>6893570</v>
      </c>
      <c r="O32" s="35">
        <f t="shared" si="1"/>
        <v>1336.2221360728824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0" t="s">
        <v>83</v>
      </c>
      <c r="M34" s="90"/>
      <c r="N34" s="90"/>
      <c r="O34" s="39">
        <v>5159</v>
      </c>
    </row>
    <row r="35" spans="1:1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3"/>
    </row>
    <row r="36" spans="1:15" ht="15.75" customHeight="1" thickBot="1">
      <c r="A36" s="94" t="s">
        <v>49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1037243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1037243</v>
      </c>
      <c r="O5" s="30">
        <f t="shared" ref="O5:O32" si="1">(N5/O$34)</f>
        <v>209.24813395198709</v>
      </c>
      <c r="P5" s="6"/>
    </row>
    <row r="6" spans="1:133">
      <c r="A6" s="12"/>
      <c r="B6" s="42">
        <v>511</v>
      </c>
      <c r="C6" s="19" t="s">
        <v>19</v>
      </c>
      <c r="D6" s="43">
        <v>66106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66106</v>
      </c>
      <c r="O6" s="44">
        <f t="shared" si="1"/>
        <v>13.335888642323987</v>
      </c>
      <c r="P6" s="9"/>
    </row>
    <row r="7" spans="1:133">
      <c r="A7" s="12"/>
      <c r="B7" s="42">
        <v>512</v>
      </c>
      <c r="C7" s="19" t="s">
        <v>20</v>
      </c>
      <c r="D7" s="43">
        <v>267582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267582</v>
      </c>
      <c r="O7" s="44">
        <f t="shared" si="1"/>
        <v>53.980633447649787</v>
      </c>
      <c r="P7" s="9"/>
    </row>
    <row r="8" spans="1:133">
      <c r="A8" s="12"/>
      <c r="B8" s="42">
        <v>513</v>
      </c>
      <c r="C8" s="19" t="s">
        <v>21</v>
      </c>
      <c r="D8" s="43">
        <v>262744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262744</v>
      </c>
      <c r="O8" s="44">
        <f t="shared" si="1"/>
        <v>53.004639903167238</v>
      </c>
      <c r="P8" s="9"/>
    </row>
    <row r="9" spans="1:133">
      <c r="A9" s="12"/>
      <c r="B9" s="42">
        <v>514</v>
      </c>
      <c r="C9" s="19" t="s">
        <v>22</v>
      </c>
      <c r="D9" s="43">
        <v>134177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134177</v>
      </c>
      <c r="O9" s="44">
        <f t="shared" si="1"/>
        <v>27.06818640306637</v>
      </c>
      <c r="P9" s="9"/>
    </row>
    <row r="10" spans="1:133">
      <c r="A10" s="12"/>
      <c r="B10" s="42">
        <v>515</v>
      </c>
      <c r="C10" s="19" t="s">
        <v>75</v>
      </c>
      <c r="D10" s="43">
        <v>58818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58818</v>
      </c>
      <c r="O10" s="44">
        <f t="shared" si="1"/>
        <v>11.865644543070406</v>
      </c>
      <c r="P10" s="9"/>
    </row>
    <row r="11" spans="1:133">
      <c r="A11" s="12"/>
      <c r="B11" s="42">
        <v>517</v>
      </c>
      <c r="C11" s="19" t="s">
        <v>76</v>
      </c>
      <c r="D11" s="43">
        <v>229798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229798</v>
      </c>
      <c r="O11" s="44">
        <f t="shared" si="1"/>
        <v>46.358281218478922</v>
      </c>
      <c r="P11" s="9"/>
    </row>
    <row r="12" spans="1:133">
      <c r="A12" s="12"/>
      <c r="B12" s="42">
        <v>519</v>
      </c>
      <c r="C12" s="19" t="s">
        <v>59</v>
      </c>
      <c r="D12" s="43">
        <v>18018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18018</v>
      </c>
      <c r="O12" s="44">
        <f t="shared" si="1"/>
        <v>3.6348597942303811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SUM(D14:D17)</f>
        <v>1366733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1366733</v>
      </c>
      <c r="O13" s="41">
        <f t="shared" si="1"/>
        <v>275.7177728464797</v>
      </c>
      <c r="P13" s="10"/>
    </row>
    <row r="14" spans="1:133">
      <c r="A14" s="12"/>
      <c r="B14" s="42">
        <v>521</v>
      </c>
      <c r="C14" s="19" t="s">
        <v>25</v>
      </c>
      <c r="D14" s="43">
        <v>905573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905573</v>
      </c>
      <c r="O14" s="44">
        <f t="shared" si="1"/>
        <v>182.68569699414968</v>
      </c>
      <c r="P14" s="9"/>
    </row>
    <row r="15" spans="1:133">
      <c r="A15" s="12"/>
      <c r="B15" s="42">
        <v>522</v>
      </c>
      <c r="C15" s="19" t="s">
        <v>26</v>
      </c>
      <c r="D15" s="43">
        <v>357311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357311</v>
      </c>
      <c r="O15" s="44">
        <f t="shared" si="1"/>
        <v>72.082106112568084</v>
      </c>
      <c r="P15" s="9"/>
    </row>
    <row r="16" spans="1:133">
      <c r="A16" s="12"/>
      <c r="B16" s="42">
        <v>524</v>
      </c>
      <c r="C16" s="19" t="s">
        <v>27</v>
      </c>
      <c r="D16" s="43">
        <v>72652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72652</v>
      </c>
      <c r="O16" s="44">
        <f t="shared" si="1"/>
        <v>14.656445430704055</v>
      </c>
      <c r="P16" s="9"/>
    </row>
    <row r="17" spans="1:119">
      <c r="A17" s="12"/>
      <c r="B17" s="42">
        <v>529</v>
      </c>
      <c r="C17" s="19" t="s">
        <v>28</v>
      </c>
      <c r="D17" s="43">
        <v>31197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31197</v>
      </c>
      <c r="O17" s="44">
        <f t="shared" si="1"/>
        <v>6.2935243090578981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SUM(D19:D22)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2407813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2407813</v>
      </c>
      <c r="O18" s="41">
        <f t="shared" si="1"/>
        <v>485.73996368771435</v>
      </c>
      <c r="P18" s="10"/>
    </row>
    <row r="19" spans="1:119">
      <c r="A19" s="12"/>
      <c r="B19" s="42">
        <v>533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1179441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1179441</v>
      </c>
      <c r="O19" s="44">
        <f t="shared" si="1"/>
        <v>237.93443615089771</v>
      </c>
      <c r="P19" s="9"/>
    </row>
    <row r="20" spans="1:119">
      <c r="A20" s="12"/>
      <c r="B20" s="42">
        <v>534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436393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436393</v>
      </c>
      <c r="O20" s="44">
        <f t="shared" si="1"/>
        <v>88.035707080895705</v>
      </c>
      <c r="P20" s="9"/>
    </row>
    <row r="21" spans="1:119">
      <c r="A21" s="12"/>
      <c r="B21" s="42">
        <v>535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716041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716041</v>
      </c>
      <c r="O21" s="44">
        <f t="shared" si="1"/>
        <v>144.45047407706275</v>
      </c>
      <c r="P21" s="9"/>
    </row>
    <row r="22" spans="1:119">
      <c r="A22" s="12"/>
      <c r="B22" s="42">
        <v>538</v>
      </c>
      <c r="C22" s="19" t="s">
        <v>70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75938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75938</v>
      </c>
      <c r="O22" s="44">
        <f t="shared" si="1"/>
        <v>15.31934637885818</v>
      </c>
      <c r="P22" s="9"/>
    </row>
    <row r="23" spans="1:119" ht="15.75">
      <c r="A23" s="26" t="s">
        <v>34</v>
      </c>
      <c r="B23" s="27"/>
      <c r="C23" s="28"/>
      <c r="D23" s="29">
        <f t="shared" ref="D23:M23" si="6">SUM(D24:D24)</f>
        <v>667600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667600</v>
      </c>
      <c r="O23" s="41">
        <f t="shared" si="1"/>
        <v>134.67823280209805</v>
      </c>
      <c r="P23" s="10"/>
    </row>
    <row r="24" spans="1:119">
      <c r="A24" s="12"/>
      <c r="B24" s="42">
        <v>541</v>
      </c>
      <c r="C24" s="19" t="s">
        <v>61</v>
      </c>
      <c r="D24" s="43">
        <v>667600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667600</v>
      </c>
      <c r="O24" s="44">
        <f t="shared" si="1"/>
        <v>134.67823280209805</v>
      </c>
      <c r="P24" s="9"/>
    </row>
    <row r="25" spans="1:119" ht="15.75">
      <c r="A25" s="26" t="s">
        <v>36</v>
      </c>
      <c r="B25" s="27"/>
      <c r="C25" s="28"/>
      <c r="D25" s="29">
        <f t="shared" ref="D25:M25" si="7">SUM(D26:D29)</f>
        <v>360815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360815</v>
      </c>
      <c r="O25" s="41">
        <f t="shared" si="1"/>
        <v>72.788985273350818</v>
      </c>
      <c r="P25" s="9"/>
    </row>
    <row r="26" spans="1:119">
      <c r="A26" s="12"/>
      <c r="B26" s="42">
        <v>571</v>
      </c>
      <c r="C26" s="19" t="s">
        <v>37</v>
      </c>
      <c r="D26" s="43">
        <v>149637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149637</v>
      </c>
      <c r="O26" s="44">
        <f t="shared" si="1"/>
        <v>30.187008271131734</v>
      </c>
      <c r="P26" s="9"/>
    </row>
    <row r="27" spans="1:119">
      <c r="A27" s="12"/>
      <c r="B27" s="42">
        <v>572</v>
      </c>
      <c r="C27" s="19" t="s">
        <v>62</v>
      </c>
      <c r="D27" s="43">
        <v>157212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157212</v>
      </c>
      <c r="O27" s="44">
        <f t="shared" si="1"/>
        <v>31.715150292515634</v>
      </c>
      <c r="P27" s="9"/>
    </row>
    <row r="28" spans="1:119">
      <c r="A28" s="12"/>
      <c r="B28" s="42">
        <v>573</v>
      </c>
      <c r="C28" s="19" t="s">
        <v>47</v>
      </c>
      <c r="D28" s="43">
        <v>17587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17587</v>
      </c>
      <c r="O28" s="44">
        <f t="shared" si="1"/>
        <v>3.5479120435747427</v>
      </c>
      <c r="P28" s="9"/>
    </row>
    <row r="29" spans="1:119">
      <c r="A29" s="12"/>
      <c r="B29" s="42">
        <v>574</v>
      </c>
      <c r="C29" s="19" t="s">
        <v>39</v>
      </c>
      <c r="D29" s="43">
        <v>36379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36379</v>
      </c>
      <c r="O29" s="44">
        <f t="shared" si="1"/>
        <v>7.3389146661287068</v>
      </c>
      <c r="P29" s="9"/>
    </row>
    <row r="30" spans="1:119" ht="15.75">
      <c r="A30" s="26" t="s">
        <v>63</v>
      </c>
      <c r="B30" s="27"/>
      <c r="C30" s="28"/>
      <c r="D30" s="29">
        <f t="shared" ref="D30:M30" si="8">SUM(D31:D31)</f>
        <v>0</v>
      </c>
      <c r="E30" s="29">
        <f t="shared" si="8"/>
        <v>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125000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125000</v>
      </c>
      <c r="O30" s="41">
        <f t="shared" si="1"/>
        <v>25.216865039338309</v>
      </c>
      <c r="P30" s="9"/>
    </row>
    <row r="31" spans="1:119" ht="15.75" thickBot="1">
      <c r="A31" s="12"/>
      <c r="B31" s="42">
        <v>581</v>
      </c>
      <c r="C31" s="19" t="s">
        <v>64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125000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125000</v>
      </c>
      <c r="O31" s="44">
        <f t="shared" si="1"/>
        <v>25.216865039338309</v>
      </c>
      <c r="P31" s="9"/>
    </row>
    <row r="32" spans="1:119" ht="16.5" thickBot="1">
      <c r="A32" s="13" t="s">
        <v>10</v>
      </c>
      <c r="B32" s="21"/>
      <c r="C32" s="20"/>
      <c r="D32" s="14">
        <f>SUM(D5,D13,D18,D23,D25,D30)</f>
        <v>3432391</v>
      </c>
      <c r="E32" s="14">
        <f t="shared" ref="E32:M32" si="9">SUM(E5,E13,E18,E23,E25,E30)</f>
        <v>0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2532813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4"/>
        <v>5965204</v>
      </c>
      <c r="O32" s="35">
        <f t="shared" si="1"/>
        <v>1203.3899536009683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0" t="s">
        <v>81</v>
      </c>
      <c r="M34" s="90"/>
      <c r="N34" s="90"/>
      <c r="O34" s="39">
        <v>4957</v>
      </c>
    </row>
    <row r="35" spans="1:1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3"/>
    </row>
    <row r="36" spans="1:15" ht="15.75" customHeight="1" thickBot="1">
      <c r="A36" s="94" t="s">
        <v>49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908940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908940</v>
      </c>
      <c r="O5" s="30">
        <f t="shared" ref="O5:O32" si="1">(N5/O$34)</f>
        <v>194.96782496782498</v>
      </c>
      <c r="P5" s="6"/>
    </row>
    <row r="6" spans="1:133">
      <c r="A6" s="12"/>
      <c r="B6" s="42">
        <v>511</v>
      </c>
      <c r="C6" s="19" t="s">
        <v>19</v>
      </c>
      <c r="D6" s="43">
        <v>46763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46763</v>
      </c>
      <c r="O6" s="44">
        <f t="shared" si="1"/>
        <v>10.03067353067353</v>
      </c>
      <c r="P6" s="9"/>
    </row>
    <row r="7" spans="1:133">
      <c r="A7" s="12"/>
      <c r="B7" s="42">
        <v>512</v>
      </c>
      <c r="C7" s="19" t="s">
        <v>20</v>
      </c>
      <c r="D7" s="43">
        <v>221632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221632</v>
      </c>
      <c r="O7" s="44">
        <f t="shared" si="1"/>
        <v>47.540111540111539</v>
      </c>
      <c r="P7" s="9"/>
    </row>
    <row r="8" spans="1:133">
      <c r="A8" s="12"/>
      <c r="B8" s="42">
        <v>513</v>
      </c>
      <c r="C8" s="19" t="s">
        <v>21</v>
      </c>
      <c r="D8" s="43">
        <v>241445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241445</v>
      </c>
      <c r="O8" s="44">
        <f t="shared" si="1"/>
        <v>51.790004290004291</v>
      </c>
      <c r="P8" s="9"/>
    </row>
    <row r="9" spans="1:133">
      <c r="A9" s="12"/>
      <c r="B9" s="42">
        <v>514</v>
      </c>
      <c r="C9" s="19" t="s">
        <v>22</v>
      </c>
      <c r="D9" s="43">
        <v>113805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113805</v>
      </c>
      <c r="O9" s="44">
        <f t="shared" si="1"/>
        <v>24.41119691119691</v>
      </c>
      <c r="P9" s="9"/>
    </row>
    <row r="10" spans="1:133">
      <c r="A10" s="12"/>
      <c r="B10" s="42">
        <v>515</v>
      </c>
      <c r="C10" s="19" t="s">
        <v>75</v>
      </c>
      <c r="D10" s="43">
        <v>54595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54595</v>
      </c>
      <c r="O10" s="44">
        <f t="shared" si="1"/>
        <v>11.710639210639211</v>
      </c>
      <c r="P10" s="9"/>
    </row>
    <row r="11" spans="1:133">
      <c r="A11" s="12"/>
      <c r="B11" s="42">
        <v>517</v>
      </c>
      <c r="C11" s="19" t="s">
        <v>76</v>
      </c>
      <c r="D11" s="43">
        <v>229798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229798</v>
      </c>
      <c r="O11" s="44">
        <f t="shared" si="1"/>
        <v>49.291720291720289</v>
      </c>
      <c r="P11" s="9"/>
    </row>
    <row r="12" spans="1:133">
      <c r="A12" s="12"/>
      <c r="B12" s="42">
        <v>519</v>
      </c>
      <c r="C12" s="19" t="s">
        <v>59</v>
      </c>
      <c r="D12" s="43">
        <v>902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902</v>
      </c>
      <c r="O12" s="44">
        <f t="shared" si="1"/>
        <v>0.19347919347919348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SUM(D14:D17)</f>
        <v>1607466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1607466</v>
      </c>
      <c r="O13" s="41">
        <f t="shared" si="1"/>
        <v>344.80180180180179</v>
      </c>
      <c r="P13" s="10"/>
    </row>
    <row r="14" spans="1:133">
      <c r="A14" s="12"/>
      <c r="B14" s="42">
        <v>521</v>
      </c>
      <c r="C14" s="19" t="s">
        <v>25</v>
      </c>
      <c r="D14" s="43">
        <v>900266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900266</v>
      </c>
      <c r="O14" s="44">
        <f t="shared" si="1"/>
        <v>193.10725010725011</v>
      </c>
      <c r="P14" s="9"/>
    </row>
    <row r="15" spans="1:133">
      <c r="A15" s="12"/>
      <c r="B15" s="42">
        <v>522</v>
      </c>
      <c r="C15" s="19" t="s">
        <v>26</v>
      </c>
      <c r="D15" s="43">
        <v>485996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485996</v>
      </c>
      <c r="O15" s="44">
        <f t="shared" si="1"/>
        <v>104.24624624624624</v>
      </c>
      <c r="P15" s="9"/>
    </row>
    <row r="16" spans="1:133">
      <c r="A16" s="12"/>
      <c r="B16" s="42">
        <v>524</v>
      </c>
      <c r="C16" s="19" t="s">
        <v>27</v>
      </c>
      <c r="D16" s="43">
        <v>205069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205069</v>
      </c>
      <c r="O16" s="44">
        <f t="shared" si="1"/>
        <v>43.987344487344487</v>
      </c>
      <c r="P16" s="9"/>
    </row>
    <row r="17" spans="1:119">
      <c r="A17" s="12"/>
      <c r="B17" s="42">
        <v>529</v>
      </c>
      <c r="C17" s="19" t="s">
        <v>28</v>
      </c>
      <c r="D17" s="43">
        <v>16135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16135</v>
      </c>
      <c r="O17" s="44">
        <f t="shared" si="1"/>
        <v>3.4609609609609611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SUM(D19:D22)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2118502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2118502</v>
      </c>
      <c r="O18" s="41">
        <f t="shared" si="1"/>
        <v>454.4191334191334</v>
      </c>
      <c r="P18" s="10"/>
    </row>
    <row r="19" spans="1:119">
      <c r="A19" s="12"/>
      <c r="B19" s="42">
        <v>533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958849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958849</v>
      </c>
      <c r="O19" s="44">
        <f t="shared" si="1"/>
        <v>205.67331617331618</v>
      </c>
      <c r="P19" s="9"/>
    </row>
    <row r="20" spans="1:119">
      <c r="A20" s="12"/>
      <c r="B20" s="42">
        <v>534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434541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434541</v>
      </c>
      <c r="O20" s="44">
        <f t="shared" si="1"/>
        <v>93.209137709137707</v>
      </c>
      <c r="P20" s="9"/>
    </row>
    <row r="21" spans="1:119">
      <c r="A21" s="12"/>
      <c r="B21" s="42">
        <v>535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657315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657315</v>
      </c>
      <c r="O21" s="44">
        <f t="shared" si="1"/>
        <v>140.99420849420849</v>
      </c>
      <c r="P21" s="9"/>
    </row>
    <row r="22" spans="1:119">
      <c r="A22" s="12"/>
      <c r="B22" s="42">
        <v>538</v>
      </c>
      <c r="C22" s="19" t="s">
        <v>70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67797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67797</v>
      </c>
      <c r="O22" s="44">
        <f t="shared" si="1"/>
        <v>14.542471042471043</v>
      </c>
      <c r="P22" s="9"/>
    </row>
    <row r="23" spans="1:119" ht="15.75">
      <c r="A23" s="26" t="s">
        <v>34</v>
      </c>
      <c r="B23" s="27"/>
      <c r="C23" s="28"/>
      <c r="D23" s="29">
        <f t="shared" ref="D23:M23" si="6">SUM(D24:D24)</f>
        <v>351981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351981</v>
      </c>
      <c r="O23" s="41">
        <f t="shared" si="1"/>
        <v>75.5</v>
      </c>
      <c r="P23" s="10"/>
    </row>
    <row r="24" spans="1:119">
      <c r="A24" s="12"/>
      <c r="B24" s="42">
        <v>541</v>
      </c>
      <c r="C24" s="19" t="s">
        <v>61</v>
      </c>
      <c r="D24" s="43">
        <v>351981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351981</v>
      </c>
      <c r="O24" s="44">
        <f t="shared" si="1"/>
        <v>75.5</v>
      </c>
      <c r="P24" s="9"/>
    </row>
    <row r="25" spans="1:119" ht="15.75">
      <c r="A25" s="26" t="s">
        <v>36</v>
      </c>
      <c r="B25" s="27"/>
      <c r="C25" s="28"/>
      <c r="D25" s="29">
        <f t="shared" ref="D25:M25" si="7">SUM(D26:D29)</f>
        <v>264318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264318</v>
      </c>
      <c r="O25" s="41">
        <f t="shared" si="1"/>
        <v>56.696267696267697</v>
      </c>
      <c r="P25" s="9"/>
    </row>
    <row r="26" spans="1:119">
      <c r="A26" s="12"/>
      <c r="B26" s="42">
        <v>571</v>
      </c>
      <c r="C26" s="19" t="s">
        <v>37</v>
      </c>
      <c r="D26" s="43">
        <v>124368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124368</v>
      </c>
      <c r="O26" s="44">
        <f t="shared" si="1"/>
        <v>26.676962676962678</v>
      </c>
      <c r="P26" s="9"/>
    </row>
    <row r="27" spans="1:119">
      <c r="A27" s="12"/>
      <c r="B27" s="42">
        <v>572</v>
      </c>
      <c r="C27" s="19" t="s">
        <v>62</v>
      </c>
      <c r="D27" s="43">
        <v>56429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56429</v>
      </c>
      <c r="O27" s="44">
        <f t="shared" si="1"/>
        <v>12.104032604032604</v>
      </c>
      <c r="P27" s="9"/>
    </row>
    <row r="28" spans="1:119">
      <c r="A28" s="12"/>
      <c r="B28" s="42">
        <v>573</v>
      </c>
      <c r="C28" s="19" t="s">
        <v>47</v>
      </c>
      <c r="D28" s="43">
        <v>16457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16457</v>
      </c>
      <c r="O28" s="44">
        <f t="shared" si="1"/>
        <v>3.53003003003003</v>
      </c>
      <c r="P28" s="9"/>
    </row>
    <row r="29" spans="1:119">
      <c r="A29" s="12"/>
      <c r="B29" s="42">
        <v>574</v>
      </c>
      <c r="C29" s="19" t="s">
        <v>39</v>
      </c>
      <c r="D29" s="43">
        <v>67064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67064</v>
      </c>
      <c r="O29" s="44">
        <f t="shared" si="1"/>
        <v>14.385242385242385</v>
      </c>
      <c r="P29" s="9"/>
    </row>
    <row r="30" spans="1:119" ht="15.75">
      <c r="A30" s="26" t="s">
        <v>63</v>
      </c>
      <c r="B30" s="27"/>
      <c r="C30" s="28"/>
      <c r="D30" s="29">
        <f t="shared" ref="D30:M30" si="8">SUM(D31:D31)</f>
        <v>0</v>
      </c>
      <c r="E30" s="29">
        <f t="shared" si="8"/>
        <v>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125000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125000</v>
      </c>
      <c r="O30" s="41">
        <f t="shared" si="1"/>
        <v>26.812526812526812</v>
      </c>
      <c r="P30" s="9"/>
    </row>
    <row r="31" spans="1:119" ht="15.75" thickBot="1">
      <c r="A31" s="12"/>
      <c r="B31" s="42">
        <v>581</v>
      </c>
      <c r="C31" s="19" t="s">
        <v>64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125000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125000</v>
      </c>
      <c r="O31" s="44">
        <f t="shared" si="1"/>
        <v>26.812526812526812</v>
      </c>
      <c r="P31" s="9"/>
    </row>
    <row r="32" spans="1:119" ht="16.5" thickBot="1">
      <c r="A32" s="13" t="s">
        <v>10</v>
      </c>
      <c r="B32" s="21"/>
      <c r="C32" s="20"/>
      <c r="D32" s="14">
        <f>SUM(D5,D13,D18,D23,D25,D30)</f>
        <v>3132705</v>
      </c>
      <c r="E32" s="14">
        <f t="shared" ref="E32:M32" si="9">SUM(E5,E13,E18,E23,E25,E30)</f>
        <v>0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2243502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4"/>
        <v>5376207</v>
      </c>
      <c r="O32" s="35">
        <f t="shared" si="1"/>
        <v>1153.1975546975548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0" t="s">
        <v>79</v>
      </c>
      <c r="M34" s="90"/>
      <c r="N34" s="90"/>
      <c r="O34" s="39">
        <v>4662</v>
      </c>
    </row>
    <row r="35" spans="1:1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3"/>
    </row>
    <row r="36" spans="1:15" ht="15.75" customHeight="1" thickBot="1">
      <c r="A36" s="94" t="s">
        <v>49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899192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899192</v>
      </c>
      <c r="O5" s="30">
        <f t="shared" ref="O5:O32" si="1">(N5/O$34)</f>
        <v>205.85897435897436</v>
      </c>
      <c r="P5" s="6"/>
    </row>
    <row r="6" spans="1:133">
      <c r="A6" s="12"/>
      <c r="B6" s="42">
        <v>511</v>
      </c>
      <c r="C6" s="19" t="s">
        <v>19</v>
      </c>
      <c r="D6" s="43">
        <v>42813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42813</v>
      </c>
      <c r="O6" s="44">
        <f t="shared" si="1"/>
        <v>9.8015109890109891</v>
      </c>
      <c r="P6" s="9"/>
    </row>
    <row r="7" spans="1:133">
      <c r="A7" s="12"/>
      <c r="B7" s="42">
        <v>512</v>
      </c>
      <c r="C7" s="19" t="s">
        <v>20</v>
      </c>
      <c r="D7" s="43">
        <v>224513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224513</v>
      </c>
      <c r="O7" s="44">
        <f t="shared" si="1"/>
        <v>51.399496336996336</v>
      </c>
      <c r="P7" s="9"/>
    </row>
    <row r="8" spans="1:133">
      <c r="A8" s="12"/>
      <c r="B8" s="42">
        <v>513</v>
      </c>
      <c r="C8" s="19" t="s">
        <v>21</v>
      </c>
      <c r="D8" s="43">
        <v>226288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226288</v>
      </c>
      <c r="O8" s="44">
        <f t="shared" si="1"/>
        <v>51.805860805860803</v>
      </c>
      <c r="P8" s="9"/>
    </row>
    <row r="9" spans="1:133">
      <c r="A9" s="12"/>
      <c r="B9" s="42">
        <v>514</v>
      </c>
      <c r="C9" s="19" t="s">
        <v>22</v>
      </c>
      <c r="D9" s="43">
        <v>103073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103073</v>
      </c>
      <c r="O9" s="44">
        <f t="shared" si="1"/>
        <v>23.597298534798536</v>
      </c>
      <c r="P9" s="9"/>
    </row>
    <row r="10" spans="1:133">
      <c r="A10" s="12"/>
      <c r="B10" s="42">
        <v>515</v>
      </c>
      <c r="C10" s="19" t="s">
        <v>75</v>
      </c>
      <c r="D10" s="43">
        <v>72333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72333</v>
      </c>
      <c r="O10" s="44">
        <f t="shared" si="1"/>
        <v>16.559752747252748</v>
      </c>
      <c r="P10" s="9"/>
    </row>
    <row r="11" spans="1:133">
      <c r="A11" s="12"/>
      <c r="B11" s="42">
        <v>517</v>
      </c>
      <c r="C11" s="19" t="s">
        <v>76</v>
      </c>
      <c r="D11" s="43">
        <v>229798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229798</v>
      </c>
      <c r="O11" s="44">
        <f t="shared" si="1"/>
        <v>52.609432234432234</v>
      </c>
      <c r="P11" s="9"/>
    </row>
    <row r="12" spans="1:133">
      <c r="A12" s="12"/>
      <c r="B12" s="42">
        <v>519</v>
      </c>
      <c r="C12" s="19" t="s">
        <v>59</v>
      </c>
      <c r="D12" s="43">
        <v>374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374</v>
      </c>
      <c r="O12" s="44">
        <f t="shared" si="1"/>
        <v>8.5622710622710624E-2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SUM(D14:D17)</f>
        <v>1287055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1287055</v>
      </c>
      <c r="O13" s="41">
        <f t="shared" si="1"/>
        <v>294.65544871794873</v>
      </c>
      <c r="P13" s="10"/>
    </row>
    <row r="14" spans="1:133">
      <c r="A14" s="12"/>
      <c r="B14" s="42">
        <v>521</v>
      </c>
      <c r="C14" s="19" t="s">
        <v>25</v>
      </c>
      <c r="D14" s="43">
        <v>907372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907372</v>
      </c>
      <c r="O14" s="44">
        <f t="shared" si="1"/>
        <v>207.73168498168499</v>
      </c>
      <c r="P14" s="9"/>
    </row>
    <row r="15" spans="1:133">
      <c r="A15" s="12"/>
      <c r="B15" s="42">
        <v>522</v>
      </c>
      <c r="C15" s="19" t="s">
        <v>26</v>
      </c>
      <c r="D15" s="43">
        <v>187434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187434</v>
      </c>
      <c r="O15" s="44">
        <f t="shared" si="1"/>
        <v>42.910714285714285</v>
      </c>
      <c r="P15" s="9"/>
    </row>
    <row r="16" spans="1:133">
      <c r="A16" s="12"/>
      <c r="B16" s="42">
        <v>524</v>
      </c>
      <c r="C16" s="19" t="s">
        <v>27</v>
      </c>
      <c r="D16" s="43">
        <v>176205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176205</v>
      </c>
      <c r="O16" s="44">
        <f t="shared" si="1"/>
        <v>40.339972527472526</v>
      </c>
      <c r="P16" s="9"/>
    </row>
    <row r="17" spans="1:119">
      <c r="A17" s="12"/>
      <c r="B17" s="42">
        <v>529</v>
      </c>
      <c r="C17" s="19" t="s">
        <v>28</v>
      </c>
      <c r="D17" s="43">
        <v>16044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16044</v>
      </c>
      <c r="O17" s="44">
        <f t="shared" si="1"/>
        <v>3.6730769230769229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SUM(D19:D22)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2099545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2099545</v>
      </c>
      <c r="O18" s="41">
        <f t="shared" si="1"/>
        <v>480.66506410256409</v>
      </c>
      <c r="P18" s="10"/>
    </row>
    <row r="19" spans="1:119">
      <c r="A19" s="12"/>
      <c r="B19" s="42">
        <v>533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933109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933109</v>
      </c>
      <c r="O19" s="44">
        <f t="shared" si="1"/>
        <v>213.6238553113553</v>
      </c>
      <c r="P19" s="9"/>
    </row>
    <row r="20" spans="1:119">
      <c r="A20" s="12"/>
      <c r="B20" s="42">
        <v>534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407962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407962</v>
      </c>
      <c r="O20" s="44">
        <f t="shared" si="1"/>
        <v>93.397893772893767</v>
      </c>
      <c r="P20" s="9"/>
    </row>
    <row r="21" spans="1:119">
      <c r="A21" s="12"/>
      <c r="B21" s="42">
        <v>535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706423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706423</v>
      </c>
      <c r="O21" s="44">
        <f t="shared" si="1"/>
        <v>161.72687728937728</v>
      </c>
      <c r="P21" s="9"/>
    </row>
    <row r="22" spans="1:119">
      <c r="A22" s="12"/>
      <c r="B22" s="42">
        <v>538</v>
      </c>
      <c r="C22" s="19" t="s">
        <v>70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52051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52051</v>
      </c>
      <c r="O22" s="44">
        <f t="shared" si="1"/>
        <v>11.916437728937728</v>
      </c>
      <c r="P22" s="9"/>
    </row>
    <row r="23" spans="1:119" ht="15.75">
      <c r="A23" s="26" t="s">
        <v>34</v>
      </c>
      <c r="B23" s="27"/>
      <c r="C23" s="28"/>
      <c r="D23" s="29">
        <f t="shared" ref="D23:M23" si="6">SUM(D24:D24)</f>
        <v>439013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439013</v>
      </c>
      <c r="O23" s="41">
        <f t="shared" si="1"/>
        <v>100.5066391941392</v>
      </c>
      <c r="P23" s="10"/>
    </row>
    <row r="24" spans="1:119">
      <c r="A24" s="12"/>
      <c r="B24" s="42">
        <v>541</v>
      </c>
      <c r="C24" s="19" t="s">
        <v>61</v>
      </c>
      <c r="D24" s="43">
        <v>439013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439013</v>
      </c>
      <c r="O24" s="44">
        <f t="shared" si="1"/>
        <v>100.5066391941392</v>
      </c>
      <c r="P24" s="9"/>
    </row>
    <row r="25" spans="1:119" ht="15.75">
      <c r="A25" s="26" t="s">
        <v>36</v>
      </c>
      <c r="B25" s="27"/>
      <c r="C25" s="28"/>
      <c r="D25" s="29">
        <f t="shared" ref="D25:M25" si="7">SUM(D26:D29)</f>
        <v>247153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247153</v>
      </c>
      <c r="O25" s="41">
        <f t="shared" si="1"/>
        <v>56.582646520146518</v>
      </c>
      <c r="P25" s="9"/>
    </row>
    <row r="26" spans="1:119">
      <c r="A26" s="12"/>
      <c r="B26" s="42">
        <v>571</v>
      </c>
      <c r="C26" s="19" t="s">
        <v>37</v>
      </c>
      <c r="D26" s="43">
        <v>93004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93004</v>
      </c>
      <c r="O26" s="44">
        <f t="shared" si="1"/>
        <v>21.292124542124544</v>
      </c>
      <c r="P26" s="9"/>
    </row>
    <row r="27" spans="1:119">
      <c r="A27" s="12"/>
      <c r="B27" s="42">
        <v>572</v>
      </c>
      <c r="C27" s="19" t="s">
        <v>62</v>
      </c>
      <c r="D27" s="43">
        <v>83698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83698</v>
      </c>
      <c r="O27" s="44">
        <f t="shared" si="1"/>
        <v>19.161630036630036</v>
      </c>
      <c r="P27" s="9"/>
    </row>
    <row r="28" spans="1:119">
      <c r="A28" s="12"/>
      <c r="B28" s="42">
        <v>573</v>
      </c>
      <c r="C28" s="19" t="s">
        <v>47</v>
      </c>
      <c r="D28" s="43">
        <v>18229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18229</v>
      </c>
      <c r="O28" s="44">
        <f t="shared" si="1"/>
        <v>4.1733058608058604</v>
      </c>
      <c r="P28" s="9"/>
    </row>
    <row r="29" spans="1:119">
      <c r="A29" s="12"/>
      <c r="B29" s="42">
        <v>574</v>
      </c>
      <c r="C29" s="19" t="s">
        <v>39</v>
      </c>
      <c r="D29" s="43">
        <v>52222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52222</v>
      </c>
      <c r="O29" s="44">
        <f t="shared" si="1"/>
        <v>11.95558608058608</v>
      </c>
      <c r="P29" s="9"/>
    </row>
    <row r="30" spans="1:119" ht="15.75">
      <c r="A30" s="26" t="s">
        <v>63</v>
      </c>
      <c r="B30" s="27"/>
      <c r="C30" s="28"/>
      <c r="D30" s="29">
        <f t="shared" ref="D30:M30" si="8">SUM(D31:D31)</f>
        <v>0</v>
      </c>
      <c r="E30" s="29">
        <f t="shared" si="8"/>
        <v>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151709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151709</v>
      </c>
      <c r="O30" s="41">
        <f t="shared" si="1"/>
        <v>34.73191391941392</v>
      </c>
      <c r="P30" s="9"/>
    </row>
    <row r="31" spans="1:119" ht="15.75" thickBot="1">
      <c r="A31" s="12"/>
      <c r="B31" s="42">
        <v>581</v>
      </c>
      <c r="C31" s="19" t="s">
        <v>64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151709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151709</v>
      </c>
      <c r="O31" s="44">
        <f t="shared" si="1"/>
        <v>34.73191391941392</v>
      </c>
      <c r="P31" s="9"/>
    </row>
    <row r="32" spans="1:119" ht="16.5" thickBot="1">
      <c r="A32" s="13" t="s">
        <v>10</v>
      </c>
      <c r="B32" s="21"/>
      <c r="C32" s="20"/>
      <c r="D32" s="14">
        <f>SUM(D5,D13,D18,D23,D25,D30)</f>
        <v>2872413</v>
      </c>
      <c r="E32" s="14">
        <f t="shared" ref="E32:M32" si="9">SUM(E5,E13,E18,E23,E25,E30)</f>
        <v>0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2251254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4"/>
        <v>5123667</v>
      </c>
      <c r="O32" s="35">
        <f t="shared" si="1"/>
        <v>1173.0006868131868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0" t="s">
        <v>77</v>
      </c>
      <c r="M34" s="90"/>
      <c r="N34" s="90"/>
      <c r="O34" s="39">
        <v>4368</v>
      </c>
    </row>
    <row r="35" spans="1:1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3"/>
    </row>
    <row r="36" spans="1:15" ht="15.75" customHeight="1" thickBot="1">
      <c r="A36" s="94" t="s">
        <v>49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939351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939351</v>
      </c>
      <c r="O5" s="30">
        <f t="shared" ref="O5:O29" si="2">(N5/O$31)</f>
        <v>227.83191850594227</v>
      </c>
      <c r="P5" s="6"/>
    </row>
    <row r="6" spans="1:133">
      <c r="A6" s="12"/>
      <c r="B6" s="42">
        <v>511</v>
      </c>
      <c r="C6" s="19" t="s">
        <v>19</v>
      </c>
      <c r="D6" s="43">
        <v>42828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42828</v>
      </c>
      <c r="O6" s="44">
        <f t="shared" si="2"/>
        <v>10.387581857870483</v>
      </c>
      <c r="P6" s="9"/>
    </row>
    <row r="7" spans="1:133">
      <c r="A7" s="12"/>
      <c r="B7" s="42">
        <v>512</v>
      </c>
      <c r="C7" s="19" t="s">
        <v>20</v>
      </c>
      <c r="D7" s="43">
        <v>235004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235004</v>
      </c>
      <c r="O7" s="44">
        <f t="shared" si="2"/>
        <v>56.998302207130727</v>
      </c>
      <c r="P7" s="9"/>
    </row>
    <row r="8" spans="1:133">
      <c r="A8" s="12"/>
      <c r="B8" s="42">
        <v>513</v>
      </c>
      <c r="C8" s="19" t="s">
        <v>21</v>
      </c>
      <c r="D8" s="43">
        <v>129307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129307</v>
      </c>
      <c r="O8" s="44">
        <f t="shared" si="2"/>
        <v>31.362357506669902</v>
      </c>
      <c r="P8" s="9"/>
    </row>
    <row r="9" spans="1:133">
      <c r="A9" s="12"/>
      <c r="B9" s="42">
        <v>514</v>
      </c>
      <c r="C9" s="19" t="s">
        <v>22</v>
      </c>
      <c r="D9" s="43">
        <v>68656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68656</v>
      </c>
      <c r="O9" s="44">
        <f t="shared" si="2"/>
        <v>16.651952461799659</v>
      </c>
      <c r="P9" s="9"/>
    </row>
    <row r="10" spans="1:133">
      <c r="A10" s="12"/>
      <c r="B10" s="42">
        <v>519</v>
      </c>
      <c r="C10" s="19" t="s">
        <v>59</v>
      </c>
      <c r="D10" s="43">
        <v>463556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463556</v>
      </c>
      <c r="O10" s="44">
        <f t="shared" si="2"/>
        <v>112.4317244724715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1246821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1246821</v>
      </c>
      <c r="O11" s="41">
        <f t="shared" si="2"/>
        <v>302.40625757943246</v>
      </c>
      <c r="P11" s="10"/>
    </row>
    <row r="12" spans="1:133">
      <c r="A12" s="12"/>
      <c r="B12" s="42">
        <v>521</v>
      </c>
      <c r="C12" s="19" t="s">
        <v>25</v>
      </c>
      <c r="D12" s="43">
        <v>907212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907212</v>
      </c>
      <c r="O12" s="44">
        <f t="shared" si="2"/>
        <v>220.036866359447</v>
      </c>
      <c r="P12" s="9"/>
    </row>
    <row r="13" spans="1:133">
      <c r="A13" s="12"/>
      <c r="B13" s="42">
        <v>522</v>
      </c>
      <c r="C13" s="19" t="s">
        <v>26</v>
      </c>
      <c r="D13" s="43">
        <v>170197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170197</v>
      </c>
      <c r="O13" s="44">
        <f t="shared" si="2"/>
        <v>41.279893281591072</v>
      </c>
      <c r="P13" s="9"/>
    </row>
    <row r="14" spans="1:133">
      <c r="A14" s="12"/>
      <c r="B14" s="42">
        <v>524</v>
      </c>
      <c r="C14" s="19" t="s">
        <v>27</v>
      </c>
      <c r="D14" s="43">
        <v>157495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157495</v>
      </c>
      <c r="O14" s="44">
        <f t="shared" si="2"/>
        <v>38.199126849381521</v>
      </c>
      <c r="P14" s="9"/>
    </row>
    <row r="15" spans="1:133">
      <c r="A15" s="12"/>
      <c r="B15" s="42">
        <v>529</v>
      </c>
      <c r="C15" s="19" t="s">
        <v>28</v>
      </c>
      <c r="D15" s="43">
        <v>11917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11917</v>
      </c>
      <c r="O15" s="44">
        <f t="shared" si="2"/>
        <v>2.8903710890128549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SUM(D17:D20)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2019424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2019424</v>
      </c>
      <c r="O16" s="41">
        <f t="shared" si="2"/>
        <v>489.79480960465679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891963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891963</v>
      </c>
      <c r="O17" s="44">
        <f t="shared" si="2"/>
        <v>216.33834586466165</v>
      </c>
      <c r="P17" s="9"/>
    </row>
    <row r="18" spans="1:119">
      <c r="A18" s="12"/>
      <c r="B18" s="42">
        <v>534</v>
      </c>
      <c r="C18" s="19" t="s">
        <v>60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394033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394033</v>
      </c>
      <c r="O18" s="44">
        <f t="shared" si="2"/>
        <v>95.569488236720829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647813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647813</v>
      </c>
      <c r="O19" s="44">
        <f t="shared" si="2"/>
        <v>157.1217560029105</v>
      </c>
      <c r="P19" s="9"/>
    </row>
    <row r="20" spans="1:119">
      <c r="A20" s="12"/>
      <c r="B20" s="42">
        <v>538</v>
      </c>
      <c r="C20" s="19" t="s">
        <v>70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85615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85615</v>
      </c>
      <c r="O20" s="44">
        <f t="shared" si="2"/>
        <v>20.765219500363813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SUM(D22:D22)</f>
        <v>269714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269714</v>
      </c>
      <c r="O21" s="41">
        <f t="shared" si="2"/>
        <v>65.416929420325005</v>
      </c>
      <c r="P21" s="10"/>
    </row>
    <row r="22" spans="1:119">
      <c r="A22" s="12"/>
      <c r="B22" s="42">
        <v>541</v>
      </c>
      <c r="C22" s="19" t="s">
        <v>61</v>
      </c>
      <c r="D22" s="43">
        <v>269714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269714</v>
      </c>
      <c r="O22" s="44">
        <f t="shared" si="2"/>
        <v>65.416929420325005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SUM(D24:D26)</f>
        <v>241350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241350</v>
      </c>
      <c r="O23" s="41">
        <f t="shared" si="2"/>
        <v>58.537472714043176</v>
      </c>
      <c r="P23" s="9"/>
    </row>
    <row r="24" spans="1:119">
      <c r="A24" s="12"/>
      <c r="B24" s="42">
        <v>571</v>
      </c>
      <c r="C24" s="19" t="s">
        <v>37</v>
      </c>
      <c r="D24" s="43">
        <v>90052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90052</v>
      </c>
      <c r="O24" s="44">
        <f t="shared" si="2"/>
        <v>21.841377637642495</v>
      </c>
      <c r="P24" s="9"/>
    </row>
    <row r="25" spans="1:119">
      <c r="A25" s="12"/>
      <c r="B25" s="42">
        <v>572</v>
      </c>
      <c r="C25" s="19" t="s">
        <v>62</v>
      </c>
      <c r="D25" s="43">
        <v>105772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105772</v>
      </c>
      <c r="O25" s="44">
        <f t="shared" si="2"/>
        <v>25.654135338345863</v>
      </c>
      <c r="P25" s="9"/>
    </row>
    <row r="26" spans="1:119">
      <c r="A26" s="12"/>
      <c r="B26" s="42">
        <v>574</v>
      </c>
      <c r="C26" s="19" t="s">
        <v>39</v>
      </c>
      <c r="D26" s="43">
        <v>45526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45526</v>
      </c>
      <c r="O26" s="44">
        <f t="shared" si="2"/>
        <v>11.041959738054814</v>
      </c>
      <c r="P26" s="9"/>
    </row>
    <row r="27" spans="1:119" ht="15.75">
      <c r="A27" s="26" t="s">
        <v>63</v>
      </c>
      <c r="B27" s="27"/>
      <c r="C27" s="28"/>
      <c r="D27" s="29">
        <f t="shared" ref="D27:M27" si="7">SUM(D28:D28)</f>
        <v>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168731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168731</v>
      </c>
      <c r="O27" s="41">
        <f t="shared" si="2"/>
        <v>40.924326946398253</v>
      </c>
      <c r="P27" s="9"/>
    </row>
    <row r="28" spans="1:119" ht="15.75" thickBot="1">
      <c r="A28" s="12"/>
      <c r="B28" s="42">
        <v>581</v>
      </c>
      <c r="C28" s="19" t="s">
        <v>64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168731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168731</v>
      </c>
      <c r="O28" s="44">
        <f t="shared" si="2"/>
        <v>40.924326946398253</v>
      </c>
      <c r="P28" s="9"/>
    </row>
    <row r="29" spans="1:119" ht="16.5" thickBot="1">
      <c r="A29" s="13" t="s">
        <v>10</v>
      </c>
      <c r="B29" s="21"/>
      <c r="C29" s="20"/>
      <c r="D29" s="14">
        <f>SUM(D5,D11,D16,D21,D23,D27)</f>
        <v>2697236</v>
      </c>
      <c r="E29" s="14">
        <f t="shared" ref="E29:M29" si="8">SUM(E5,E11,E16,E21,E23,E27)</f>
        <v>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2188155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4885391</v>
      </c>
      <c r="O29" s="35">
        <f t="shared" si="2"/>
        <v>1184.911714770798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73</v>
      </c>
      <c r="M31" s="90"/>
      <c r="N31" s="90"/>
      <c r="O31" s="39">
        <v>4123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842407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842407</v>
      </c>
      <c r="O5" s="30">
        <f t="shared" ref="O5:O29" si="2">(N5/O$31)</f>
        <v>211.97961751383997</v>
      </c>
      <c r="P5" s="6"/>
    </row>
    <row r="6" spans="1:133">
      <c r="A6" s="12"/>
      <c r="B6" s="42">
        <v>511</v>
      </c>
      <c r="C6" s="19" t="s">
        <v>19</v>
      </c>
      <c r="D6" s="43">
        <v>44549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44549</v>
      </c>
      <c r="O6" s="44">
        <f t="shared" si="2"/>
        <v>11.210115752390539</v>
      </c>
      <c r="P6" s="9"/>
    </row>
    <row r="7" spans="1:133">
      <c r="A7" s="12"/>
      <c r="B7" s="42">
        <v>512</v>
      </c>
      <c r="C7" s="19" t="s">
        <v>20</v>
      </c>
      <c r="D7" s="43">
        <v>461338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461338</v>
      </c>
      <c r="O7" s="44">
        <f t="shared" si="2"/>
        <v>116.08907901358832</v>
      </c>
      <c r="P7" s="9"/>
    </row>
    <row r="8" spans="1:133">
      <c r="A8" s="12"/>
      <c r="B8" s="42">
        <v>513</v>
      </c>
      <c r="C8" s="19" t="s">
        <v>21</v>
      </c>
      <c r="D8" s="43">
        <v>141929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141929</v>
      </c>
      <c r="O8" s="44">
        <f t="shared" si="2"/>
        <v>35.714393558127831</v>
      </c>
      <c r="P8" s="9"/>
    </row>
    <row r="9" spans="1:133">
      <c r="A9" s="12"/>
      <c r="B9" s="42">
        <v>514</v>
      </c>
      <c r="C9" s="19" t="s">
        <v>22</v>
      </c>
      <c r="D9" s="43">
        <v>108240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108240</v>
      </c>
      <c r="O9" s="44">
        <f t="shared" si="2"/>
        <v>27.237040764972321</v>
      </c>
      <c r="P9" s="9"/>
    </row>
    <row r="10" spans="1:133">
      <c r="A10" s="12"/>
      <c r="B10" s="42">
        <v>519</v>
      </c>
      <c r="C10" s="19" t="s">
        <v>59</v>
      </c>
      <c r="D10" s="43">
        <v>86351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86351</v>
      </c>
      <c r="O10" s="44">
        <f t="shared" si="2"/>
        <v>21.728988424760946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1237377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1237377</v>
      </c>
      <c r="O11" s="41">
        <f t="shared" si="2"/>
        <v>311.36814292903875</v>
      </c>
      <c r="P11" s="10"/>
    </row>
    <row r="12" spans="1:133">
      <c r="A12" s="12"/>
      <c r="B12" s="42">
        <v>521</v>
      </c>
      <c r="C12" s="19" t="s">
        <v>25</v>
      </c>
      <c r="D12" s="43">
        <v>867721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867721</v>
      </c>
      <c r="O12" s="44">
        <f t="shared" si="2"/>
        <v>218.34952189229995</v>
      </c>
      <c r="P12" s="9"/>
    </row>
    <row r="13" spans="1:133">
      <c r="A13" s="12"/>
      <c r="B13" s="42">
        <v>522</v>
      </c>
      <c r="C13" s="19" t="s">
        <v>26</v>
      </c>
      <c r="D13" s="43">
        <v>262201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262201</v>
      </c>
      <c r="O13" s="44">
        <f t="shared" si="2"/>
        <v>65.979114242576742</v>
      </c>
      <c r="P13" s="9"/>
    </row>
    <row r="14" spans="1:133">
      <c r="A14" s="12"/>
      <c r="B14" s="42">
        <v>524</v>
      </c>
      <c r="C14" s="19" t="s">
        <v>27</v>
      </c>
      <c r="D14" s="43">
        <v>94767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94767</v>
      </c>
      <c r="O14" s="44">
        <f t="shared" si="2"/>
        <v>23.84675390035229</v>
      </c>
      <c r="P14" s="9"/>
    </row>
    <row r="15" spans="1:133">
      <c r="A15" s="12"/>
      <c r="B15" s="42">
        <v>529</v>
      </c>
      <c r="C15" s="19" t="s">
        <v>28</v>
      </c>
      <c r="D15" s="43">
        <v>12688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12688</v>
      </c>
      <c r="O15" s="44">
        <f t="shared" si="2"/>
        <v>3.1927528938097636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SUM(D17:D20)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1875906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1875906</v>
      </c>
      <c r="O16" s="41">
        <f t="shared" si="2"/>
        <v>472.04479114242577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785382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785382</v>
      </c>
      <c r="O17" s="44">
        <f t="shared" si="2"/>
        <v>197.63009562154002</v>
      </c>
      <c r="P17" s="9"/>
    </row>
    <row r="18" spans="1:119">
      <c r="A18" s="12"/>
      <c r="B18" s="42">
        <v>534</v>
      </c>
      <c r="C18" s="19" t="s">
        <v>60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375326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375326</v>
      </c>
      <c r="O18" s="44">
        <f t="shared" si="2"/>
        <v>94.445395067941618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642355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642355</v>
      </c>
      <c r="O19" s="44">
        <f t="shared" si="2"/>
        <v>161.6394061399094</v>
      </c>
      <c r="P19" s="9"/>
    </row>
    <row r="20" spans="1:119">
      <c r="A20" s="12"/>
      <c r="B20" s="42">
        <v>538</v>
      </c>
      <c r="C20" s="19" t="s">
        <v>70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72843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72843</v>
      </c>
      <c r="O20" s="44">
        <f t="shared" si="2"/>
        <v>18.329894313034725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SUM(D22:D22)</f>
        <v>551490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551490</v>
      </c>
      <c r="O21" s="41">
        <f t="shared" si="2"/>
        <v>138.77453447408152</v>
      </c>
      <c r="P21" s="10"/>
    </row>
    <row r="22" spans="1:119">
      <c r="A22" s="12"/>
      <c r="B22" s="42">
        <v>541</v>
      </c>
      <c r="C22" s="19" t="s">
        <v>61</v>
      </c>
      <c r="D22" s="43">
        <v>551490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551490</v>
      </c>
      <c r="O22" s="44">
        <f t="shared" si="2"/>
        <v>138.77453447408152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SUM(D24:D26)</f>
        <v>227510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227510</v>
      </c>
      <c r="O23" s="41">
        <f t="shared" si="2"/>
        <v>57.249622546552594</v>
      </c>
      <c r="P23" s="9"/>
    </row>
    <row r="24" spans="1:119">
      <c r="A24" s="12"/>
      <c r="B24" s="42">
        <v>571</v>
      </c>
      <c r="C24" s="19" t="s">
        <v>37</v>
      </c>
      <c r="D24" s="43">
        <v>90816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90816</v>
      </c>
      <c r="O24" s="44">
        <f t="shared" si="2"/>
        <v>22.852541519879214</v>
      </c>
      <c r="P24" s="9"/>
    </row>
    <row r="25" spans="1:119">
      <c r="A25" s="12"/>
      <c r="B25" s="42">
        <v>572</v>
      </c>
      <c r="C25" s="19" t="s">
        <v>62</v>
      </c>
      <c r="D25" s="43">
        <v>88329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88329</v>
      </c>
      <c r="O25" s="44">
        <f t="shared" si="2"/>
        <v>22.226723704076498</v>
      </c>
      <c r="P25" s="9"/>
    </row>
    <row r="26" spans="1:119">
      <c r="A26" s="12"/>
      <c r="B26" s="42">
        <v>574</v>
      </c>
      <c r="C26" s="19" t="s">
        <v>39</v>
      </c>
      <c r="D26" s="43">
        <v>48365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48365</v>
      </c>
      <c r="O26" s="44">
        <f t="shared" si="2"/>
        <v>12.17035732259688</v>
      </c>
      <c r="P26" s="9"/>
    </row>
    <row r="27" spans="1:119" ht="15.75">
      <c r="A27" s="26" t="s">
        <v>63</v>
      </c>
      <c r="B27" s="27"/>
      <c r="C27" s="28"/>
      <c r="D27" s="29">
        <f t="shared" ref="D27:M27" si="7">SUM(D28:D28)</f>
        <v>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145583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145583</v>
      </c>
      <c r="O27" s="41">
        <f t="shared" si="2"/>
        <v>36.63387015601409</v>
      </c>
      <c r="P27" s="9"/>
    </row>
    <row r="28" spans="1:119" ht="15.75" thickBot="1">
      <c r="A28" s="12"/>
      <c r="B28" s="42">
        <v>581</v>
      </c>
      <c r="C28" s="19" t="s">
        <v>64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145583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145583</v>
      </c>
      <c r="O28" s="44">
        <f t="shared" si="2"/>
        <v>36.63387015601409</v>
      </c>
      <c r="P28" s="9"/>
    </row>
    <row r="29" spans="1:119" ht="16.5" thickBot="1">
      <c r="A29" s="13" t="s">
        <v>10</v>
      </c>
      <c r="B29" s="21"/>
      <c r="C29" s="20"/>
      <c r="D29" s="14">
        <f>SUM(D5,D11,D16,D21,D23,D27)</f>
        <v>2858784</v>
      </c>
      <c r="E29" s="14">
        <f t="shared" ref="E29:M29" si="8">SUM(E5,E11,E16,E21,E23,E27)</f>
        <v>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2021489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4880273</v>
      </c>
      <c r="O29" s="35">
        <f t="shared" si="2"/>
        <v>1228.0505787619527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71</v>
      </c>
      <c r="M31" s="90"/>
      <c r="N31" s="90"/>
      <c r="O31" s="39">
        <v>3974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777269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30" si="1">SUM(D5:M5)</f>
        <v>777269</v>
      </c>
      <c r="O5" s="58">
        <f t="shared" ref="O5:O30" si="2">(N5/O$32)</f>
        <v>200.53379772961816</v>
      </c>
      <c r="P5" s="59"/>
    </row>
    <row r="6" spans="1:133">
      <c r="A6" s="61"/>
      <c r="B6" s="62">
        <v>511</v>
      </c>
      <c r="C6" s="63" t="s">
        <v>19</v>
      </c>
      <c r="D6" s="64">
        <v>39395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39395</v>
      </c>
      <c r="O6" s="65">
        <f t="shared" si="2"/>
        <v>10.163828689370485</v>
      </c>
      <c r="P6" s="66"/>
    </row>
    <row r="7" spans="1:133">
      <c r="A7" s="61"/>
      <c r="B7" s="62">
        <v>512</v>
      </c>
      <c r="C7" s="63" t="s">
        <v>20</v>
      </c>
      <c r="D7" s="64">
        <v>440310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440310</v>
      </c>
      <c r="O7" s="65">
        <f t="shared" si="2"/>
        <v>113.59907120743034</v>
      </c>
      <c r="P7" s="66"/>
    </row>
    <row r="8" spans="1:133">
      <c r="A8" s="61"/>
      <c r="B8" s="62">
        <v>513</v>
      </c>
      <c r="C8" s="63" t="s">
        <v>21</v>
      </c>
      <c r="D8" s="64">
        <v>118158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118158</v>
      </c>
      <c r="O8" s="65">
        <f t="shared" si="2"/>
        <v>30.484520123839008</v>
      </c>
      <c r="P8" s="66"/>
    </row>
    <row r="9" spans="1:133">
      <c r="A9" s="61"/>
      <c r="B9" s="62">
        <v>514</v>
      </c>
      <c r="C9" s="63" t="s">
        <v>22</v>
      </c>
      <c r="D9" s="64">
        <v>89752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89752</v>
      </c>
      <c r="O9" s="65">
        <f t="shared" si="2"/>
        <v>23.155830753353975</v>
      </c>
      <c r="P9" s="66"/>
    </row>
    <row r="10" spans="1:133">
      <c r="A10" s="61"/>
      <c r="B10" s="62">
        <v>519</v>
      </c>
      <c r="C10" s="63" t="s">
        <v>59</v>
      </c>
      <c r="D10" s="64">
        <v>89654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89654</v>
      </c>
      <c r="O10" s="65">
        <f t="shared" si="2"/>
        <v>23.130546955624354</v>
      </c>
      <c r="P10" s="66"/>
    </row>
    <row r="11" spans="1:133" ht="15.75">
      <c r="A11" s="67" t="s">
        <v>24</v>
      </c>
      <c r="B11" s="68"/>
      <c r="C11" s="69"/>
      <c r="D11" s="70">
        <f t="shared" ref="D11:M11" si="3">SUM(D12:D15)</f>
        <v>1207066</v>
      </c>
      <c r="E11" s="70">
        <f t="shared" si="3"/>
        <v>0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1207066</v>
      </c>
      <c r="O11" s="72">
        <f t="shared" si="2"/>
        <v>311.42053663570692</v>
      </c>
      <c r="P11" s="73"/>
    </row>
    <row r="12" spans="1:133">
      <c r="A12" s="61"/>
      <c r="B12" s="62">
        <v>521</v>
      </c>
      <c r="C12" s="63" t="s">
        <v>25</v>
      </c>
      <c r="D12" s="64">
        <v>850719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850719</v>
      </c>
      <c r="O12" s="65">
        <f t="shared" si="2"/>
        <v>219.48374613003097</v>
      </c>
      <c r="P12" s="66"/>
    </row>
    <row r="13" spans="1:133">
      <c r="A13" s="61"/>
      <c r="B13" s="62">
        <v>522</v>
      </c>
      <c r="C13" s="63" t="s">
        <v>26</v>
      </c>
      <c r="D13" s="64">
        <v>276328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276328</v>
      </c>
      <c r="O13" s="65">
        <f t="shared" si="2"/>
        <v>71.292053663570698</v>
      </c>
      <c r="P13" s="66"/>
    </row>
    <row r="14" spans="1:133">
      <c r="A14" s="61"/>
      <c r="B14" s="62">
        <v>524</v>
      </c>
      <c r="C14" s="63" t="s">
        <v>27</v>
      </c>
      <c r="D14" s="64">
        <v>78473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78473</v>
      </c>
      <c r="O14" s="65">
        <f t="shared" si="2"/>
        <v>20.245872033023737</v>
      </c>
      <c r="P14" s="66"/>
    </row>
    <row r="15" spans="1:133">
      <c r="A15" s="61"/>
      <c r="B15" s="62">
        <v>529</v>
      </c>
      <c r="C15" s="63" t="s">
        <v>28</v>
      </c>
      <c r="D15" s="64">
        <v>1546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1546</v>
      </c>
      <c r="O15" s="65">
        <f t="shared" si="2"/>
        <v>0.39886480908152733</v>
      </c>
      <c r="P15" s="66"/>
    </row>
    <row r="16" spans="1:133" ht="15.75">
      <c r="A16" s="67" t="s">
        <v>29</v>
      </c>
      <c r="B16" s="68"/>
      <c r="C16" s="69"/>
      <c r="D16" s="70">
        <f t="shared" ref="D16:M16" si="4">SUM(D17:D20)</f>
        <v>0</v>
      </c>
      <c r="E16" s="70">
        <f t="shared" si="4"/>
        <v>0</v>
      </c>
      <c r="F16" s="70">
        <f t="shared" si="4"/>
        <v>0</v>
      </c>
      <c r="G16" s="70">
        <f t="shared" si="4"/>
        <v>0</v>
      </c>
      <c r="H16" s="70">
        <f t="shared" si="4"/>
        <v>0</v>
      </c>
      <c r="I16" s="70">
        <f t="shared" si="4"/>
        <v>1904693</v>
      </c>
      <c r="J16" s="70">
        <f t="shared" si="4"/>
        <v>0</v>
      </c>
      <c r="K16" s="70">
        <f t="shared" si="4"/>
        <v>0</v>
      </c>
      <c r="L16" s="70">
        <f t="shared" si="4"/>
        <v>0</v>
      </c>
      <c r="M16" s="70">
        <f t="shared" si="4"/>
        <v>0</v>
      </c>
      <c r="N16" s="71">
        <f t="shared" si="1"/>
        <v>1904693</v>
      </c>
      <c r="O16" s="72">
        <f t="shared" si="2"/>
        <v>491.40686274509807</v>
      </c>
      <c r="P16" s="73"/>
    </row>
    <row r="17" spans="1:119">
      <c r="A17" s="61"/>
      <c r="B17" s="62">
        <v>533</v>
      </c>
      <c r="C17" s="63" t="s">
        <v>30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810889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810889</v>
      </c>
      <c r="O17" s="65">
        <f t="shared" si="2"/>
        <v>209.20768833849328</v>
      </c>
      <c r="P17" s="66"/>
    </row>
    <row r="18" spans="1:119">
      <c r="A18" s="61"/>
      <c r="B18" s="62">
        <v>534</v>
      </c>
      <c r="C18" s="63" t="s">
        <v>60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414968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414968</v>
      </c>
      <c r="O18" s="65">
        <f t="shared" si="2"/>
        <v>107.0608875128999</v>
      </c>
      <c r="P18" s="66"/>
    </row>
    <row r="19" spans="1:119">
      <c r="A19" s="61"/>
      <c r="B19" s="62">
        <v>535</v>
      </c>
      <c r="C19" s="63" t="s">
        <v>32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616356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616356</v>
      </c>
      <c r="O19" s="65">
        <f t="shared" si="2"/>
        <v>159.01857585139319</v>
      </c>
      <c r="P19" s="66"/>
    </row>
    <row r="20" spans="1:119">
      <c r="A20" s="61"/>
      <c r="B20" s="62">
        <v>539</v>
      </c>
      <c r="C20" s="63" t="s">
        <v>46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62480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62480</v>
      </c>
      <c r="O20" s="65">
        <f t="shared" si="2"/>
        <v>16.119711042311661</v>
      </c>
      <c r="P20" s="66"/>
    </row>
    <row r="21" spans="1:119" ht="15.75">
      <c r="A21" s="67" t="s">
        <v>34</v>
      </c>
      <c r="B21" s="68"/>
      <c r="C21" s="69"/>
      <c r="D21" s="70">
        <f t="shared" ref="D21:M21" si="5">SUM(D22:D22)</f>
        <v>318981</v>
      </c>
      <c r="E21" s="70">
        <f t="shared" si="5"/>
        <v>0</v>
      </c>
      <c r="F21" s="70">
        <f t="shared" si="5"/>
        <v>0</v>
      </c>
      <c r="G21" s="70">
        <f t="shared" si="5"/>
        <v>0</v>
      </c>
      <c r="H21" s="70">
        <f t="shared" si="5"/>
        <v>0</v>
      </c>
      <c r="I21" s="70">
        <f t="shared" si="5"/>
        <v>0</v>
      </c>
      <c r="J21" s="70">
        <f t="shared" si="5"/>
        <v>0</v>
      </c>
      <c r="K21" s="70">
        <f t="shared" si="5"/>
        <v>0</v>
      </c>
      <c r="L21" s="70">
        <f t="shared" si="5"/>
        <v>0</v>
      </c>
      <c r="M21" s="70">
        <f t="shared" si="5"/>
        <v>0</v>
      </c>
      <c r="N21" s="70">
        <f t="shared" si="1"/>
        <v>318981</v>
      </c>
      <c r="O21" s="72">
        <f t="shared" si="2"/>
        <v>82.296439628482972</v>
      </c>
      <c r="P21" s="73"/>
    </row>
    <row r="22" spans="1:119">
      <c r="A22" s="61"/>
      <c r="B22" s="62">
        <v>541</v>
      </c>
      <c r="C22" s="63" t="s">
        <v>61</v>
      </c>
      <c r="D22" s="64">
        <v>318981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318981</v>
      </c>
      <c r="O22" s="65">
        <f t="shared" si="2"/>
        <v>82.296439628482972</v>
      </c>
      <c r="P22" s="66"/>
    </row>
    <row r="23" spans="1:119" ht="15.75">
      <c r="A23" s="67" t="s">
        <v>36</v>
      </c>
      <c r="B23" s="68"/>
      <c r="C23" s="69"/>
      <c r="D23" s="70">
        <f t="shared" ref="D23:M23" si="6">SUM(D24:D27)</f>
        <v>232157</v>
      </c>
      <c r="E23" s="70">
        <f t="shared" si="6"/>
        <v>0</v>
      </c>
      <c r="F23" s="70">
        <f t="shared" si="6"/>
        <v>0</v>
      </c>
      <c r="G23" s="70">
        <f t="shared" si="6"/>
        <v>0</v>
      </c>
      <c r="H23" s="70">
        <f t="shared" si="6"/>
        <v>0</v>
      </c>
      <c r="I23" s="70">
        <f t="shared" si="6"/>
        <v>0</v>
      </c>
      <c r="J23" s="70">
        <f t="shared" si="6"/>
        <v>0</v>
      </c>
      <c r="K23" s="70">
        <f t="shared" si="6"/>
        <v>0</v>
      </c>
      <c r="L23" s="70">
        <f t="shared" si="6"/>
        <v>0</v>
      </c>
      <c r="M23" s="70">
        <f t="shared" si="6"/>
        <v>0</v>
      </c>
      <c r="N23" s="70">
        <f t="shared" si="1"/>
        <v>232157</v>
      </c>
      <c r="O23" s="72">
        <f t="shared" si="2"/>
        <v>59.896026831785349</v>
      </c>
      <c r="P23" s="66"/>
    </row>
    <row r="24" spans="1:119">
      <c r="A24" s="61"/>
      <c r="B24" s="62">
        <v>571</v>
      </c>
      <c r="C24" s="63" t="s">
        <v>37</v>
      </c>
      <c r="D24" s="64">
        <v>79041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79041</v>
      </c>
      <c r="O24" s="65">
        <f t="shared" si="2"/>
        <v>20.392414860681114</v>
      </c>
      <c r="P24" s="66"/>
    </row>
    <row r="25" spans="1:119">
      <c r="A25" s="61"/>
      <c r="B25" s="62">
        <v>572</v>
      </c>
      <c r="C25" s="63" t="s">
        <v>62</v>
      </c>
      <c r="D25" s="64">
        <v>84565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84565</v>
      </c>
      <c r="O25" s="65">
        <f t="shared" si="2"/>
        <v>21.817595459236326</v>
      </c>
      <c r="P25" s="66"/>
    </row>
    <row r="26" spans="1:119">
      <c r="A26" s="61"/>
      <c r="B26" s="62">
        <v>573</v>
      </c>
      <c r="C26" s="63" t="s">
        <v>47</v>
      </c>
      <c r="D26" s="64">
        <v>4487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1"/>
        <v>4487</v>
      </c>
      <c r="O26" s="65">
        <f t="shared" si="2"/>
        <v>1.1576367389060886</v>
      </c>
      <c r="P26" s="66"/>
    </row>
    <row r="27" spans="1:119">
      <c r="A27" s="61"/>
      <c r="B27" s="62">
        <v>574</v>
      </c>
      <c r="C27" s="63" t="s">
        <v>39</v>
      </c>
      <c r="D27" s="64">
        <v>64064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1"/>
        <v>64064</v>
      </c>
      <c r="O27" s="65">
        <f t="shared" si="2"/>
        <v>16.528379772961816</v>
      </c>
      <c r="P27" s="66"/>
    </row>
    <row r="28" spans="1:119" ht="15.75">
      <c r="A28" s="67" t="s">
        <v>63</v>
      </c>
      <c r="B28" s="68"/>
      <c r="C28" s="69"/>
      <c r="D28" s="70">
        <f t="shared" ref="D28:M28" si="7">SUM(D29:D29)</f>
        <v>0</v>
      </c>
      <c r="E28" s="70">
        <f t="shared" si="7"/>
        <v>0</v>
      </c>
      <c r="F28" s="70">
        <f t="shared" si="7"/>
        <v>0</v>
      </c>
      <c r="G28" s="70">
        <f t="shared" si="7"/>
        <v>0</v>
      </c>
      <c r="H28" s="70">
        <f t="shared" si="7"/>
        <v>0</v>
      </c>
      <c r="I28" s="70">
        <f t="shared" si="7"/>
        <v>252502</v>
      </c>
      <c r="J28" s="70">
        <f t="shared" si="7"/>
        <v>0</v>
      </c>
      <c r="K28" s="70">
        <f t="shared" si="7"/>
        <v>0</v>
      </c>
      <c r="L28" s="70">
        <f t="shared" si="7"/>
        <v>0</v>
      </c>
      <c r="M28" s="70">
        <f t="shared" si="7"/>
        <v>0</v>
      </c>
      <c r="N28" s="70">
        <f t="shared" si="1"/>
        <v>252502</v>
      </c>
      <c r="O28" s="72">
        <f t="shared" si="2"/>
        <v>65.144994840041278</v>
      </c>
      <c r="P28" s="66"/>
    </row>
    <row r="29" spans="1:119" ht="15.75" thickBot="1">
      <c r="A29" s="61"/>
      <c r="B29" s="62">
        <v>581</v>
      </c>
      <c r="C29" s="63" t="s">
        <v>64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252502</v>
      </c>
      <c r="J29" s="64">
        <v>0</v>
      </c>
      <c r="K29" s="64">
        <v>0</v>
      </c>
      <c r="L29" s="64">
        <v>0</v>
      </c>
      <c r="M29" s="64">
        <v>0</v>
      </c>
      <c r="N29" s="64">
        <f t="shared" si="1"/>
        <v>252502</v>
      </c>
      <c r="O29" s="65">
        <f t="shared" si="2"/>
        <v>65.144994840041278</v>
      </c>
      <c r="P29" s="66"/>
    </row>
    <row r="30" spans="1:119" ht="16.5" thickBot="1">
      <c r="A30" s="74" t="s">
        <v>10</v>
      </c>
      <c r="B30" s="75"/>
      <c r="C30" s="76"/>
      <c r="D30" s="77">
        <f>SUM(D5,D11,D16,D21,D23,D28)</f>
        <v>2535473</v>
      </c>
      <c r="E30" s="77">
        <f t="shared" ref="E30:M30" si="8">SUM(E5,E11,E16,E21,E23,E28)</f>
        <v>0</v>
      </c>
      <c r="F30" s="77">
        <f t="shared" si="8"/>
        <v>0</v>
      </c>
      <c r="G30" s="77">
        <f t="shared" si="8"/>
        <v>0</v>
      </c>
      <c r="H30" s="77">
        <f t="shared" si="8"/>
        <v>0</v>
      </c>
      <c r="I30" s="77">
        <f t="shared" si="8"/>
        <v>2157195</v>
      </c>
      <c r="J30" s="77">
        <f t="shared" si="8"/>
        <v>0</v>
      </c>
      <c r="K30" s="77">
        <f t="shared" si="8"/>
        <v>0</v>
      </c>
      <c r="L30" s="77">
        <f t="shared" si="8"/>
        <v>0</v>
      </c>
      <c r="M30" s="77">
        <f t="shared" si="8"/>
        <v>0</v>
      </c>
      <c r="N30" s="77">
        <f t="shared" si="1"/>
        <v>4692668</v>
      </c>
      <c r="O30" s="78">
        <f t="shared" si="2"/>
        <v>1210.6986584107326</v>
      </c>
      <c r="P30" s="59"/>
      <c r="Q30" s="79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</row>
    <row r="31" spans="1:119">
      <c r="A31" s="81"/>
      <c r="B31" s="82"/>
      <c r="C31" s="8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4"/>
    </row>
    <row r="32" spans="1:119">
      <c r="A32" s="85"/>
      <c r="B32" s="86"/>
      <c r="C32" s="86"/>
      <c r="D32" s="87"/>
      <c r="E32" s="87"/>
      <c r="F32" s="87"/>
      <c r="G32" s="87"/>
      <c r="H32" s="87"/>
      <c r="I32" s="87"/>
      <c r="J32" s="87"/>
      <c r="K32" s="87"/>
      <c r="L32" s="114" t="s">
        <v>65</v>
      </c>
      <c r="M32" s="114"/>
      <c r="N32" s="114"/>
      <c r="O32" s="88">
        <v>3876</v>
      </c>
    </row>
    <row r="33" spans="1:15">
      <c r="A33" s="115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7"/>
    </row>
    <row r="34" spans="1:15" ht="15.75" customHeight="1" thickBot="1">
      <c r="A34" s="118" t="s">
        <v>49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20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2023-08-06T19:15:08Z</cp:lastPrinted>
  <dcterms:created xsi:type="dcterms:W3CDTF">2000-08-31T21:26:31Z</dcterms:created>
  <dcterms:modified xsi:type="dcterms:W3CDTF">2023-08-06T19:15:13Z</dcterms:modified>
</cp:coreProperties>
</file>