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0" documentId="11_A9C0D90AEE578BA139B7ADF48074752A89B09988" xr6:coauthVersionLast="47" xr6:coauthVersionMax="47" xr10:uidLastSave="{DCE90917-EC08-45CE-BADD-72E8CFFF135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'2008'!$A$1:$O$70</definedName>
    <definedName name="_xlnm.Print_Area" localSheetId="14">'2009'!$A$1:$O$70</definedName>
    <definedName name="_xlnm.Print_Area" localSheetId="13">'2010'!$A$1:$O$68</definedName>
    <definedName name="_xlnm.Print_Area" localSheetId="12">'2011'!$A$1:$O$68</definedName>
    <definedName name="_xlnm.Print_Area" localSheetId="11">'2012'!$A$1:$O$69</definedName>
    <definedName name="_xlnm.Print_Area" localSheetId="10">'2013'!$A$1:$O$66</definedName>
    <definedName name="_xlnm.Print_Area" localSheetId="9">'2014'!$A$1:$O$68</definedName>
    <definedName name="_xlnm.Print_Area" localSheetId="8">'2015'!$A$1:$O$69</definedName>
    <definedName name="_xlnm.Print_Area" localSheetId="7">'2016'!$A$1:$O$70</definedName>
    <definedName name="_xlnm.Print_Area" localSheetId="6">'2017'!$A$1:$O$67</definedName>
    <definedName name="_xlnm.Print_Area" localSheetId="5">'2018'!$A$1:$O$69</definedName>
    <definedName name="_xlnm.Print_Area" localSheetId="4">'2019'!$A$1:$O$68</definedName>
    <definedName name="_xlnm.Print_Area" localSheetId="3">'2020'!$A$1:$O$70</definedName>
    <definedName name="_xlnm.Print_Area" localSheetId="2">'2021'!$A$1:$P$68</definedName>
    <definedName name="_xlnm.Print_Area" localSheetId="1">'2022'!$A$1:$P$70</definedName>
    <definedName name="_xlnm.Print_Area" localSheetId="0">'2023'!$A$1:$P$70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48" l="1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3" i="48" l="1"/>
  <c r="P63" i="48" s="1"/>
  <c r="O54" i="48"/>
  <c r="P54" i="48" s="1"/>
  <c r="O51" i="48"/>
  <c r="P51" i="48" s="1"/>
  <c r="O40" i="48"/>
  <c r="P40" i="48" s="1"/>
  <c r="O27" i="48"/>
  <c r="P27" i="48" s="1"/>
  <c r="F66" i="48"/>
  <c r="G66" i="48"/>
  <c r="H66" i="48"/>
  <c r="I66" i="48"/>
  <c r="N66" i="48"/>
  <c r="K66" i="48"/>
  <c r="J66" i="48"/>
  <c r="O14" i="48"/>
  <c r="P14" i="48" s="1"/>
  <c r="L66" i="48"/>
  <c r="M66" i="48"/>
  <c r="O5" i="48"/>
  <c r="P5" i="48" s="1"/>
  <c r="D66" i="48"/>
  <c r="E66" i="48"/>
  <c r="O63" i="47"/>
  <c r="P63" i="47" s="1"/>
  <c r="O54" i="47"/>
  <c r="P54" i="47" s="1"/>
  <c r="O51" i="47"/>
  <c r="P51" i="47" s="1"/>
  <c r="O41" i="47"/>
  <c r="P41" i="47" s="1"/>
  <c r="O27" i="47"/>
  <c r="P27" i="47" s="1"/>
  <c r="L66" i="47"/>
  <c r="N66" i="47"/>
  <c r="M66" i="47"/>
  <c r="F66" i="47"/>
  <c r="J66" i="47"/>
  <c r="K66" i="47"/>
  <c r="D66" i="47"/>
  <c r="I66" i="47"/>
  <c r="E66" i="47"/>
  <c r="G66" i="47"/>
  <c r="H66" i="47"/>
  <c r="O14" i="47"/>
  <c r="P14" i="47" s="1"/>
  <c r="O5" i="47"/>
  <c r="P5" i="47" s="1"/>
  <c r="O63" i="46"/>
  <c r="P63" i="46"/>
  <c r="O62" i="46"/>
  <c r="P62" i="46" s="1"/>
  <c r="N61" i="46"/>
  <c r="M61" i="46"/>
  <c r="L61" i="46"/>
  <c r="K61" i="46"/>
  <c r="J61" i="46"/>
  <c r="I61" i="46"/>
  <c r="H61" i="46"/>
  <c r="G61" i="46"/>
  <c r="F61" i="46"/>
  <c r="E61" i="46"/>
  <c r="D61" i="46"/>
  <c r="O60" i="46"/>
  <c r="P60" i="46"/>
  <c r="O59" i="46"/>
  <c r="P59" i="46" s="1"/>
  <c r="O58" i="46"/>
  <c r="P58" i="46"/>
  <c r="O57" i="46"/>
  <c r="P57" i="46"/>
  <c r="O56" i="46"/>
  <c r="P56" i="46" s="1"/>
  <c r="O55" i="46"/>
  <c r="P55" i="46" s="1"/>
  <c r="O54" i="46"/>
  <c r="P54" i="46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/>
  <c r="N49" i="46"/>
  <c r="O49" i="46" s="1"/>
  <c r="P49" i="46" s="1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/>
  <c r="O44" i="46"/>
  <c r="P44" i="46" s="1"/>
  <c r="O43" i="46"/>
  <c r="P43" i="46"/>
  <c r="O42" i="46"/>
  <c r="P42" i="46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 s="1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/>
  <c r="O28" i="46"/>
  <c r="P28" i="46"/>
  <c r="N27" i="46"/>
  <c r="M27" i="46"/>
  <c r="L27" i="46"/>
  <c r="K27" i="46"/>
  <c r="J27" i="46"/>
  <c r="I27" i="46"/>
  <c r="I64" i="46" s="1"/>
  <c r="H27" i="46"/>
  <c r="G27" i="46"/>
  <c r="F27" i="46"/>
  <c r="F64" i="46" s="1"/>
  <c r="E27" i="46"/>
  <c r="D27" i="46"/>
  <c r="O26" i="46"/>
  <c r="P26" i="46" s="1"/>
  <c r="O25" i="46"/>
  <c r="P25" i="46" s="1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 s="1"/>
  <c r="O18" i="46"/>
  <c r="P18" i="46"/>
  <c r="O17" i="46"/>
  <c r="P17" i="46" s="1"/>
  <c r="O16" i="46"/>
  <c r="P16" i="46"/>
  <c r="O15" i="46"/>
  <c r="P15" i="46" s="1"/>
  <c r="N14" i="46"/>
  <c r="N64" i="46" s="1"/>
  <c r="M14" i="46"/>
  <c r="M64" i="46" s="1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5" i="45"/>
  <c r="O65" i="45" s="1"/>
  <c r="M64" i="45"/>
  <c r="L64" i="45"/>
  <c r="K64" i="45"/>
  <c r="J64" i="45"/>
  <c r="I64" i="45"/>
  <c r="H64" i="45"/>
  <c r="H66" i="45" s="1"/>
  <c r="G64" i="45"/>
  <c r="F64" i="45"/>
  <c r="E64" i="45"/>
  <c r="D64" i="45"/>
  <c r="N63" i="45"/>
  <c r="O63" i="45" s="1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M52" i="45"/>
  <c r="L52" i="45"/>
  <c r="K52" i="45"/>
  <c r="K66" i="45" s="1"/>
  <c r="J52" i="45"/>
  <c r="I52" i="45"/>
  <c r="H52" i="45"/>
  <c r="G52" i="45"/>
  <c r="F52" i="45"/>
  <c r="E52" i="45"/>
  <c r="D52" i="45"/>
  <c r="N52" i="45" s="1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I66" i="45" s="1"/>
  <c r="H42" i="45"/>
  <c r="G42" i="45"/>
  <c r="F42" i="45"/>
  <c r="E42" i="45"/>
  <c r="E66" i="45" s="1"/>
  <c r="D42" i="45"/>
  <c r="N42" i="45" s="1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M27" i="45"/>
  <c r="M66" i="45" s="1"/>
  <c r="L27" i="45"/>
  <c r="N27" i="45" s="1"/>
  <c r="O27" i="45" s="1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N14" i="45" s="1"/>
  <c r="O14" i="45" s="1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N53" i="44" s="1"/>
  <c r="O53" i="44" s="1"/>
  <c r="H53" i="44"/>
  <c r="G53" i="44"/>
  <c r="F53" i="44"/>
  <c r="E53" i="44"/>
  <c r="D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I64" i="44" s="1"/>
  <c r="H40" i="44"/>
  <c r="H64" i="44" s="1"/>
  <c r="G40" i="44"/>
  <c r="F40" i="44"/>
  <c r="E40" i="44"/>
  <c r="D40" i="44"/>
  <c r="D64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/>
  <c r="N28" i="44"/>
  <c r="O28" i="44" s="1"/>
  <c r="N27" i="44"/>
  <c r="O27" i="44" s="1"/>
  <c r="M26" i="44"/>
  <c r="L26" i="44"/>
  <c r="K26" i="44"/>
  <c r="K64" i="44" s="1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F64" i="44" s="1"/>
  <c r="E5" i="44"/>
  <c r="D5" i="44"/>
  <c r="N5" i="44" s="1"/>
  <c r="O5" i="44" s="1"/>
  <c r="N64" i="43"/>
  <c r="O64" i="43" s="1"/>
  <c r="M63" i="43"/>
  <c r="L63" i="43"/>
  <c r="K63" i="43"/>
  <c r="J63" i="43"/>
  <c r="I63" i="43"/>
  <c r="H63" i="43"/>
  <c r="G63" i="43"/>
  <c r="F63" i="43"/>
  <c r="N63" i="43" s="1"/>
  <c r="O63" i="43" s="1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M54" i="43"/>
  <c r="L54" i="43"/>
  <c r="K54" i="43"/>
  <c r="J54" i="43"/>
  <c r="I54" i="43"/>
  <c r="H54" i="43"/>
  <c r="H65" i="43" s="1"/>
  <c r="G54" i="43"/>
  <c r="F54" i="43"/>
  <c r="E54" i="43"/>
  <c r="D54" i="43"/>
  <c r="N53" i="43"/>
  <c r="O53" i="43" s="1"/>
  <c r="N52" i="43"/>
  <c r="O52" i="43" s="1"/>
  <c r="M51" i="43"/>
  <c r="L51" i="43"/>
  <c r="L65" i="43" s="1"/>
  <c r="K51" i="43"/>
  <c r="J51" i="43"/>
  <c r="I51" i="43"/>
  <c r="H51" i="43"/>
  <c r="G51" i="43"/>
  <c r="N51" i="43" s="1"/>
  <c r="O51" i="43" s="1"/>
  <c r="F51" i="43"/>
  <c r="E51" i="43"/>
  <c r="D51" i="43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1" i="43" s="1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/>
  <c r="M26" i="43"/>
  <c r="M65" i="43" s="1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J65" i="43" s="1"/>
  <c r="I14" i="43"/>
  <c r="H14" i="43"/>
  <c r="G14" i="43"/>
  <c r="F14" i="43"/>
  <c r="F65" i="43" s="1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65" i="43" s="1"/>
  <c r="H5" i="43"/>
  <c r="G5" i="43"/>
  <c r="F5" i="43"/>
  <c r="E5" i="43"/>
  <c r="D5" i="43"/>
  <c r="N62" i="42"/>
  <c r="O62" i="42" s="1"/>
  <c r="M61" i="42"/>
  <c r="L61" i="42"/>
  <c r="K61" i="42"/>
  <c r="J61" i="42"/>
  <c r="I61" i="42"/>
  <c r="H61" i="42"/>
  <c r="G61" i="42"/>
  <c r="N61" i="42" s="1"/>
  <c r="O61" i="42" s="1"/>
  <c r="F61" i="42"/>
  <c r="E61" i="42"/>
  <c r="D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F63" i="42" s="1"/>
  <c r="E39" i="42"/>
  <c r="D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M26" i="42"/>
  <c r="L26" i="42"/>
  <c r="K26" i="42"/>
  <c r="J26" i="42"/>
  <c r="J63" i="42" s="1"/>
  <c r="I26" i="42"/>
  <c r="H26" i="42"/>
  <c r="G26" i="42"/>
  <c r="G63" i="42" s="1"/>
  <c r="F26" i="42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63" i="42" s="1"/>
  <c r="L5" i="42"/>
  <c r="K5" i="42"/>
  <c r="J5" i="42"/>
  <c r="I5" i="42"/>
  <c r="H5" i="42"/>
  <c r="G5" i="42"/>
  <c r="F5" i="42"/>
  <c r="E5" i="42"/>
  <c r="D5" i="42"/>
  <c r="N65" i="41"/>
  <c r="O65" i="41" s="1"/>
  <c r="N64" i="41"/>
  <c r="O64" i="41" s="1"/>
  <c r="N63" i="41"/>
  <c r="O63" i="41"/>
  <c r="M62" i="41"/>
  <c r="L62" i="41"/>
  <c r="K62" i="41"/>
  <c r="J62" i="41"/>
  <c r="I62" i="41"/>
  <c r="H62" i="41"/>
  <c r="G62" i="41"/>
  <c r="F62" i="41"/>
  <c r="E62" i="41"/>
  <c r="D62" i="41"/>
  <c r="N62" i="41" s="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M52" i="41"/>
  <c r="L52" i="41"/>
  <c r="K52" i="41"/>
  <c r="J52" i="41"/>
  <c r="J66" i="41" s="1"/>
  <c r="I52" i="41"/>
  <c r="H52" i="41"/>
  <c r="G52" i="41"/>
  <c r="G66" i="41" s="1"/>
  <c r="F52" i="41"/>
  <c r="E52" i="41"/>
  <c r="D52" i="4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E66" i="41" s="1"/>
  <c r="D39" i="41"/>
  <c r="D66" i="41" s="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/>
  <c r="N30" i="41"/>
  <c r="O30" i="41" s="1"/>
  <c r="N29" i="41"/>
  <c r="O29" i="41" s="1"/>
  <c r="N28" i="41"/>
  <c r="O28" i="41"/>
  <c r="N27" i="41"/>
  <c r="O27" i="41"/>
  <c r="M26" i="41"/>
  <c r="M66" i="41" s="1"/>
  <c r="L26" i="41"/>
  <c r="L66" i="41" s="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N5" i="41" s="1"/>
  <c r="O5" i="41" s="1"/>
  <c r="E5" i="41"/>
  <c r="D5" i="41"/>
  <c r="N64" i="40"/>
  <c r="O64" i="40"/>
  <c r="M63" i="40"/>
  <c r="L63" i="40"/>
  <c r="K63" i="40"/>
  <c r="J63" i="40"/>
  <c r="N63" i="40" s="1"/>
  <c r="O63" i="40" s="1"/>
  <c r="I63" i="40"/>
  <c r="H63" i="40"/>
  <c r="G63" i="40"/>
  <c r="F63" i="40"/>
  <c r="E63" i="40"/>
  <c r="D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H65" i="40" s="1"/>
  <c r="G41" i="40"/>
  <c r="G65" i="40" s="1"/>
  <c r="F41" i="40"/>
  <c r="F65" i="40" s="1"/>
  <c r="E41" i="40"/>
  <c r="D41" i="40"/>
  <c r="N41" i="40" s="1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N26" i="40" s="1"/>
  <c r="O26" i="40" s="1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M65" i="40" s="1"/>
  <c r="L14" i="40"/>
  <c r="K14" i="40"/>
  <c r="N14" i="40" s="1"/>
  <c r="O14" i="40" s="1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65" i="40" s="1"/>
  <c r="I5" i="40"/>
  <c r="I65" i="40" s="1"/>
  <c r="H5" i="40"/>
  <c r="G5" i="40"/>
  <c r="F5" i="40"/>
  <c r="E5" i="40"/>
  <c r="D5" i="40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2" i="39" s="1"/>
  <c r="O52" i="39" s="1"/>
  <c r="N51" i="39"/>
  <c r="O51" i="39" s="1"/>
  <c r="N50" i="39"/>
  <c r="O50" i="39"/>
  <c r="M49" i="39"/>
  <c r="N49" i="39" s="1"/>
  <c r="O49" i="39" s="1"/>
  <c r="L49" i="39"/>
  <c r="K49" i="39"/>
  <c r="J49" i="39"/>
  <c r="I49" i="39"/>
  <c r="H49" i="39"/>
  <c r="G49" i="39"/>
  <c r="F49" i="39"/>
  <c r="E49" i="39"/>
  <c r="D49" i="39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I64" i="39" s="1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61" i="38"/>
  <c r="O61" i="38" s="1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 s="1"/>
  <c r="N51" i="38"/>
  <c r="O51" i="38"/>
  <c r="M50" i="38"/>
  <c r="L50" i="38"/>
  <c r="K50" i="38"/>
  <c r="J50" i="38"/>
  <c r="I50" i="38"/>
  <c r="H50" i="38"/>
  <c r="G50" i="38"/>
  <c r="N50" i="38" s="1"/>
  <c r="O50" i="38" s="1"/>
  <c r="F50" i="38"/>
  <c r="E50" i="38"/>
  <c r="D50" i="38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N47" i="38" s="1"/>
  <c r="O47" i="38" s="1"/>
  <c r="E47" i="38"/>
  <c r="D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N33" i="38"/>
  <c r="O33" i="38" s="1"/>
  <c r="N32" i="38"/>
  <c r="O32" i="38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G62" i="38" s="1"/>
  <c r="F14" i="38"/>
  <c r="E14" i="38"/>
  <c r="D14" i="38"/>
  <c r="N14" i="38" s="1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62" i="38" s="1"/>
  <c r="G5" i="38"/>
  <c r="F5" i="38"/>
  <c r="E5" i="38"/>
  <c r="E62" i="38" s="1"/>
  <c r="D5" i="38"/>
  <c r="N65" i="37"/>
  <c r="O65" i="37" s="1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H66" i="37"/>
  <c r="G18" i="37"/>
  <c r="G66" i="37" s="1"/>
  <c r="F18" i="37"/>
  <c r="E18" i="37"/>
  <c r="D18" i="37"/>
  <c r="N18" i="37" s="1"/>
  <c r="O18" i="37" s="1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M66" i="37" s="1"/>
  <c r="L5" i="37"/>
  <c r="K5" i="37"/>
  <c r="K66" i="37" s="1"/>
  <c r="J5" i="37"/>
  <c r="I5" i="37"/>
  <c r="H5" i="37"/>
  <c r="G5" i="37"/>
  <c r="F5" i="37"/>
  <c r="E5" i="37"/>
  <c r="E66" i="37" s="1"/>
  <c r="D5" i="37"/>
  <c r="N5" i="37" s="1"/>
  <c r="O5" i="37" s="1"/>
  <c r="N64" i="36"/>
  <c r="O64" i="36" s="1"/>
  <c r="M63" i="36"/>
  <c r="L63" i="36"/>
  <c r="K63" i="36"/>
  <c r="J63" i="36"/>
  <c r="I63" i="36"/>
  <c r="H63" i="36"/>
  <c r="G63" i="36"/>
  <c r="F63" i="36"/>
  <c r="E63" i="36"/>
  <c r="D63" i="36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M55" i="36"/>
  <c r="L55" i="36"/>
  <c r="K55" i="36"/>
  <c r="J55" i="36"/>
  <c r="I55" i="36"/>
  <c r="H55" i="36"/>
  <c r="G55" i="36"/>
  <c r="F55" i="36"/>
  <c r="E55" i="36"/>
  <c r="D55" i="36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D65" i="36" s="1"/>
  <c r="N51" i="36"/>
  <c r="O51" i="36" s="1"/>
  <c r="N50" i="36"/>
  <c r="O50" i="36" s="1"/>
  <c r="N49" i="36"/>
  <c r="O49" i="36"/>
  <c r="N48" i="36"/>
  <c r="O48" i="36"/>
  <c r="N47" i="36"/>
  <c r="O47" i="36"/>
  <c r="N46" i="36"/>
  <c r="O46" i="36" s="1"/>
  <c r="N45" i="36"/>
  <c r="O45" i="36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/>
  <c r="N37" i="36"/>
  <c r="O37" i="36"/>
  <c r="N36" i="36"/>
  <c r="O36" i="36"/>
  <c r="N35" i="36"/>
  <c r="O35" i="36"/>
  <c r="N34" i="36"/>
  <c r="O34" i="36"/>
  <c r="N33" i="36"/>
  <c r="O33" i="36" s="1"/>
  <c r="N32" i="36"/>
  <c r="O32" i="36" s="1"/>
  <c r="N31" i="36"/>
  <c r="O31" i="36"/>
  <c r="N30" i="36"/>
  <c r="O30" i="36"/>
  <c r="N29" i="36"/>
  <c r="O29" i="36"/>
  <c r="N28" i="36"/>
  <c r="O28" i="36"/>
  <c r="N27" i="36"/>
  <c r="O27" i="36" s="1"/>
  <c r="M26" i="36"/>
  <c r="L26" i="36"/>
  <c r="K26" i="36"/>
  <c r="J26" i="36"/>
  <c r="I26" i="36"/>
  <c r="I65" i="36" s="1"/>
  <c r="H26" i="36"/>
  <c r="H65" i="36" s="1"/>
  <c r="G26" i="36"/>
  <c r="F26" i="36"/>
  <c r="E26" i="36"/>
  <c r="D26" i="36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J65" i="36" s="1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N5" i="36" s="1"/>
  <c r="O5" i="36" s="1"/>
  <c r="F5" i="36"/>
  <c r="E5" i="36"/>
  <c r="D5" i="36"/>
  <c r="N63" i="35"/>
  <c r="O63" i="35"/>
  <c r="M62" i="35"/>
  <c r="L62" i="35"/>
  <c r="K62" i="35"/>
  <c r="J62" i="35"/>
  <c r="I62" i="35"/>
  <c r="H62" i="35"/>
  <c r="G62" i="35"/>
  <c r="F62" i="35"/>
  <c r="E62" i="35"/>
  <c r="D62" i="35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/>
  <c r="M53" i="35"/>
  <c r="L53" i="35"/>
  <c r="K53" i="35"/>
  <c r="J53" i="35"/>
  <c r="I53" i="35"/>
  <c r="I64" i="35" s="1"/>
  <c r="H53" i="35"/>
  <c r="G53" i="35"/>
  <c r="F53" i="35"/>
  <c r="E53" i="35"/>
  <c r="D53" i="35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/>
  <c r="M40" i="35"/>
  <c r="M64" i="35" s="1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64" i="35" s="1"/>
  <c r="F5" i="35"/>
  <c r="F64" i="35" s="1"/>
  <c r="E5" i="35"/>
  <c r="E64" i="35" s="1"/>
  <c r="D5" i="35"/>
  <c r="N63" i="34"/>
  <c r="O63" i="34" s="1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N52" i="34" s="1"/>
  <c r="O52" i="34" s="1"/>
  <c r="E52" i="34"/>
  <c r="D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/>
  <c r="N45" i="34"/>
  <c r="O45" i="34" s="1"/>
  <c r="N44" i="34"/>
  <c r="O44" i="34" s="1"/>
  <c r="N43" i="34"/>
  <c r="O43" i="34" s="1"/>
  <c r="N42" i="34"/>
  <c r="O42" i="34" s="1"/>
  <c r="M41" i="34"/>
  <c r="L41" i="34"/>
  <c r="K41" i="34"/>
  <c r="K64" i="34" s="1"/>
  <c r="J41" i="34"/>
  <c r="I41" i="34"/>
  <c r="H41" i="34"/>
  <c r="G41" i="34"/>
  <c r="F41" i="34"/>
  <c r="E41" i="34"/>
  <c r="D41" i="34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/>
  <c r="N30" i="34"/>
  <c r="O30" i="34" s="1"/>
  <c r="N29" i="34"/>
  <c r="O29" i="34" s="1"/>
  <c r="M28" i="34"/>
  <c r="L28" i="34"/>
  <c r="K28" i="34"/>
  <c r="J28" i="34"/>
  <c r="I28" i="34"/>
  <c r="H28" i="34"/>
  <c r="N28" i="34" s="1"/>
  <c r="O28" i="34" s="1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64" i="34" s="1"/>
  <c r="L5" i="34"/>
  <c r="K5" i="34"/>
  <c r="J5" i="34"/>
  <c r="I5" i="34"/>
  <c r="H5" i="34"/>
  <c r="G5" i="34"/>
  <c r="F5" i="34"/>
  <c r="E5" i="34"/>
  <c r="E64" i="34" s="1"/>
  <c r="D5" i="34"/>
  <c r="D64" i="34" s="1"/>
  <c r="N23" i="33"/>
  <c r="O23" i="33"/>
  <c r="N24" i="33"/>
  <c r="O24" i="33" s="1"/>
  <c r="N65" i="33"/>
  <c r="O65" i="33" s="1"/>
  <c r="N43" i="33"/>
  <c r="O43" i="33" s="1"/>
  <c r="N44" i="33"/>
  <c r="O44" i="33" s="1"/>
  <c r="N45" i="33"/>
  <c r="O45" i="33"/>
  <c r="N46" i="33"/>
  <c r="O46" i="33" s="1"/>
  <c r="N47" i="33"/>
  <c r="O47" i="33" s="1"/>
  <c r="N48" i="33"/>
  <c r="O48" i="33" s="1"/>
  <c r="N49" i="33"/>
  <c r="O49" i="33" s="1"/>
  <c r="N31" i="33"/>
  <c r="O31" i="33" s="1"/>
  <c r="N32" i="33"/>
  <c r="O32" i="33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 s="1"/>
  <c r="N9" i="33"/>
  <c r="O9" i="33" s="1"/>
  <c r="E42" i="33"/>
  <c r="F42" i="33"/>
  <c r="G42" i="33"/>
  <c r="H42" i="33"/>
  <c r="I42" i="33"/>
  <c r="J42" i="33"/>
  <c r="K42" i="33"/>
  <c r="L42" i="33"/>
  <c r="M42" i="33"/>
  <c r="D42" i="33"/>
  <c r="E29" i="33"/>
  <c r="F29" i="33"/>
  <c r="G29" i="33"/>
  <c r="H29" i="33"/>
  <c r="I29" i="33"/>
  <c r="J29" i="33"/>
  <c r="K29" i="33"/>
  <c r="L29" i="33"/>
  <c r="M29" i="33"/>
  <c r="D29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D5" i="33"/>
  <c r="D66" i="33" s="1"/>
  <c r="E63" i="33"/>
  <c r="F63" i="33"/>
  <c r="G63" i="33"/>
  <c r="H63" i="33"/>
  <c r="I63" i="33"/>
  <c r="J63" i="33"/>
  <c r="K63" i="33"/>
  <c r="L63" i="33"/>
  <c r="M63" i="33"/>
  <c r="D63" i="33"/>
  <c r="N63" i="33" s="1"/>
  <c r="O63" i="33" s="1"/>
  <c r="N64" i="33"/>
  <c r="O64" i="33" s="1"/>
  <c r="N56" i="33"/>
  <c r="N57" i="33"/>
  <c r="O57" i="33" s="1"/>
  <c r="N58" i="33"/>
  <c r="O58" i="33" s="1"/>
  <c r="N59" i="33"/>
  <c r="O59" i="33" s="1"/>
  <c r="N60" i="33"/>
  <c r="N61" i="33"/>
  <c r="O61" i="33" s="1"/>
  <c r="N62" i="33"/>
  <c r="O62" i="33" s="1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E51" i="33"/>
  <c r="E66" i="33" s="1"/>
  <c r="F51" i="33"/>
  <c r="F66" i="33" s="1"/>
  <c r="G51" i="33"/>
  <c r="H51" i="33"/>
  <c r="I51" i="33"/>
  <c r="J51" i="33"/>
  <c r="K51" i="33"/>
  <c r="L51" i="33"/>
  <c r="M51" i="33"/>
  <c r="D51" i="33"/>
  <c r="N52" i="33"/>
  <c r="O52" i="33" s="1"/>
  <c r="N53" i="33"/>
  <c r="O53" i="33" s="1"/>
  <c r="N19" i="33"/>
  <c r="O19" i="33" s="1"/>
  <c r="N20" i="33"/>
  <c r="O20" i="33" s="1"/>
  <c r="N21" i="33"/>
  <c r="O21" i="33" s="1"/>
  <c r="N22" i="33"/>
  <c r="O22" i="33" s="1"/>
  <c r="N25" i="33"/>
  <c r="O25" i="33"/>
  <c r="N18" i="33"/>
  <c r="O18" i="33" s="1"/>
  <c r="N50" i="33"/>
  <c r="O50" i="33"/>
  <c r="O56" i="33"/>
  <c r="O60" i="33"/>
  <c r="N16" i="33"/>
  <c r="O16" i="33" s="1"/>
  <c r="N17" i="33"/>
  <c r="O17" i="33" s="1"/>
  <c r="N26" i="33"/>
  <c r="O26" i="33" s="1"/>
  <c r="N27" i="33"/>
  <c r="O27" i="33" s="1"/>
  <c r="N28" i="33"/>
  <c r="O28" i="33" s="1"/>
  <c r="N7" i="33"/>
  <c r="O7" i="33" s="1"/>
  <c r="N8" i="33"/>
  <c r="O8" i="33" s="1"/>
  <c r="N10" i="33"/>
  <c r="O10" i="33" s="1"/>
  <c r="N11" i="33"/>
  <c r="O11" i="33" s="1"/>
  <c r="N12" i="33"/>
  <c r="O12" i="33" s="1"/>
  <c r="N13" i="33"/>
  <c r="O13" i="33" s="1"/>
  <c r="N6" i="33"/>
  <c r="O6" i="33"/>
  <c r="N30" i="33"/>
  <c r="O30" i="33"/>
  <c r="N15" i="33"/>
  <c r="O15" i="33" s="1"/>
  <c r="D62" i="38"/>
  <c r="J64" i="39"/>
  <c r="K64" i="39"/>
  <c r="G64" i="39"/>
  <c r="N5" i="35"/>
  <c r="O5" i="35" s="1"/>
  <c r="N62" i="39"/>
  <c r="O62" i="39" s="1"/>
  <c r="L66" i="33"/>
  <c r="N62" i="34"/>
  <c r="O62" i="34"/>
  <c r="F66" i="37"/>
  <c r="N54" i="33"/>
  <c r="O54" i="33" s="1"/>
  <c r="N39" i="42"/>
  <c r="O39" i="42" s="1"/>
  <c r="E63" i="42"/>
  <c r="E65" i="43"/>
  <c r="N5" i="43"/>
  <c r="O5" i="43"/>
  <c r="J64" i="44"/>
  <c r="J66" i="45"/>
  <c r="N55" i="45"/>
  <c r="O55" i="45" s="1"/>
  <c r="O52" i="46"/>
  <c r="P52" i="46" s="1"/>
  <c r="J64" i="46"/>
  <c r="K64" i="46"/>
  <c r="E64" i="46"/>
  <c r="L64" i="46"/>
  <c r="O66" i="48" l="1"/>
  <c r="L66" i="45"/>
  <c r="H64" i="35"/>
  <c r="N26" i="43"/>
  <c r="O26" i="43" s="1"/>
  <c r="L63" i="42"/>
  <c r="N54" i="43"/>
  <c r="O54" i="43" s="1"/>
  <c r="O27" i="46"/>
  <c r="P27" i="46" s="1"/>
  <c r="J64" i="35"/>
  <c r="E64" i="39"/>
  <c r="F64" i="39"/>
  <c r="H63" i="42"/>
  <c r="N26" i="36"/>
  <c r="O26" i="36" s="1"/>
  <c r="N26" i="42"/>
  <c r="O26" i="42" s="1"/>
  <c r="O14" i="46"/>
  <c r="P14" i="46" s="1"/>
  <c r="D64" i="39"/>
  <c r="K64" i="35"/>
  <c r="L64" i="35"/>
  <c r="N39" i="41"/>
  <c r="O39" i="41" s="1"/>
  <c r="N14" i="43"/>
  <c r="O14" i="43" s="1"/>
  <c r="J64" i="34"/>
  <c r="N26" i="35"/>
  <c r="O26" i="35" s="1"/>
  <c r="M64" i="44"/>
  <c r="N26" i="44"/>
  <c r="O26" i="44" s="1"/>
  <c r="N5" i="34"/>
  <c r="O5" i="34" s="1"/>
  <c r="J66" i="37"/>
  <c r="J62" i="38"/>
  <c r="L65" i="40"/>
  <c r="O5" i="46"/>
  <c r="P5" i="46" s="1"/>
  <c r="H64" i="46"/>
  <c r="O61" i="46"/>
  <c r="P61" i="46" s="1"/>
  <c r="N52" i="36"/>
  <c r="O52" i="36" s="1"/>
  <c r="H66" i="41"/>
  <c r="I62" i="38"/>
  <c r="H64" i="39"/>
  <c r="N51" i="40"/>
  <c r="O51" i="40" s="1"/>
  <c r="I66" i="41"/>
  <c r="N49" i="42"/>
  <c r="O49" i="42" s="1"/>
  <c r="F66" i="41"/>
  <c r="H66" i="33"/>
  <c r="L64" i="34"/>
  <c r="N14" i="39"/>
  <c r="O14" i="39" s="1"/>
  <c r="D66" i="45"/>
  <c r="G66" i="33"/>
  <c r="L66" i="37"/>
  <c r="G64" i="44"/>
  <c r="G65" i="43"/>
  <c r="N55" i="36"/>
  <c r="O55" i="36" s="1"/>
  <c r="N45" i="37"/>
  <c r="O45" i="37" s="1"/>
  <c r="K66" i="33"/>
  <c r="N41" i="36"/>
  <c r="O41" i="36" s="1"/>
  <c r="N35" i="37"/>
  <c r="O35" i="37" s="1"/>
  <c r="N5" i="40"/>
  <c r="O5" i="40" s="1"/>
  <c r="N29" i="33"/>
  <c r="O29" i="33" s="1"/>
  <c r="I64" i="34"/>
  <c r="M66" i="33"/>
  <c r="F65" i="36"/>
  <c r="N48" i="37"/>
  <c r="O48" i="37" s="1"/>
  <c r="K62" i="38"/>
  <c r="E65" i="40"/>
  <c r="N62" i="44"/>
  <c r="O62" i="44" s="1"/>
  <c r="M64" i="39"/>
  <c r="N53" i="35"/>
  <c r="O53" i="35" s="1"/>
  <c r="K65" i="36"/>
  <c r="G65" i="36"/>
  <c r="N5" i="42"/>
  <c r="O5" i="42" s="1"/>
  <c r="N63" i="36"/>
  <c r="O63" i="36" s="1"/>
  <c r="D63" i="42"/>
  <c r="L65" i="36"/>
  <c r="N64" i="37"/>
  <c r="O64" i="37" s="1"/>
  <c r="F66" i="45"/>
  <c r="D64" i="46"/>
  <c r="N40" i="44"/>
  <c r="O40" i="44" s="1"/>
  <c r="J66" i="33"/>
  <c r="N41" i="34"/>
  <c r="O41" i="34" s="1"/>
  <c r="M65" i="36"/>
  <c r="N54" i="40"/>
  <c r="O54" i="40" s="1"/>
  <c r="G66" i="45"/>
  <c r="O66" i="47"/>
  <c r="P66" i="47" s="1"/>
  <c r="N66" i="41"/>
  <c r="O66" i="41" s="1"/>
  <c r="N65" i="36"/>
  <c r="O65" i="36" s="1"/>
  <c r="N63" i="42"/>
  <c r="O63" i="42" s="1"/>
  <c r="G64" i="46"/>
  <c r="I66" i="33"/>
  <c r="N49" i="41"/>
  <c r="O49" i="41" s="1"/>
  <c r="N40" i="35"/>
  <c r="O40" i="35" s="1"/>
  <c r="L64" i="44"/>
  <c r="D65" i="43"/>
  <c r="K66" i="41"/>
  <c r="N42" i="33"/>
  <c r="O42" i="33" s="1"/>
  <c r="N50" i="35"/>
  <c r="O50" i="35" s="1"/>
  <c r="M62" i="38"/>
  <c r="L64" i="39"/>
  <c r="N25" i="39"/>
  <c r="O25" i="39" s="1"/>
  <c r="N25" i="38"/>
  <c r="O25" i="38" s="1"/>
  <c r="N51" i="33"/>
  <c r="O51" i="33" s="1"/>
  <c r="K65" i="40"/>
  <c r="I66" i="37"/>
  <c r="N14" i="36"/>
  <c r="O14" i="36" s="1"/>
  <c r="E65" i="36"/>
  <c r="D66" i="37"/>
  <c r="I63" i="42"/>
  <c r="N14" i="33"/>
  <c r="O14" i="33" s="1"/>
  <c r="N49" i="34"/>
  <c r="O49" i="34" s="1"/>
  <c r="D64" i="35"/>
  <c r="L62" i="38"/>
  <c r="N14" i="44"/>
  <c r="O14" i="44" s="1"/>
  <c r="O39" i="46"/>
  <c r="P39" i="46" s="1"/>
  <c r="K65" i="43"/>
  <c r="D65" i="40"/>
  <c r="N60" i="38"/>
  <c r="O60" i="38" s="1"/>
  <c r="N62" i="35"/>
  <c r="O62" i="35" s="1"/>
  <c r="N5" i="33"/>
  <c r="O5" i="33" s="1"/>
  <c r="N64" i="45"/>
  <c r="O64" i="45" s="1"/>
  <c r="N52" i="42"/>
  <c r="O52" i="42" s="1"/>
  <c r="K63" i="42"/>
  <c r="N52" i="41"/>
  <c r="O52" i="41" s="1"/>
  <c r="F64" i="34"/>
  <c r="F62" i="38"/>
  <c r="N62" i="38" s="1"/>
  <c r="O62" i="38" s="1"/>
  <c r="E64" i="44"/>
  <c r="N64" i="44" s="1"/>
  <c r="O64" i="44" s="1"/>
  <c r="N5" i="38"/>
  <c r="O5" i="38" s="1"/>
  <c r="G64" i="34"/>
  <c r="H64" i="34"/>
  <c r="P66" i="48" l="1"/>
  <c r="N64" i="39"/>
  <c r="O64" i="39" s="1"/>
  <c r="N65" i="40"/>
  <c r="O65" i="40" s="1"/>
  <c r="N66" i="33"/>
  <c r="O66" i="33" s="1"/>
  <c r="N64" i="34"/>
  <c r="O64" i="34" s="1"/>
  <c r="N66" i="45"/>
  <c r="O66" i="45" s="1"/>
  <c r="N64" i="35"/>
  <c r="O64" i="35" s="1"/>
  <c r="O64" i="46"/>
  <c r="P64" i="46" s="1"/>
  <c r="N66" i="37"/>
  <c r="O66" i="37" s="1"/>
  <c r="N65" i="43"/>
  <c r="O65" i="43" s="1"/>
</calcChain>
</file>

<file path=xl/sharedStrings.xml><?xml version="1.0" encoding="utf-8"?>
<sst xmlns="http://schemas.openxmlformats.org/spreadsheetml/2006/main" count="1295" uniqueCount="170">
  <si>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</si>
  <si>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</si>
  <si>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</si>
  <si>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</si>
  <si>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</si>
  <si>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</si>
  <si>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</si>
  <si>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</si>
  <si>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</si>
  <si>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</si>
  <si>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</si>
  <si>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</si>
  <si>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</si>
  <si>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</si>
  <si>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</si>
  <si>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</si>
  <si>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</si>
  <si>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</si>
  <si>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</si>
  <si>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</si>
  <si>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</si>
  <si>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</si>
  <si>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</si>
  <si>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</si>
  <si>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</si>
  <si>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Human Services</t>
  </si>
  <si>
    <t>Impact Fees - Commercial - Human Services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</si>
  <si>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</si>
  <si>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</si>
  <si>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</si>
  <si>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</si>
  <si>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</si>
  <si>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</si>
  <si>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</si>
  <si>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</si>
  <si>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Physical Environment - Other Physical Environment</t>
  </si>
  <si>
    <t>Federal Grant - Transportation - Other Transportation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</si>
  <si>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</si>
  <si>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</si>
  <si>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</si>
  <si>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</si>
  <si>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Economic Environment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</si>
  <si>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</si>
  <si>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</si>
  <si>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</si>
  <si>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</si>
  <si>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</si>
  <si>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</si>
  <si>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</si>
  <si>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</si>
  <si>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</si>
  <si>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</si>
  <si>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</si>
  <si>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</si>
  <si>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</si>
  <si>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</si>
  <si>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Human Services - Animal Control and Shelter Fees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</si>
  <si>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</si>
  <si>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</si>
  <si>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</si>
  <si>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</si>
  <si>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</si>
  <si>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</si>
  <si>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</si>
  <si>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</si>
  <si>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</si>
  <si>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</si>
  <si>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</si>
  <si>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Deferred Compensation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</si>
  <si>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</si>
  <si>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</si>
  <si>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</si>
  <si>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</si>
  <si>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</si>
  <si>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</si>
  <si>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</si>
  <si>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</si>
  <si>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</si>
  <si>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</si>
  <si>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</si>
  <si>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Deltona Revenues Reported by Account Code and Fund Type</t>
  </si>
  <si>
    <t>Local Fiscal Year Ended September 30, 2010</t>
  </si>
  <si>
    <t>Fire Insurance Premium Tax for Firefighters' Pension</t>
  </si>
  <si>
    <t>Communications Services Taxes</t>
  </si>
  <si>
    <t>Impact Fees - Commercial - Economic Environment</t>
  </si>
  <si>
    <t>Licenses</t>
  </si>
  <si>
    <t>Federal Grant - Culture / Recreation</t>
  </si>
  <si>
    <t>State Grant - Public Safety</t>
  </si>
  <si>
    <t>State Grant - Physical Environment - Water Supply System</t>
  </si>
  <si>
    <t>State Grant - Other</t>
  </si>
  <si>
    <t>Interest and Other Earnings - Net Increase (Decrease) in Fair Value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</si>
  <si>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</si>
  <si>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</si>
  <si>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</si>
  <si>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</si>
  <si>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Federal Grant - Other Federal Grants</t>
  </si>
  <si>
    <t>General Gov't (Not Court-Related) - Other General Gov't Charges and Fees</t>
  </si>
  <si>
    <t>Public Safety - Other Public Safety Charges and Fees</t>
  </si>
  <si>
    <t>2011 Municipal Population:</t>
  </si>
  <si>
    <t>Local Fiscal Year Ended September 30, 2012</t>
  </si>
  <si>
    <t>State Grant - General Government</t>
  </si>
  <si>
    <t>State Grant - Physical Environment - Other Physical Environment</t>
  </si>
  <si>
    <t>State Grant - Economic Environment</t>
  </si>
  <si>
    <t>Grants from Other Local Units - Other</t>
  </si>
  <si>
    <t>Physical Environment - Conservation and Resource Management</t>
  </si>
  <si>
    <t>2012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</si>
  <si>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</si>
  <si>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</si>
  <si>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</si>
  <si>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</si>
  <si>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</si>
  <si>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Transportation</t>
  </si>
  <si>
    <t>Impact Fees - Human Services</t>
  </si>
  <si>
    <t>Impact Fees - Culture / Recreation</t>
  </si>
  <si>
    <t>2008 Municipal Population:</t>
  </si>
  <si>
    <t>Local Fiscal Year Ended September 30, 2013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</si>
  <si>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</si>
  <si>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</si>
  <si>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</si>
  <si>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</si>
  <si>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</si>
  <si>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</si>
  <si>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</si>
  <si>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</si>
  <si>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</si>
  <si>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</si>
  <si>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State Grant - Physical Environment - Sewer / Wastewater</t>
  </si>
  <si>
    <t>Grants from Other Local Units - Physical Environment</t>
  </si>
  <si>
    <t>2014 Municipal Population:</t>
  </si>
  <si>
    <t>Local Fiscal Year Ended September 30, 2015</t>
  </si>
  <si>
    <t>2015 Municipal Population:</t>
  </si>
  <si>
    <t>Local Fiscal Year Ended September 30, 2016</t>
  </si>
  <si>
    <t>Proceeds - Proceeds from Refunding Bonds</t>
  </si>
  <si>
    <t>2016 Municipal Population:</t>
  </si>
  <si>
    <t>Local Fiscal Year Ended September 30, 2017</t>
  </si>
  <si>
    <t>State Grant - Physical Environment - Stormwater Management</t>
  </si>
  <si>
    <t>State Grant - Culture / Recreation</t>
  </si>
  <si>
    <t>2017 Municipal Population:</t>
  </si>
  <si>
    <t>Local Fiscal Year Ended September 30, 2018</t>
  </si>
  <si>
    <t>State Grant - Transportation - Other Transportation</t>
  </si>
  <si>
    <t>Culture / Recreation - Special Recreation Facilities</t>
  </si>
  <si>
    <t>Court-Ordered Judgments and Fines - As Decided by County Court Criminal</t>
  </si>
  <si>
    <t>2018 Municipal Population:</t>
  </si>
  <si>
    <t>Local Fiscal Year Ended September 30, 2019</t>
  </si>
  <si>
    <t>Shared Revenue from Other Local Units</t>
  </si>
  <si>
    <t>2019 Municipal Population:</t>
  </si>
  <si>
    <t>Local Fiscal Year Ended September 30, 2020</t>
  </si>
  <si>
    <t>Franchise Fee - Solid Waste</t>
  </si>
  <si>
    <t>Interest and Other Earnings - Gain (Loss) on Sale of Investments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</si>
  <si>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</si>
  <si>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</si>
  <si>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</si>
  <si>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</si>
  <si>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</si>
  <si>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</si>
  <si>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</si>
  <si>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</si>
  <si>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</si>
  <si>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</si>
  <si>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</si>
  <si>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</si>
  <si>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</si>
  <si>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</si>
  <si>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Private Source</t>
  </si>
  <si>
    <t>2021 Municipal Population:</t>
  </si>
  <si>
    <t>Local Fiscal Year Ended September 30, 2022</t>
  </si>
  <si>
    <t>2022 Municipal Population:</t>
  </si>
  <si>
    <t>Local Fiscal Year Ended September 30, 2023</t>
  </si>
  <si>
    <t>Other Financial Assistance - Federal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</si>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</sst>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9DBA-9746-42E2-9CA2-5FED19818A06}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72</v>
      </c>
      <c r="B3" s="108"/>
      <c r="C3" s="109"/>
      <c r="D3" s="113" t="s">
        <v>44</v>
      </c>
      <c r="E3" s="114"/>
      <c r="F3" s="114"/>
      <c r="G3" s="114"/>
      <c r="H3" s="115"/>
      <c r="I3" s="113" t="s">
        <v>45</v>
      </c>
      <c r="J3" s="115"/>
      <c r="K3" s="113" t="s">
        <v>47</v>
      </c>
      <c r="L3" s="114"/>
      <c r="M3" s="115"/>
      <c r="N3" s="49"/>
      <c r="O3" s="50"/>
      <c r="P3" s="116" t="s">
        <v>151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73</v>
      </c>
      <c r="F4" s="52" t="s">
        <v>74</v>
      </c>
      <c r="G4" s="52" t="s">
        <v>75</v>
      </c>
      <c r="H4" s="52" t="s">
        <v>6</v>
      </c>
      <c r="I4" s="52" t="s">
        <v>7</v>
      </c>
      <c r="J4" s="53" t="s">
        <v>76</v>
      </c>
      <c r="K4" s="53" t="s">
        <v>8</v>
      </c>
      <c r="L4" s="53" t="s">
        <v>9</v>
      </c>
      <c r="M4" s="53" t="s">
        <v>152</v>
      </c>
      <c r="N4" s="53" t="s">
        <v>10</v>
      </c>
      <c r="O4" s="53" t="s">
        <v>153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154</v>
      </c>
      <c r="B5" s="57"/>
      <c r="C5" s="57"/>
      <c r="D5" s="58">
        <f>SUM(D6:D13)</f>
        <v>39573632</v>
      </c>
      <c r="E5" s="58">
        <f>SUM(E6:E13)</f>
        <v>2686980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42260612</v>
      </c>
      <c r="P5" s="60">
        <f>(O5/P$68)</f>
        <v>434.16801421864244</v>
      </c>
      <c r="Q5" s="61"/>
    </row>
    <row r="6" spans="1:134">
      <c r="A6" s="63"/>
      <c r="B6" s="64">
        <v>311</v>
      </c>
      <c r="C6" s="65" t="s">
        <v>3</v>
      </c>
      <c r="D6" s="66">
        <v>29187545</v>
      </c>
      <c r="E6" s="66">
        <v>191725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29379270</v>
      </c>
      <c r="P6" s="67">
        <f>(O6/P$68)</f>
        <v>301.83044474351993</v>
      </c>
      <c r="Q6" s="68"/>
    </row>
    <row r="7" spans="1:134">
      <c r="A7" s="63"/>
      <c r="B7" s="64">
        <v>312.41000000000003</v>
      </c>
      <c r="C7" s="65" t="s">
        <v>155</v>
      </c>
      <c r="D7" s="66">
        <v>0</v>
      </c>
      <c r="E7" s="66">
        <v>1450881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1450881</v>
      </c>
      <c r="P7" s="67">
        <f>(O7/P$68)</f>
        <v>14.905750125851423</v>
      </c>
      <c r="Q7" s="68"/>
    </row>
    <row r="8" spans="1:134">
      <c r="A8" s="63"/>
      <c r="B8" s="64">
        <v>312.43</v>
      </c>
      <c r="C8" s="65" t="s">
        <v>156</v>
      </c>
      <c r="D8" s="66">
        <v>0</v>
      </c>
      <c r="E8" s="66">
        <v>1044374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1044374</v>
      </c>
      <c r="P8" s="67">
        <f>(O8/P$68)</f>
        <v>10.72946567081377</v>
      </c>
      <c r="Q8" s="68"/>
    </row>
    <row r="9" spans="1:134">
      <c r="A9" s="63"/>
      <c r="B9" s="64">
        <v>312.51</v>
      </c>
      <c r="C9" s="65" t="s">
        <v>79</v>
      </c>
      <c r="D9" s="66">
        <v>581607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581607</v>
      </c>
      <c r="P9" s="67">
        <f>(O9/P$68)</f>
        <v>5.9751892908143871</v>
      </c>
      <c r="Q9" s="68"/>
    </row>
    <row r="10" spans="1:134">
      <c r="A10" s="63"/>
      <c r="B10" s="64">
        <v>314.10000000000002</v>
      </c>
      <c r="C10" s="65" t="s">
        <v>13</v>
      </c>
      <c r="D10" s="66">
        <v>7012977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7012977</v>
      </c>
      <c r="P10" s="67">
        <f>(O10/P$68)</f>
        <v>72.048419408857882</v>
      </c>
      <c r="Q10" s="68"/>
    </row>
    <row r="11" spans="1:134">
      <c r="A11" s="63"/>
      <c r="B11" s="64">
        <v>314.39999999999998</v>
      </c>
      <c r="C11" s="65" t="s">
        <v>15</v>
      </c>
      <c r="D11" s="66">
        <v>188451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188451</v>
      </c>
      <c r="P11" s="67">
        <f>(O11/P$68)</f>
        <v>1.9360674769101165</v>
      </c>
      <c r="Q11" s="68"/>
    </row>
    <row r="12" spans="1:134">
      <c r="A12" s="63"/>
      <c r="B12" s="64">
        <v>314.89999999999998</v>
      </c>
      <c r="C12" s="65" t="s">
        <v>94</v>
      </c>
      <c r="D12" s="66">
        <v>2255213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2255213</v>
      </c>
      <c r="P12" s="67">
        <f>(O12/P$68)</f>
        <v>23.16912376588553</v>
      </c>
      <c r="Q12" s="68"/>
    </row>
    <row r="13" spans="1:134">
      <c r="A13" s="63"/>
      <c r="B13" s="64">
        <v>316</v>
      </c>
      <c r="C13" s="65" t="s">
        <v>116</v>
      </c>
      <c r="D13" s="66">
        <v>347839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347839</v>
      </c>
      <c r="P13" s="67">
        <f>(O13/P$68)</f>
        <v>3.5735537359893979</v>
      </c>
      <c r="Q13" s="68"/>
    </row>
    <row r="14" spans="1:134" ht="15.75">
      <c r="A14" s="69" t="s">
        <v>17</v>
      </c>
      <c r="B14" s="70"/>
      <c r="C14" s="71"/>
      <c r="D14" s="72">
        <f>SUM(D15:D26)</f>
        <v>7829729</v>
      </c>
      <c r="E14" s="72">
        <f>SUM(E15:E26)</f>
        <v>2196952</v>
      </c>
      <c r="F14" s="72">
        <f>SUM(F15:F26)</f>
        <v>0</v>
      </c>
      <c r="G14" s="72">
        <f>SUM(G15:G26)</f>
        <v>0</v>
      </c>
      <c r="H14" s="72">
        <f>SUM(H15:H26)</f>
        <v>0</v>
      </c>
      <c r="I14" s="72">
        <f>SUM(I15:I26)</f>
        <v>1815514</v>
      </c>
      <c r="J14" s="72">
        <f>SUM(J15:J26)</f>
        <v>0</v>
      </c>
      <c r="K14" s="72">
        <f>SUM(K15:K26)</f>
        <v>0</v>
      </c>
      <c r="L14" s="72">
        <f>SUM(L15:L26)</f>
        <v>0</v>
      </c>
      <c r="M14" s="72">
        <f>SUM(M15:M26)</f>
        <v>0</v>
      </c>
      <c r="N14" s="72">
        <f>SUM(N15:N26)</f>
        <v>0</v>
      </c>
      <c r="O14" s="73">
        <f>SUM(D14:N14)</f>
        <v>11842195</v>
      </c>
      <c r="P14" s="74">
        <f>(O14/P$68)</f>
        <v>121.66180383615686</v>
      </c>
      <c r="Q14" s="75"/>
    </row>
    <row r="15" spans="1:134">
      <c r="A15" s="63"/>
      <c r="B15" s="64">
        <v>322</v>
      </c>
      <c r="C15" s="65" t="s">
        <v>157</v>
      </c>
      <c r="D15" s="66">
        <v>2196345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2196345</v>
      </c>
      <c r="P15" s="67">
        <f>(O15/P$68)</f>
        <v>22.564338329720456</v>
      </c>
      <c r="Q15" s="68"/>
    </row>
    <row r="16" spans="1:134">
      <c r="A16" s="63"/>
      <c r="B16" s="64">
        <v>323.10000000000002</v>
      </c>
      <c r="C16" s="65" t="s">
        <v>18</v>
      </c>
      <c r="D16" s="66">
        <v>5459267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6" si="1">SUM(D16:N16)</f>
        <v>5459267</v>
      </c>
      <c r="P16" s="67">
        <f>(O16/P$68)</f>
        <v>56.08624675097856</v>
      </c>
      <c r="Q16" s="68"/>
    </row>
    <row r="17" spans="1:17">
      <c r="A17" s="63"/>
      <c r="B17" s="64">
        <v>323.39999999999998</v>
      </c>
      <c r="C17" s="65" t="s">
        <v>19</v>
      </c>
      <c r="D17" s="66">
        <v>56251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56251</v>
      </c>
      <c r="P17" s="67">
        <f>(O17/P$68)</f>
        <v>0.57789946269147396</v>
      </c>
      <c r="Q17" s="68"/>
    </row>
    <row r="18" spans="1:17">
      <c r="A18" s="63"/>
      <c r="B18" s="64">
        <v>323.7</v>
      </c>
      <c r="C18" s="65" t="s">
        <v>147</v>
      </c>
      <c r="D18" s="66">
        <v>0</v>
      </c>
      <c r="E18" s="66">
        <v>280236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280236</v>
      </c>
      <c r="P18" s="67">
        <f>(O18/P$68)</f>
        <v>2.8790285297471669</v>
      </c>
      <c r="Q18" s="68"/>
    </row>
    <row r="19" spans="1:17">
      <c r="A19" s="63"/>
      <c r="B19" s="64">
        <v>324.11</v>
      </c>
      <c r="C19" s="65" t="s">
        <v>20</v>
      </c>
      <c r="D19" s="66">
        <v>0</v>
      </c>
      <c r="E19" s="66">
        <v>203189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203189</v>
      </c>
      <c r="P19" s="67">
        <f>(O19/P$68)</f>
        <v>2.0874795812486515</v>
      </c>
      <c r="Q19" s="68"/>
    </row>
    <row r="20" spans="1:17">
      <c r="A20" s="63"/>
      <c r="B20" s="64">
        <v>324.12</v>
      </c>
      <c r="C20" s="65" t="s">
        <v>21</v>
      </c>
      <c r="D20" s="66">
        <v>0</v>
      </c>
      <c r="E20" s="66">
        <v>3254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3254</v>
      </c>
      <c r="P20" s="67">
        <f>(O20/P$68)</f>
        <v>3.3430247490676718E-2</v>
      </c>
      <c r="Q20" s="68"/>
    </row>
    <row r="21" spans="1:17">
      <c r="A21" s="63"/>
      <c r="B21" s="64">
        <v>324.31</v>
      </c>
      <c r="C21" s="65" t="s">
        <v>23</v>
      </c>
      <c r="D21" s="66">
        <v>0</v>
      </c>
      <c r="E21" s="66">
        <v>532560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532560</v>
      </c>
      <c r="P21" s="67">
        <f>(O21/P$68)</f>
        <v>5.4713007386708039</v>
      </c>
      <c r="Q21" s="68"/>
    </row>
    <row r="22" spans="1:17">
      <c r="A22" s="63"/>
      <c r="B22" s="64">
        <v>324.32</v>
      </c>
      <c r="C22" s="65" t="s">
        <v>24</v>
      </c>
      <c r="D22" s="66">
        <v>0</v>
      </c>
      <c r="E22" s="66">
        <v>64612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64612</v>
      </c>
      <c r="P22" s="67">
        <f>(O22/P$68)</f>
        <v>0.66379691176017341</v>
      </c>
      <c r="Q22" s="68"/>
    </row>
    <row r="23" spans="1:17">
      <c r="A23" s="63"/>
      <c r="B23" s="64">
        <v>324.61</v>
      </c>
      <c r="C23" s="65" t="s">
        <v>27</v>
      </c>
      <c r="D23" s="66">
        <v>0</v>
      </c>
      <c r="E23" s="66">
        <v>689666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689666</v>
      </c>
      <c r="P23" s="67">
        <f>(O23/P$68)</f>
        <v>7.0853426754471576</v>
      </c>
      <c r="Q23" s="68"/>
    </row>
    <row r="24" spans="1:17">
      <c r="A24" s="63"/>
      <c r="B24" s="64">
        <v>325.10000000000002</v>
      </c>
      <c r="C24" s="65" t="s">
        <v>28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1815514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1815514</v>
      </c>
      <c r="P24" s="67">
        <f>(O24/P$68)</f>
        <v>18.651838458140276</v>
      </c>
      <c r="Q24" s="68"/>
    </row>
    <row r="25" spans="1:17">
      <c r="A25" s="63"/>
      <c r="B25" s="64">
        <v>325.2</v>
      </c>
      <c r="C25" s="65" t="s">
        <v>29</v>
      </c>
      <c r="D25" s="66">
        <v>1464</v>
      </c>
      <c r="E25" s="66">
        <v>158426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159890</v>
      </c>
      <c r="P25" s="67">
        <f>(O25/P$68)</f>
        <v>1.6426435990425019</v>
      </c>
      <c r="Q25" s="68"/>
    </row>
    <row r="26" spans="1:17">
      <c r="A26" s="63"/>
      <c r="B26" s="64">
        <v>329.5</v>
      </c>
      <c r="C26" s="65" t="s">
        <v>158</v>
      </c>
      <c r="D26" s="66">
        <v>116402</v>
      </c>
      <c r="E26" s="66">
        <v>265009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381411</v>
      </c>
      <c r="P26" s="67">
        <f>(O26/P$68)</f>
        <v>3.9184585512189609</v>
      </c>
      <c r="Q26" s="68"/>
    </row>
    <row r="27" spans="1:17" ht="15.75">
      <c r="A27" s="69" t="s">
        <v>159</v>
      </c>
      <c r="B27" s="70"/>
      <c r="C27" s="71"/>
      <c r="D27" s="72">
        <f>SUM(D28:D39)</f>
        <v>12836458</v>
      </c>
      <c r="E27" s="72">
        <f>SUM(E28:E39)</f>
        <v>531687</v>
      </c>
      <c r="F27" s="72">
        <f>SUM(F28:F39)</f>
        <v>0</v>
      </c>
      <c r="G27" s="72">
        <f>SUM(G28:G39)</f>
        <v>0</v>
      </c>
      <c r="H27" s="72">
        <f>SUM(H28:H39)</f>
        <v>0</v>
      </c>
      <c r="I27" s="72">
        <f>SUM(I28:I39)</f>
        <v>10018144</v>
      </c>
      <c r="J27" s="72">
        <f>SUM(J28:J39)</f>
        <v>0</v>
      </c>
      <c r="K27" s="72">
        <f>SUM(K28:K39)</f>
        <v>0</v>
      </c>
      <c r="L27" s="72">
        <f>SUM(L28:L39)</f>
        <v>0</v>
      </c>
      <c r="M27" s="72">
        <f>SUM(M28:M39)</f>
        <v>0</v>
      </c>
      <c r="N27" s="72">
        <f>SUM(N28:N39)</f>
        <v>0</v>
      </c>
      <c r="O27" s="73">
        <f>SUM(D27:N27)</f>
        <v>23386289</v>
      </c>
      <c r="P27" s="74">
        <f>(O27/P$68)</f>
        <v>240.26104153610652</v>
      </c>
      <c r="Q27" s="75"/>
    </row>
    <row r="28" spans="1:17">
      <c r="A28" s="63"/>
      <c r="B28" s="64">
        <v>331.1</v>
      </c>
      <c r="C28" s="65" t="s">
        <v>31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6762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6762</v>
      </c>
      <c r="P28" s="67">
        <f>(O28/P$68)</f>
        <v>6.9469985719716035E-2</v>
      </c>
      <c r="Q28" s="68"/>
    </row>
    <row r="29" spans="1:17">
      <c r="A29" s="63"/>
      <c r="B29" s="64">
        <v>331.2</v>
      </c>
      <c r="C29" s="65" t="s">
        <v>32</v>
      </c>
      <c r="D29" s="66">
        <v>1968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1968</v>
      </c>
      <c r="P29" s="67">
        <f>(O29/P$68)</f>
        <v>2.0218416429518066E-2</v>
      </c>
      <c r="Q29" s="68"/>
    </row>
    <row r="30" spans="1:17">
      <c r="A30" s="63"/>
      <c r="B30" s="64">
        <v>331.49</v>
      </c>
      <c r="C30" s="65" t="s">
        <v>36</v>
      </c>
      <c r="D30" s="66">
        <v>0</v>
      </c>
      <c r="E30" s="66">
        <v>4598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8" si="2">SUM(D30:N30)</f>
        <v>4598</v>
      </c>
      <c r="P30" s="67">
        <f>(O30/P$68)</f>
        <v>4.7237946515713447E-2</v>
      </c>
      <c r="Q30" s="68"/>
    </row>
    <row r="31" spans="1:17">
      <c r="A31" s="63"/>
      <c r="B31" s="64">
        <v>331.5</v>
      </c>
      <c r="C31" s="65" t="s">
        <v>34</v>
      </c>
      <c r="D31" s="66">
        <v>0</v>
      </c>
      <c r="E31" s="66">
        <v>284974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284974</v>
      </c>
      <c r="P31" s="67">
        <f>(O31/P$68)</f>
        <v>2.9277047782446552</v>
      </c>
      <c r="Q31" s="68"/>
    </row>
    <row r="32" spans="1:17">
      <c r="A32" s="63"/>
      <c r="B32" s="64">
        <v>332</v>
      </c>
      <c r="C32" s="65" t="s">
        <v>168</v>
      </c>
      <c r="D32" s="66">
        <v>61185</v>
      </c>
      <c r="E32" s="66">
        <v>0</v>
      </c>
      <c r="F32" s="66">
        <v>0</v>
      </c>
      <c r="G32" s="66">
        <v>0</v>
      </c>
      <c r="H32" s="66">
        <v>0</v>
      </c>
      <c r="I32" s="66">
        <v>9561382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9622567</v>
      </c>
      <c r="P32" s="67">
        <f>(O32/P$68)</f>
        <v>98.858265613281688</v>
      </c>
      <c r="Q32" s="68"/>
    </row>
    <row r="33" spans="1:17">
      <c r="A33" s="63"/>
      <c r="B33" s="64">
        <v>334.2</v>
      </c>
      <c r="C33" s="65" t="s">
        <v>87</v>
      </c>
      <c r="D33" s="66">
        <v>11861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11861</v>
      </c>
      <c r="P33" s="67">
        <f>(O33/P$68)</f>
        <v>0.12185499861306595</v>
      </c>
      <c r="Q33" s="68"/>
    </row>
    <row r="34" spans="1:17">
      <c r="A34" s="63"/>
      <c r="B34" s="64">
        <v>334.35</v>
      </c>
      <c r="C34" s="65" t="s">
        <v>126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450000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450000</v>
      </c>
      <c r="P34" s="67">
        <f>(O34/P$68)</f>
        <v>4.6231135128471186</v>
      </c>
      <c r="Q34" s="68"/>
    </row>
    <row r="35" spans="1:17">
      <c r="A35" s="63"/>
      <c r="B35" s="64">
        <v>335.125</v>
      </c>
      <c r="C35" s="65" t="s">
        <v>160</v>
      </c>
      <c r="D35" s="66">
        <v>6095578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6095578</v>
      </c>
      <c r="P35" s="67">
        <f>(O35/P$68)</f>
        <v>62.623442267585808</v>
      </c>
      <c r="Q35" s="68"/>
    </row>
    <row r="36" spans="1:17">
      <c r="A36" s="63"/>
      <c r="B36" s="64">
        <v>335.15</v>
      </c>
      <c r="C36" s="65" t="s">
        <v>118</v>
      </c>
      <c r="D36" s="66">
        <v>12462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12462</v>
      </c>
      <c r="P36" s="67">
        <f>(O36/P$68)</f>
        <v>0.12802942354911287</v>
      </c>
      <c r="Q36" s="68"/>
    </row>
    <row r="37" spans="1:17">
      <c r="A37" s="63"/>
      <c r="B37" s="64">
        <v>335.18</v>
      </c>
      <c r="C37" s="65" t="s">
        <v>161</v>
      </c>
      <c r="D37" s="66">
        <v>6627061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6627061</v>
      </c>
      <c r="P37" s="67">
        <f>(O37/P$68)</f>
        <v>68.083678354582531</v>
      </c>
      <c r="Q37" s="68"/>
    </row>
    <row r="38" spans="1:17">
      <c r="A38" s="63"/>
      <c r="B38" s="64">
        <v>335.21</v>
      </c>
      <c r="C38" s="65" t="s">
        <v>40</v>
      </c>
      <c r="D38" s="66">
        <v>26343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26343</v>
      </c>
      <c r="P38" s="67">
        <f>(O38/P$68)</f>
        <v>0.27063706504207036</v>
      </c>
      <c r="Q38" s="68"/>
    </row>
    <row r="39" spans="1:17">
      <c r="A39" s="63"/>
      <c r="B39" s="64">
        <v>335.5</v>
      </c>
      <c r="C39" s="65" t="s">
        <v>41</v>
      </c>
      <c r="D39" s="66">
        <v>0</v>
      </c>
      <c r="E39" s="66">
        <v>242115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" si="3">SUM(D39:N39)</f>
        <v>242115</v>
      </c>
      <c r="P39" s="67">
        <f>(O39/P$68)</f>
        <v>2.4873891736955116</v>
      </c>
      <c r="Q39" s="68"/>
    </row>
    <row r="40" spans="1:17" ht="15.75">
      <c r="A40" s="69" t="s">
        <v>48</v>
      </c>
      <c r="B40" s="70"/>
      <c r="C40" s="71"/>
      <c r="D40" s="72">
        <f>SUM(D41:D50)</f>
        <v>4036371</v>
      </c>
      <c r="E40" s="72">
        <f>SUM(E41:E50)</f>
        <v>12304392</v>
      </c>
      <c r="F40" s="72">
        <f>SUM(F41:F50)</f>
        <v>0</v>
      </c>
      <c r="G40" s="72">
        <f>SUM(G41:G50)</f>
        <v>0</v>
      </c>
      <c r="H40" s="72">
        <f>SUM(H41:H50)</f>
        <v>0</v>
      </c>
      <c r="I40" s="72">
        <f>SUM(I41:I50)</f>
        <v>27863511</v>
      </c>
      <c r="J40" s="72">
        <f>SUM(J41:J50)</f>
        <v>0</v>
      </c>
      <c r="K40" s="72">
        <f>SUM(K41:K50)</f>
        <v>0</v>
      </c>
      <c r="L40" s="72">
        <f>SUM(L41:L50)</f>
        <v>0</v>
      </c>
      <c r="M40" s="72">
        <f>SUM(M41:M50)</f>
        <v>0</v>
      </c>
      <c r="N40" s="72">
        <f>SUM(N41:N50)</f>
        <v>0</v>
      </c>
      <c r="O40" s="72">
        <f>SUM(D40:N40)</f>
        <v>44204274</v>
      </c>
      <c r="P40" s="74">
        <f>(O40/P$68)</f>
        <v>454.1363921222146</v>
      </c>
      <c r="Q40" s="75"/>
    </row>
    <row r="41" spans="1:17">
      <c r="A41" s="63"/>
      <c r="B41" s="64">
        <v>341.3</v>
      </c>
      <c r="C41" s="65" t="s">
        <v>120</v>
      </c>
      <c r="D41" s="66">
        <v>1610300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9" si="4">SUM(D41:N41)</f>
        <v>1610300</v>
      </c>
      <c r="P41" s="67">
        <f>(O41/P$68)</f>
        <v>16.543554866083813</v>
      </c>
      <c r="Q41" s="68"/>
    </row>
    <row r="42" spans="1:17">
      <c r="A42" s="63"/>
      <c r="B42" s="64">
        <v>342.9</v>
      </c>
      <c r="C42" s="65" t="s">
        <v>97</v>
      </c>
      <c r="D42" s="66">
        <v>1795852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1795852</v>
      </c>
      <c r="P42" s="67">
        <f>(O42/P$68)</f>
        <v>18.449839218385609</v>
      </c>
      <c r="Q42" s="68"/>
    </row>
    <row r="43" spans="1:17">
      <c r="A43" s="63"/>
      <c r="B43" s="64">
        <v>343.4</v>
      </c>
      <c r="C43" s="65" t="s">
        <v>53</v>
      </c>
      <c r="D43" s="66">
        <v>0</v>
      </c>
      <c r="E43" s="66">
        <v>7065032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7065032</v>
      </c>
      <c r="P43" s="67">
        <f>(O43/P$68)</f>
        <v>72.583210906438453</v>
      </c>
      <c r="Q43" s="68"/>
    </row>
    <row r="44" spans="1:17">
      <c r="A44" s="63"/>
      <c r="B44" s="64">
        <v>343.6</v>
      </c>
      <c r="C44" s="65" t="s">
        <v>54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27863511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27863511</v>
      </c>
      <c r="P44" s="67">
        <f>(O44/P$68)</f>
        <v>286.25816493214296</v>
      </c>
      <c r="Q44" s="68"/>
    </row>
    <row r="45" spans="1:17">
      <c r="A45" s="63"/>
      <c r="B45" s="64">
        <v>343.7</v>
      </c>
      <c r="C45" s="65" t="s">
        <v>104</v>
      </c>
      <c r="D45" s="66">
        <v>0</v>
      </c>
      <c r="E45" s="66">
        <v>40998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40998</v>
      </c>
      <c r="P45" s="67">
        <f>(O45/P$68)</f>
        <v>0.42119646177712483</v>
      </c>
      <c r="Q45" s="68"/>
    </row>
    <row r="46" spans="1:17">
      <c r="A46" s="63"/>
      <c r="B46" s="64">
        <v>343.9</v>
      </c>
      <c r="C46" s="65" t="s">
        <v>55</v>
      </c>
      <c r="D46" s="66">
        <v>0</v>
      </c>
      <c r="E46" s="66">
        <v>5198362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5198362</v>
      </c>
      <c r="P46" s="67">
        <f>(O46/P$68)</f>
        <v>53.405816904157717</v>
      </c>
      <c r="Q46" s="68"/>
    </row>
    <row r="47" spans="1:17">
      <c r="A47" s="63"/>
      <c r="B47" s="64">
        <v>346.4</v>
      </c>
      <c r="C47" s="65" t="s">
        <v>56</v>
      </c>
      <c r="D47" s="66">
        <v>27207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27207</v>
      </c>
      <c r="P47" s="67">
        <f>(O47/P$68)</f>
        <v>0.2795134429867368</v>
      </c>
      <c r="Q47" s="68"/>
    </row>
    <row r="48" spans="1:17">
      <c r="A48" s="63"/>
      <c r="B48" s="64">
        <v>347.2</v>
      </c>
      <c r="C48" s="65" t="s">
        <v>57</v>
      </c>
      <c r="D48" s="66">
        <v>133898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133898</v>
      </c>
      <c r="P48" s="67">
        <f>(O48/P$68)</f>
        <v>1.3756125625404523</v>
      </c>
      <c r="Q48" s="68"/>
    </row>
    <row r="49" spans="1:17">
      <c r="A49" s="63"/>
      <c r="B49" s="64">
        <v>347.5</v>
      </c>
      <c r="C49" s="65" t="s">
        <v>140</v>
      </c>
      <c r="D49" s="66">
        <v>391614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391614</v>
      </c>
      <c r="P49" s="67">
        <f>(O49/P$68)</f>
        <v>4.0232799449335817</v>
      </c>
      <c r="Q49" s="68"/>
    </row>
    <row r="50" spans="1:17">
      <c r="A50" s="63"/>
      <c r="B50" s="64">
        <v>349</v>
      </c>
      <c r="C50" s="65" t="s">
        <v>162</v>
      </c>
      <c r="D50" s="66">
        <v>77500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>SUM(D50:N50)</f>
        <v>77500</v>
      </c>
      <c r="P50" s="67">
        <f>(O50/P$68)</f>
        <v>0.79620288276811491</v>
      </c>
      <c r="Q50" s="68"/>
    </row>
    <row r="51" spans="1:17" ht="15.75">
      <c r="A51" s="69" t="s">
        <v>49</v>
      </c>
      <c r="B51" s="70"/>
      <c r="C51" s="71"/>
      <c r="D51" s="72">
        <f>SUM(D52:D53)</f>
        <v>193150</v>
      </c>
      <c r="E51" s="72">
        <f>SUM(E52:E53)</f>
        <v>27850</v>
      </c>
      <c r="F51" s="72">
        <f>SUM(F52:F53)</f>
        <v>0</v>
      </c>
      <c r="G51" s="72">
        <f>SUM(G52:G53)</f>
        <v>0</v>
      </c>
      <c r="H51" s="72">
        <f>SUM(H52:H53)</f>
        <v>0</v>
      </c>
      <c r="I51" s="72">
        <f>SUM(I52:I53)</f>
        <v>0</v>
      </c>
      <c r="J51" s="72">
        <f>SUM(J52:J53)</f>
        <v>0</v>
      </c>
      <c r="K51" s="72">
        <f>SUM(K52:K53)</f>
        <v>0</v>
      </c>
      <c r="L51" s="72">
        <f>SUM(L52:L53)</f>
        <v>0</v>
      </c>
      <c r="M51" s="72">
        <f>SUM(M52:M53)</f>
        <v>0</v>
      </c>
      <c r="N51" s="72">
        <f>SUM(N52:N53)</f>
        <v>0</v>
      </c>
      <c r="O51" s="72">
        <f>SUM(D51:N51)</f>
        <v>221000</v>
      </c>
      <c r="P51" s="74">
        <f>(O51/P$68)</f>
        <v>2.2704624140871403</v>
      </c>
      <c r="Q51" s="75"/>
    </row>
    <row r="52" spans="1:17">
      <c r="A52" s="76"/>
      <c r="B52" s="77">
        <v>351.1</v>
      </c>
      <c r="C52" s="78" t="s">
        <v>141</v>
      </c>
      <c r="D52" s="66">
        <v>57539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>SUM(D52:N52)</f>
        <v>57539</v>
      </c>
      <c r="P52" s="67">
        <f>(O52/P$68)</f>
        <v>0.59113184092380078</v>
      </c>
      <c r="Q52" s="68"/>
    </row>
    <row r="53" spans="1:17">
      <c r="A53" s="76"/>
      <c r="B53" s="77">
        <v>354</v>
      </c>
      <c r="C53" s="78" t="s">
        <v>61</v>
      </c>
      <c r="D53" s="66">
        <v>135611</v>
      </c>
      <c r="E53" s="66">
        <v>27850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ref="O53" si="5">SUM(D53:N53)</f>
        <v>163461</v>
      </c>
      <c r="P53" s="67">
        <f>(O53/P$68)</f>
        <v>1.6793305731633397</v>
      </c>
      <c r="Q53" s="68"/>
    </row>
    <row r="54" spans="1:17" ht="15.75">
      <c r="A54" s="69" t="s">
        <v>4</v>
      </c>
      <c r="B54" s="70"/>
      <c r="C54" s="71"/>
      <c r="D54" s="72">
        <f>SUM(D55:D62)</f>
        <v>2799907</v>
      </c>
      <c r="E54" s="72">
        <f>SUM(E55:E62)</f>
        <v>2146926</v>
      </c>
      <c r="F54" s="72">
        <f>SUM(F55:F62)</f>
        <v>0</v>
      </c>
      <c r="G54" s="72">
        <f>SUM(G55:G62)</f>
        <v>166831</v>
      </c>
      <c r="H54" s="72">
        <f>SUM(H55:H62)</f>
        <v>0</v>
      </c>
      <c r="I54" s="72">
        <f>SUM(I55:I62)</f>
        <v>1635075</v>
      </c>
      <c r="J54" s="72">
        <f>SUM(J55:J62)</f>
        <v>0</v>
      </c>
      <c r="K54" s="72">
        <f>SUM(K55:K62)</f>
        <v>7713969</v>
      </c>
      <c r="L54" s="72">
        <f>SUM(L55:L62)</f>
        <v>0</v>
      </c>
      <c r="M54" s="72">
        <f>SUM(M55:M62)</f>
        <v>0</v>
      </c>
      <c r="N54" s="72">
        <f>SUM(N55:N62)</f>
        <v>0</v>
      </c>
      <c r="O54" s="72">
        <f>SUM(D54:N54)</f>
        <v>14462708</v>
      </c>
      <c r="P54" s="74">
        <f>(O54/P$68)</f>
        <v>148.58386841591584</v>
      </c>
      <c r="Q54" s="75"/>
    </row>
    <row r="55" spans="1:17">
      <c r="A55" s="63"/>
      <c r="B55" s="64">
        <v>361.1</v>
      </c>
      <c r="C55" s="65" t="s">
        <v>62</v>
      </c>
      <c r="D55" s="66">
        <v>1964084</v>
      </c>
      <c r="E55" s="66">
        <v>1913432</v>
      </c>
      <c r="F55" s="66">
        <v>0</v>
      </c>
      <c r="G55" s="66">
        <v>165176</v>
      </c>
      <c r="H55" s="66">
        <v>0</v>
      </c>
      <c r="I55" s="66">
        <v>1451654</v>
      </c>
      <c r="J55" s="66">
        <v>0</v>
      </c>
      <c r="K55" s="66">
        <v>911343</v>
      </c>
      <c r="L55" s="66">
        <v>0</v>
      </c>
      <c r="M55" s="66">
        <v>0</v>
      </c>
      <c r="N55" s="66">
        <v>0</v>
      </c>
      <c r="O55" s="66">
        <f>SUM(D55:N55)</f>
        <v>6405689</v>
      </c>
      <c r="P55" s="67">
        <f>(O55/P$68)</f>
        <v>65.809394166658109</v>
      </c>
      <c r="Q55" s="68"/>
    </row>
    <row r="56" spans="1:17">
      <c r="A56" s="63"/>
      <c r="B56" s="64">
        <v>361.3</v>
      </c>
      <c r="C56" s="65" t="s">
        <v>90</v>
      </c>
      <c r="D56" s="66">
        <v>202973</v>
      </c>
      <c r="E56" s="66">
        <v>229187</v>
      </c>
      <c r="F56" s="66">
        <v>0</v>
      </c>
      <c r="G56" s="66">
        <v>1655</v>
      </c>
      <c r="H56" s="66">
        <v>0</v>
      </c>
      <c r="I56" s="66">
        <v>183421</v>
      </c>
      <c r="J56" s="66">
        <v>0</v>
      </c>
      <c r="K56" s="66">
        <v>4051433</v>
      </c>
      <c r="L56" s="66">
        <v>0</v>
      </c>
      <c r="M56" s="66">
        <v>0</v>
      </c>
      <c r="N56" s="66">
        <v>0</v>
      </c>
      <c r="O56" s="66">
        <f t="shared" ref="O56:O65" si="6">SUM(D56:N56)</f>
        <v>4668669</v>
      </c>
      <c r="P56" s="67">
        <f>(O56/P$68)</f>
        <v>47.963970535356545</v>
      </c>
      <c r="Q56" s="68"/>
    </row>
    <row r="57" spans="1:17">
      <c r="A57" s="63"/>
      <c r="B57" s="64">
        <v>362</v>
      </c>
      <c r="C57" s="65" t="s">
        <v>63</v>
      </c>
      <c r="D57" s="66">
        <v>310385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310385</v>
      </c>
      <c r="P57" s="67">
        <f>(O57/P$68)</f>
        <v>3.1887668615223399</v>
      </c>
      <c r="Q57" s="68"/>
    </row>
    <row r="58" spans="1:17">
      <c r="A58" s="63"/>
      <c r="B58" s="64">
        <v>364</v>
      </c>
      <c r="C58" s="65" t="s">
        <v>122</v>
      </c>
      <c r="D58" s="66">
        <v>44109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44109</v>
      </c>
      <c r="P58" s="67">
        <f>(O58/P$68)</f>
        <v>0.45315758652927457</v>
      </c>
      <c r="Q58" s="68"/>
    </row>
    <row r="59" spans="1:17">
      <c r="A59" s="63"/>
      <c r="B59" s="64">
        <v>365</v>
      </c>
      <c r="C59" s="65" t="s">
        <v>123</v>
      </c>
      <c r="D59" s="66">
        <v>2249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2249</v>
      </c>
      <c r="P59" s="67">
        <f>(O59/P$68)</f>
        <v>2.3105293978651489E-2</v>
      </c>
      <c r="Q59" s="68"/>
    </row>
    <row r="60" spans="1:17">
      <c r="A60" s="63"/>
      <c r="B60" s="64">
        <v>366</v>
      </c>
      <c r="C60" s="65" t="s">
        <v>65</v>
      </c>
      <c r="D60" s="66">
        <v>22500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22500</v>
      </c>
      <c r="P60" s="67">
        <f>(O60/P$68)</f>
        <v>0.23115567564235595</v>
      </c>
      <c r="Q60" s="68"/>
    </row>
    <row r="61" spans="1:17">
      <c r="A61" s="63"/>
      <c r="B61" s="64">
        <v>368</v>
      </c>
      <c r="C61" s="65" t="s">
        <v>66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2751193</v>
      </c>
      <c r="L61" s="66">
        <v>0</v>
      </c>
      <c r="M61" s="66">
        <v>0</v>
      </c>
      <c r="N61" s="66">
        <v>0</v>
      </c>
      <c r="O61" s="66">
        <f t="shared" si="6"/>
        <v>2751193</v>
      </c>
      <c r="P61" s="67">
        <f>(O61/P$68)</f>
        <v>28.264616743889786</v>
      </c>
      <c r="Q61" s="68"/>
    </row>
    <row r="62" spans="1:17">
      <c r="A62" s="63"/>
      <c r="B62" s="64">
        <v>369.9</v>
      </c>
      <c r="C62" s="65" t="s">
        <v>69</v>
      </c>
      <c r="D62" s="66">
        <v>253607</v>
      </c>
      <c r="E62" s="66">
        <v>4307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257914</v>
      </c>
      <c r="P62" s="67">
        <f>(O62/P$68)</f>
        <v>2.6497015523387817</v>
      </c>
      <c r="Q62" s="68"/>
    </row>
    <row r="63" spans="1:17" ht="15.75">
      <c r="A63" s="69" t="s">
        <v>50</v>
      </c>
      <c r="B63" s="70"/>
      <c r="C63" s="71"/>
      <c r="D63" s="72">
        <f>SUM(D64:D65)</f>
        <v>3064835</v>
      </c>
      <c r="E63" s="72">
        <f>SUM(E64:E65)</f>
        <v>1132172</v>
      </c>
      <c r="F63" s="72">
        <f>SUM(F64:F65)</f>
        <v>0</v>
      </c>
      <c r="G63" s="72">
        <f>SUM(G64:G65)</f>
        <v>3140000</v>
      </c>
      <c r="H63" s="72">
        <f>SUM(H64:H65)</f>
        <v>0</v>
      </c>
      <c r="I63" s="72">
        <f>SUM(I64:I65)</f>
        <v>528246</v>
      </c>
      <c r="J63" s="72">
        <f>SUM(J64:J65)</f>
        <v>0</v>
      </c>
      <c r="K63" s="72">
        <f>SUM(K64:K65)</f>
        <v>0</v>
      </c>
      <c r="L63" s="72">
        <f>SUM(L64:L65)</f>
        <v>0</v>
      </c>
      <c r="M63" s="72">
        <f>SUM(M64:M65)</f>
        <v>0</v>
      </c>
      <c r="N63" s="72">
        <f>SUM(N64:N65)</f>
        <v>0</v>
      </c>
      <c r="O63" s="72">
        <f t="shared" si="6"/>
        <v>7865253</v>
      </c>
      <c r="P63" s="74">
        <f>(O63/P$68)</f>
        <v>80.804349836136311</v>
      </c>
      <c r="Q63" s="68"/>
    </row>
    <row r="64" spans="1:17">
      <c r="A64" s="63"/>
      <c r="B64" s="64">
        <v>381</v>
      </c>
      <c r="C64" s="65" t="s">
        <v>70</v>
      </c>
      <c r="D64" s="66">
        <v>3064835</v>
      </c>
      <c r="E64" s="66">
        <v>1132172</v>
      </c>
      <c r="F64" s="66">
        <v>0</v>
      </c>
      <c r="G64" s="66">
        <v>3140000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7337007</v>
      </c>
      <c r="P64" s="67">
        <f>(O64/P$68)</f>
        <v>75.377369345675334</v>
      </c>
      <c r="Q64" s="68"/>
    </row>
    <row r="65" spans="1:120" ht="15.75" thickBot="1">
      <c r="A65" s="63"/>
      <c r="B65" s="64">
        <v>389.8</v>
      </c>
      <c r="C65" s="65" t="s">
        <v>163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528246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528246</v>
      </c>
      <c r="P65" s="67">
        <f>(O65/P$68)</f>
        <v>5.4269804904609762</v>
      </c>
      <c r="Q65" s="68"/>
    </row>
    <row r="66" spans="1:120" ht="16.5" thickBot="1">
      <c r="A66" s="79" t="s">
        <v>58</v>
      </c>
      <c r="B66" s="80"/>
      <c r="C66" s="81"/>
      <c r="D66" s="82">
        <f>SUM(D5,D14,D27,D40,D51,D54,D63)</f>
        <v>70334082</v>
      </c>
      <c r="E66" s="82">
        <f>SUM(E5,E14,E27,E40,E51,E54,E63)</f>
        <v>21026959</v>
      </c>
      <c r="F66" s="82">
        <f>SUM(F5,F14,F27,F40,F51,F54,F63)</f>
        <v>0</v>
      </c>
      <c r="G66" s="82">
        <f>SUM(G5,G14,G27,G40,G51,G54,G63)</f>
        <v>3306831</v>
      </c>
      <c r="H66" s="82">
        <f>SUM(H5,H14,H27,H40,H51,H54,H63)</f>
        <v>0</v>
      </c>
      <c r="I66" s="82">
        <f>SUM(I5,I14,I27,I40,I51,I54,I63)</f>
        <v>41860490</v>
      </c>
      <c r="J66" s="82">
        <f>SUM(J5,J14,J27,J40,J51,J54,J63)</f>
        <v>0</v>
      </c>
      <c r="K66" s="82">
        <f>SUM(K5,K14,K27,K40,K51,K54,K63)</f>
        <v>7713969</v>
      </c>
      <c r="L66" s="82">
        <f>SUM(L5,L14,L27,L40,L51,L54,L63)</f>
        <v>0</v>
      </c>
      <c r="M66" s="82">
        <f>SUM(M5,M14,M27,M40,M51,M54,M63)</f>
        <v>0</v>
      </c>
      <c r="N66" s="82">
        <f>SUM(N5,N14,N27,N40,N51,N54,N63)</f>
        <v>0</v>
      </c>
      <c r="O66" s="82">
        <f>SUM(D66:N66)</f>
        <v>144242331</v>
      </c>
      <c r="P66" s="83">
        <f>(O66/P$68)</f>
        <v>1481.8859323792597</v>
      </c>
      <c r="Q66" s="61"/>
      <c r="R66" s="84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</row>
    <row r="67" spans="1:120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8"/>
    </row>
    <row r="68" spans="1:120">
      <c r="A68" s="89"/>
      <c r="B68" s="90"/>
      <c r="C68" s="90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169</v>
      </c>
      <c r="N68" s="94"/>
      <c r="O68" s="94"/>
      <c r="P68" s="92">
        <v>97337</v>
      </c>
    </row>
    <row r="69" spans="1:120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98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20101923</v>
      </c>
      <c r="E5" s="27">
        <f t="shared" si="0"/>
        <v>2079370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22181293</v>
      </c>
      <c r="O5" s="33">
        <f t="shared" ref="O5:O36" si="1">(N5/O$66)</f>
        <v>256.84683881426588</v>
      </c>
      <c r="P5" s="6"/>
    </row>
    <row r="6" spans="1:133">
      <c r="A6" s="12"/>
      <c r="B6" s="25">
        <v>311</v>
      </c>
      <c r="C6" s="20" t="s">
        <v>3</v>
      </c>
      <c r="D6" s="46">
        <v>11968962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11968962</v>
      </c>
      <c r="O6" s="47">
        <f t="shared" si="1"/>
        <v>138.59381658175081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1190659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1190659</v>
      </c>
      <c r="O7" s="47">
        <f t="shared" si="1"/>
        <v>13.787158406669754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888711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888711</v>
      </c>
      <c r="O8" s="47">
        <f t="shared" si="1"/>
        <v>10.290771190365911</v>
      </c>
      <c r="P8" s="9"/>
    </row>
    <row r="9" spans="1:133">
      <c r="A9" s="12"/>
      <c r="B9" s="25">
        <v>312.51</v>
      </c>
      <c r="C9" s="20" t="s">
        <v>79</v>
      </c>
      <c r="D9" s="46">
        <v>435643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435643</v>
      </c>
      <c r="O9" s="47">
        <f t="shared" si="1"/>
        <v>5.0444997684113018</v>
      </c>
      <c r="P9" s="9"/>
    </row>
    <row r="10" spans="1:133">
      <c r="A10" s="12"/>
      <c r="B10" s="25">
        <v>314.10000000000002</v>
      </c>
      <c r="C10" s="20" t="s">
        <v>13</v>
      </c>
      <c r="D10" s="46">
        <v>4616697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4616697</v>
      </c>
      <c r="O10" s="47">
        <f t="shared" si="1"/>
        <v>53.458742473367302</v>
      </c>
      <c r="P10" s="9"/>
    </row>
    <row r="11" spans="1:133">
      <c r="A11" s="12"/>
      <c r="B11" s="25">
        <v>314.39999999999998</v>
      </c>
      <c r="C11" s="20" t="s">
        <v>15</v>
      </c>
      <c r="D11" s="46">
        <v>115811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115811</v>
      </c>
      <c r="O11" s="47">
        <f t="shared" si="1"/>
        <v>1.3410259379342289</v>
      </c>
      <c r="P11" s="9"/>
    </row>
    <row r="12" spans="1:133">
      <c r="A12" s="12"/>
      <c r="B12" s="25">
        <v>314.89999999999998</v>
      </c>
      <c r="C12" s="20" t="s">
        <v>94</v>
      </c>
      <c r="D12" s="46">
        <v>2642399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2642399</v>
      </c>
      <c r="O12" s="47">
        <f t="shared" si="1"/>
        <v>30.597487262621584</v>
      </c>
      <c r="P12" s="9"/>
    </row>
    <row r="13" spans="1:133">
      <c r="A13" s="12"/>
      <c r="B13" s="25">
        <v>316</v>
      </c>
      <c r="C13" s="20" t="s">
        <v>116</v>
      </c>
      <c r="D13" s="46">
        <v>322411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322411</v>
      </c>
      <c r="O13" s="47">
        <f t="shared" si="1"/>
        <v>3.7333371931449744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SUM(D15:D24)</f>
        <v>4343955</v>
      </c>
      <c r="E14" s="32">
        <f t="shared" si="3"/>
        <v>368370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145734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4858059</v>
      </c>
      <c r="O14" s="45">
        <f t="shared" si="1"/>
        <v>56.253578045391386</v>
      </c>
      <c r="P14" s="10"/>
    </row>
    <row r="15" spans="1:133">
      <c r="A15" s="12"/>
      <c r="B15" s="25">
        <v>322</v>
      </c>
      <c r="C15" s="20" t="s">
        <v>0</v>
      </c>
      <c r="D15" s="46">
        <v>507400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507400</v>
      </c>
      <c r="O15" s="47">
        <f t="shared" si="1"/>
        <v>5.8754052802223251</v>
      </c>
      <c r="P15" s="9"/>
    </row>
    <row r="16" spans="1:133">
      <c r="A16" s="12"/>
      <c r="B16" s="25">
        <v>323.10000000000002</v>
      </c>
      <c r="C16" s="20" t="s">
        <v>18</v>
      </c>
      <c r="D16" s="46">
        <v>3742292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3742292</v>
      </c>
      <c r="O16" s="47">
        <f t="shared" si="1"/>
        <v>43.333626679018067</v>
      </c>
      <c r="P16" s="9"/>
    </row>
    <row r="17" spans="1:16">
      <c r="A17" s="12"/>
      <c r="B17" s="25">
        <v>323.39999999999998</v>
      </c>
      <c r="C17" s="20" t="s">
        <v>19</v>
      </c>
      <c r="D17" s="46">
        <v>51747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51747</v>
      </c>
      <c r="O17" s="47">
        <f t="shared" si="1"/>
        <v>0.59920101899027323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16870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16870</v>
      </c>
      <c r="O18" s="47">
        <f t="shared" si="1"/>
        <v>0.19534506716072256</v>
      </c>
      <c r="P18" s="9"/>
    </row>
    <row r="19" spans="1:16">
      <c r="A19" s="12"/>
      <c r="B19" s="25">
        <v>324.31</v>
      </c>
      <c r="C19" s="20" t="s">
        <v>23</v>
      </c>
      <c r="D19" s="46">
        <v>0</v>
      </c>
      <c r="E19" s="46">
        <v>57159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57159</v>
      </c>
      <c r="O19" s="47">
        <f t="shared" si="1"/>
        <v>0.66186892079666515</v>
      </c>
      <c r="P19" s="9"/>
    </row>
    <row r="20" spans="1:16">
      <c r="A20" s="12"/>
      <c r="B20" s="25">
        <v>324.32</v>
      </c>
      <c r="C20" s="20" t="s">
        <v>24</v>
      </c>
      <c r="D20" s="46">
        <v>0</v>
      </c>
      <c r="E20" s="46">
        <v>54336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54336</v>
      </c>
      <c r="O20" s="47">
        <f t="shared" si="1"/>
        <v>0.62918017600741083</v>
      </c>
      <c r="P20" s="9"/>
    </row>
    <row r="21" spans="1:16">
      <c r="A21" s="12"/>
      <c r="B21" s="25">
        <v>324.61</v>
      </c>
      <c r="C21" s="20" t="s">
        <v>27</v>
      </c>
      <c r="D21" s="46">
        <v>0</v>
      </c>
      <c r="E21" s="46">
        <v>79367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79367</v>
      </c>
      <c r="O21" s="47">
        <f t="shared" si="1"/>
        <v>0.91902501157943495</v>
      </c>
      <c r="P21" s="9"/>
    </row>
    <row r="22" spans="1:16">
      <c r="A22" s="12"/>
      <c r="B22" s="25">
        <v>325.10000000000002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145734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145734</v>
      </c>
      <c r="O22" s="47">
        <f t="shared" si="1"/>
        <v>1.6875173691523853</v>
      </c>
      <c r="P22" s="9"/>
    </row>
    <row r="23" spans="1:16">
      <c r="A23" s="12"/>
      <c r="B23" s="25">
        <v>325.2</v>
      </c>
      <c r="C23" s="20" t="s">
        <v>29</v>
      </c>
      <c r="D23" s="46">
        <v>0</v>
      </c>
      <c r="E23" s="46">
        <v>160638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160638</v>
      </c>
      <c r="O23" s="47">
        <f t="shared" si="1"/>
        <v>1.860097267253358</v>
      </c>
      <c r="P23" s="9"/>
    </row>
    <row r="24" spans="1:16">
      <c r="A24" s="12"/>
      <c r="B24" s="25">
        <v>329</v>
      </c>
      <c r="C24" s="20" t="s">
        <v>30</v>
      </c>
      <c r="D24" s="46">
        <v>42516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5">SUM(D24:M24)</f>
        <v>42516</v>
      </c>
      <c r="O24" s="47">
        <f t="shared" si="1"/>
        <v>0.4923112552107457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SUM(D26:D38)</f>
        <v>7453740</v>
      </c>
      <c r="E25" s="32">
        <f t="shared" si="6"/>
        <v>1853436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1189433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10496609</v>
      </c>
      <c r="O25" s="45">
        <f t="shared" si="1"/>
        <v>121.54480083371932</v>
      </c>
      <c r="P25" s="10"/>
    </row>
    <row r="26" spans="1:16">
      <c r="A26" s="12"/>
      <c r="B26" s="25">
        <v>331.1</v>
      </c>
      <c r="C26" s="20" t="s">
        <v>31</v>
      </c>
      <c r="D26" s="46">
        <v>0</v>
      </c>
      <c r="E26" s="46">
        <v>187322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187322</v>
      </c>
      <c r="O26" s="47">
        <f t="shared" si="1"/>
        <v>2.1690829087540529</v>
      </c>
      <c r="P26" s="9"/>
    </row>
    <row r="27" spans="1:16">
      <c r="A27" s="12"/>
      <c r="B27" s="25">
        <v>331.39</v>
      </c>
      <c r="C27" s="20" t="s">
        <v>35</v>
      </c>
      <c r="D27" s="46">
        <v>0</v>
      </c>
      <c r="E27" s="46">
        <v>276943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276943</v>
      </c>
      <c r="O27" s="47">
        <f t="shared" si="1"/>
        <v>3.2068434460398332</v>
      </c>
      <c r="P27" s="9"/>
    </row>
    <row r="28" spans="1:16">
      <c r="A28" s="12"/>
      <c r="B28" s="25">
        <v>331.49</v>
      </c>
      <c r="C28" s="20" t="s">
        <v>36</v>
      </c>
      <c r="D28" s="46">
        <v>23876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23876</v>
      </c>
      <c r="O28" s="47">
        <f t="shared" si="1"/>
        <v>0.27647058823529413</v>
      </c>
      <c r="P28" s="9"/>
    </row>
    <row r="29" spans="1:16">
      <c r="A29" s="12"/>
      <c r="B29" s="25">
        <v>331.5</v>
      </c>
      <c r="C29" s="20" t="s">
        <v>34</v>
      </c>
      <c r="D29" s="46">
        <v>0</v>
      </c>
      <c r="E29" s="46">
        <v>1093871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1093871</v>
      </c>
      <c r="O29" s="47">
        <f t="shared" si="1"/>
        <v>12.666408059286708</v>
      </c>
      <c r="P29" s="9"/>
    </row>
    <row r="30" spans="1:16">
      <c r="A30" s="12"/>
      <c r="B30" s="25">
        <v>331.7</v>
      </c>
      <c r="C30" s="20" t="s">
        <v>86</v>
      </c>
      <c r="D30" s="46">
        <v>0</v>
      </c>
      <c r="E30" s="46">
        <v>143597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143597</v>
      </c>
      <c r="O30" s="47">
        <f t="shared" si="1"/>
        <v>1.6627721167207041</v>
      </c>
      <c r="P30" s="9"/>
    </row>
    <row r="31" spans="1:16">
      <c r="A31" s="12"/>
      <c r="B31" s="25">
        <v>334.1</v>
      </c>
      <c r="C31" s="20" t="s">
        <v>100</v>
      </c>
      <c r="D31" s="46">
        <v>0</v>
      </c>
      <c r="E31" s="46">
        <v>9990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9990</v>
      </c>
      <c r="O31" s="47">
        <f t="shared" si="1"/>
        <v>0.11567855488652154</v>
      </c>
      <c r="P31" s="9"/>
    </row>
    <row r="32" spans="1:16">
      <c r="A32" s="12"/>
      <c r="B32" s="25">
        <v>334.35</v>
      </c>
      <c r="C32" s="20" t="s">
        <v>126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259595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259595</v>
      </c>
      <c r="O32" s="47">
        <f t="shared" si="1"/>
        <v>3.0059634089856413</v>
      </c>
      <c r="P32" s="9"/>
    </row>
    <row r="33" spans="1:16">
      <c r="A33" s="12"/>
      <c r="B33" s="25">
        <v>334.5</v>
      </c>
      <c r="C33" s="20" t="s">
        <v>102</v>
      </c>
      <c r="D33" s="46">
        <v>0</v>
      </c>
      <c r="E33" s="46">
        <v>141713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141713</v>
      </c>
      <c r="O33" s="47">
        <f t="shared" si="1"/>
        <v>1.6409564613246874</v>
      </c>
      <c r="P33" s="9"/>
    </row>
    <row r="34" spans="1:16">
      <c r="A34" s="12"/>
      <c r="B34" s="25">
        <v>335.12</v>
      </c>
      <c r="C34" s="20" t="s">
        <v>117</v>
      </c>
      <c r="D34" s="46">
        <v>3260989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3260989</v>
      </c>
      <c r="O34" s="47">
        <f t="shared" si="1"/>
        <v>37.760409911996291</v>
      </c>
      <c r="P34" s="9"/>
    </row>
    <row r="35" spans="1:16">
      <c r="A35" s="12"/>
      <c r="B35" s="25">
        <v>335.15</v>
      </c>
      <c r="C35" s="20" t="s">
        <v>118</v>
      </c>
      <c r="D35" s="46">
        <v>9936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9936</v>
      </c>
      <c r="O35" s="47">
        <f t="shared" si="1"/>
        <v>0.11505326540064845</v>
      </c>
      <c r="P35" s="9"/>
    </row>
    <row r="36" spans="1:16">
      <c r="A36" s="12"/>
      <c r="B36" s="25">
        <v>335.18</v>
      </c>
      <c r="C36" s="20" t="s">
        <v>119</v>
      </c>
      <c r="D36" s="46">
        <v>4137246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4137246</v>
      </c>
      <c r="O36" s="47">
        <f t="shared" si="1"/>
        <v>47.906970819823989</v>
      </c>
      <c r="P36" s="9"/>
    </row>
    <row r="37" spans="1:16">
      <c r="A37" s="12"/>
      <c r="B37" s="25">
        <v>335.21</v>
      </c>
      <c r="C37" s="20" t="s">
        <v>40</v>
      </c>
      <c r="D37" s="46">
        <v>21693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21693</v>
      </c>
      <c r="O37" s="47">
        <f t="shared" ref="O37:O64" si="7">(N37/O$66)</f>
        <v>0.25119268179712828</v>
      </c>
      <c r="P37" s="9"/>
    </row>
    <row r="38" spans="1:16">
      <c r="A38" s="12"/>
      <c r="B38" s="25">
        <v>337.3</v>
      </c>
      <c r="C38" s="20" t="s">
        <v>127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929838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929838</v>
      </c>
      <c r="O38" s="47">
        <f t="shared" si="7"/>
        <v>10.766998610467809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438009</v>
      </c>
      <c r="E39" s="32">
        <f t="shared" si="8"/>
        <v>8676194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16821503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25935706</v>
      </c>
      <c r="O39" s="45">
        <f t="shared" si="7"/>
        <v>300.32081982399257</v>
      </c>
      <c r="P39" s="10"/>
    </row>
    <row r="40" spans="1:16">
      <c r="A40" s="12"/>
      <c r="B40" s="25">
        <v>341.3</v>
      </c>
      <c r="C40" s="20" t="s">
        <v>120</v>
      </c>
      <c r="D40" s="46">
        <v>276000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276000</v>
      </c>
      <c r="O40" s="47">
        <f t="shared" si="7"/>
        <v>3.1959240389069015</v>
      </c>
      <c r="P40" s="9"/>
    </row>
    <row r="41" spans="1:16">
      <c r="A41" s="12"/>
      <c r="B41" s="25">
        <v>341.9</v>
      </c>
      <c r="C41" s="20" t="s">
        <v>121</v>
      </c>
      <c r="D41" s="46">
        <v>0</v>
      </c>
      <c r="E41" s="46">
        <v>66578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66578</v>
      </c>
      <c r="O41" s="47">
        <f t="shared" si="7"/>
        <v>0.77093561834182489</v>
      </c>
      <c r="P41" s="9"/>
    </row>
    <row r="42" spans="1:16">
      <c r="A42" s="12"/>
      <c r="B42" s="25">
        <v>342.9</v>
      </c>
      <c r="C42" s="20" t="s">
        <v>97</v>
      </c>
      <c r="D42" s="46">
        <v>63588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63588</v>
      </c>
      <c r="O42" s="47">
        <f t="shared" si="7"/>
        <v>0.73631310792033344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5684709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5684709</v>
      </c>
      <c r="O43" s="47">
        <f t="shared" si="7"/>
        <v>65.825717924965261</v>
      </c>
      <c r="P43" s="9"/>
    </row>
    <row r="44" spans="1:16">
      <c r="A44" s="12"/>
      <c r="B44" s="25">
        <v>343.6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16405543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16405543</v>
      </c>
      <c r="O44" s="47">
        <f t="shared" si="7"/>
        <v>189.96691755442333</v>
      </c>
      <c r="P44" s="9"/>
    </row>
    <row r="45" spans="1:16">
      <c r="A45" s="12"/>
      <c r="B45" s="25">
        <v>343.9</v>
      </c>
      <c r="C45" s="20" t="s">
        <v>55</v>
      </c>
      <c r="D45" s="46">
        <v>0</v>
      </c>
      <c r="E45" s="46">
        <v>2924907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2924907</v>
      </c>
      <c r="O45" s="47">
        <f t="shared" si="7"/>
        <v>33.868770264011118</v>
      </c>
      <c r="P45" s="9"/>
    </row>
    <row r="46" spans="1:16">
      <c r="A46" s="12"/>
      <c r="B46" s="25">
        <v>346.4</v>
      </c>
      <c r="C46" s="20" t="s">
        <v>56</v>
      </c>
      <c r="D46" s="46">
        <v>16887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16887</v>
      </c>
      <c r="O46" s="47">
        <f t="shared" si="7"/>
        <v>0.19554191755442335</v>
      </c>
      <c r="P46" s="9"/>
    </row>
    <row r="47" spans="1:16">
      <c r="A47" s="12"/>
      <c r="B47" s="25">
        <v>347.2</v>
      </c>
      <c r="C47" s="20" t="s">
        <v>57</v>
      </c>
      <c r="D47" s="46">
        <v>81534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81534</v>
      </c>
      <c r="O47" s="47">
        <f t="shared" si="7"/>
        <v>0.94411764705882351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415960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415960</v>
      </c>
      <c r="O48" s="47">
        <f t="shared" si="7"/>
        <v>4.8165817508105606</v>
      </c>
      <c r="P48" s="9"/>
    </row>
    <row r="49" spans="1:119" ht="15.75">
      <c r="A49" s="29" t="s">
        <v>49</v>
      </c>
      <c r="B49" s="30"/>
      <c r="C49" s="31"/>
      <c r="D49" s="32">
        <f t="shared" ref="D49:M49" si="10">SUM(D50:D51)</f>
        <v>278244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278244</v>
      </c>
      <c r="O49" s="45">
        <f t="shared" si="7"/>
        <v>3.2219082908754051</v>
      </c>
      <c r="P49" s="10"/>
    </row>
    <row r="50" spans="1:119">
      <c r="A50" s="13"/>
      <c r="B50" s="39">
        <v>351.5</v>
      </c>
      <c r="C50" s="21" t="s">
        <v>60</v>
      </c>
      <c r="D50" s="46">
        <v>94514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94514</v>
      </c>
      <c r="O50" s="47">
        <f t="shared" si="7"/>
        <v>1.0944187123668365</v>
      </c>
      <c r="P50" s="9"/>
    </row>
    <row r="51" spans="1:119">
      <c r="A51" s="13"/>
      <c r="B51" s="39">
        <v>354</v>
      </c>
      <c r="C51" s="21" t="s">
        <v>61</v>
      </c>
      <c r="D51" s="46">
        <v>183730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183730</v>
      </c>
      <c r="O51" s="47">
        <f t="shared" si="7"/>
        <v>2.1274895785085688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SUM(D53:D61)</f>
        <v>659897</v>
      </c>
      <c r="E52" s="32">
        <f t="shared" si="11"/>
        <v>53670</v>
      </c>
      <c r="F52" s="32">
        <f t="shared" si="11"/>
        <v>0</v>
      </c>
      <c r="G52" s="32">
        <f t="shared" si="11"/>
        <v>10653</v>
      </c>
      <c r="H52" s="32">
        <f t="shared" si="11"/>
        <v>0</v>
      </c>
      <c r="I52" s="32">
        <f t="shared" si="11"/>
        <v>-333633</v>
      </c>
      <c r="J52" s="32">
        <f t="shared" si="11"/>
        <v>0</v>
      </c>
      <c r="K52" s="32">
        <f t="shared" si="11"/>
        <v>4048171</v>
      </c>
      <c r="L52" s="32">
        <f t="shared" si="11"/>
        <v>0</v>
      </c>
      <c r="M52" s="32">
        <f t="shared" si="11"/>
        <v>0</v>
      </c>
      <c r="N52" s="32">
        <f>SUM(D52:M52)</f>
        <v>4438758</v>
      </c>
      <c r="O52" s="45">
        <f t="shared" si="7"/>
        <v>51.398309402501155</v>
      </c>
      <c r="P52" s="10"/>
    </row>
    <row r="53" spans="1:119">
      <c r="A53" s="12"/>
      <c r="B53" s="25">
        <v>361.1</v>
      </c>
      <c r="C53" s="20" t="s">
        <v>62</v>
      </c>
      <c r="D53" s="46">
        <v>176330</v>
      </c>
      <c r="E53" s="46">
        <v>43041</v>
      </c>
      <c r="F53" s="46">
        <v>0</v>
      </c>
      <c r="G53" s="46">
        <v>12876</v>
      </c>
      <c r="H53" s="46">
        <v>0</v>
      </c>
      <c r="I53" s="46">
        <v>38539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270786</v>
      </c>
      <c r="O53" s="47">
        <f t="shared" si="7"/>
        <v>3.1355488652153776</v>
      </c>
      <c r="P53" s="9"/>
    </row>
    <row r="54" spans="1:119">
      <c r="A54" s="12"/>
      <c r="B54" s="25">
        <v>361.3</v>
      </c>
      <c r="C54" s="20" t="s">
        <v>90</v>
      </c>
      <c r="D54" s="46">
        <v>-37758</v>
      </c>
      <c r="E54" s="46">
        <v>-2321</v>
      </c>
      <c r="F54" s="46">
        <v>0</v>
      </c>
      <c r="G54" s="46">
        <v>-2223</v>
      </c>
      <c r="H54" s="46">
        <v>0</v>
      </c>
      <c r="I54" s="46">
        <v>0</v>
      </c>
      <c r="J54" s="46">
        <v>0</v>
      </c>
      <c r="K54" s="46">
        <v>2332332</v>
      </c>
      <c r="L54" s="46">
        <v>0</v>
      </c>
      <c r="M54" s="46">
        <v>0</v>
      </c>
      <c r="N54" s="46">
        <f t="shared" ref="N54:N61" si="12">SUM(D54:M54)</f>
        <v>2290030</v>
      </c>
      <c r="O54" s="47">
        <f t="shared" si="7"/>
        <v>26.517253358036129</v>
      </c>
      <c r="P54" s="9"/>
    </row>
    <row r="55" spans="1:119">
      <c r="A55" s="12"/>
      <c r="B55" s="25">
        <v>362</v>
      </c>
      <c r="C55" s="20" t="s">
        <v>63</v>
      </c>
      <c r="D55" s="46">
        <v>250968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250968</v>
      </c>
      <c r="O55" s="47">
        <f t="shared" si="7"/>
        <v>2.9060676238999537</v>
      </c>
      <c r="P55" s="9"/>
    </row>
    <row r="56" spans="1:119">
      <c r="A56" s="12"/>
      <c r="B56" s="25">
        <v>364</v>
      </c>
      <c r="C56" s="20" t="s">
        <v>122</v>
      </c>
      <c r="D56" s="46">
        <v>27712</v>
      </c>
      <c r="E56" s="46">
        <v>0</v>
      </c>
      <c r="F56" s="46">
        <v>0</v>
      </c>
      <c r="G56" s="46">
        <v>0</v>
      </c>
      <c r="H56" s="46">
        <v>0</v>
      </c>
      <c r="I56" s="46">
        <v>-400322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-372610</v>
      </c>
      <c r="O56" s="47">
        <f t="shared" si="7"/>
        <v>-4.3146132468735523</v>
      </c>
      <c r="P56" s="9"/>
    </row>
    <row r="57" spans="1:119">
      <c r="A57" s="12"/>
      <c r="B57" s="25">
        <v>365</v>
      </c>
      <c r="C57" s="20" t="s">
        <v>123</v>
      </c>
      <c r="D57" s="46">
        <v>4579</v>
      </c>
      <c r="E57" s="46">
        <v>2711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7290</v>
      </c>
      <c r="O57" s="47">
        <f t="shared" si="7"/>
        <v>8.4414080592867063E-2</v>
      </c>
      <c r="P57" s="9"/>
    </row>
    <row r="58" spans="1:119">
      <c r="A58" s="12"/>
      <c r="B58" s="25">
        <v>366</v>
      </c>
      <c r="C58" s="20" t="s">
        <v>65</v>
      </c>
      <c r="D58" s="46">
        <v>10529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10529</v>
      </c>
      <c r="O58" s="47">
        <f t="shared" si="7"/>
        <v>0.12191987031032886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1715839</v>
      </c>
      <c r="L59" s="46">
        <v>0</v>
      </c>
      <c r="M59" s="46">
        <v>0</v>
      </c>
      <c r="N59" s="46">
        <f t="shared" si="12"/>
        <v>1715839</v>
      </c>
      <c r="O59" s="47">
        <f t="shared" si="7"/>
        <v>19.868446039833255</v>
      </c>
      <c r="P59" s="9"/>
    </row>
    <row r="60" spans="1:119">
      <c r="A60" s="12"/>
      <c r="B60" s="25">
        <v>369.7</v>
      </c>
      <c r="C60" s="20" t="s">
        <v>68</v>
      </c>
      <c r="D60" s="46">
        <v>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</v>
      </c>
      <c r="O60" s="47">
        <f t="shared" si="7"/>
        <v>9.2635479388605835E-5</v>
      </c>
      <c r="P60" s="9"/>
    </row>
    <row r="61" spans="1:119">
      <c r="A61" s="12"/>
      <c r="B61" s="25">
        <v>369.9</v>
      </c>
      <c r="C61" s="20" t="s">
        <v>69</v>
      </c>
      <c r="D61" s="46">
        <v>227529</v>
      </c>
      <c r="E61" s="46">
        <v>10239</v>
      </c>
      <c r="F61" s="46">
        <v>0</v>
      </c>
      <c r="G61" s="46">
        <v>0</v>
      </c>
      <c r="H61" s="46">
        <v>0</v>
      </c>
      <c r="I61" s="46">
        <v>28150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265918</v>
      </c>
      <c r="O61" s="47">
        <f t="shared" si="7"/>
        <v>3.0791801760074109</v>
      </c>
      <c r="P61" s="9"/>
    </row>
    <row r="62" spans="1:119" ht="15.75">
      <c r="A62" s="29" t="s">
        <v>50</v>
      </c>
      <c r="B62" s="30"/>
      <c r="C62" s="31"/>
      <c r="D62" s="32">
        <f t="shared" ref="D62:M62" si="13">SUM(D63:D63)</f>
        <v>23000</v>
      </c>
      <c r="E62" s="32">
        <f t="shared" si="13"/>
        <v>111495</v>
      </c>
      <c r="F62" s="32">
        <f t="shared" si="13"/>
        <v>0</v>
      </c>
      <c r="G62" s="32">
        <f t="shared" si="13"/>
        <v>13500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147995</v>
      </c>
      <c r="O62" s="45">
        <f t="shared" si="7"/>
        <v>1.71369847151459</v>
      </c>
      <c r="P62" s="9"/>
    </row>
    <row r="63" spans="1:119" ht="15.75" thickBot="1">
      <c r="A63" s="12"/>
      <c r="B63" s="25">
        <v>381</v>
      </c>
      <c r="C63" s="20" t="s">
        <v>70</v>
      </c>
      <c r="D63" s="46">
        <v>23000</v>
      </c>
      <c r="E63" s="46">
        <v>111495</v>
      </c>
      <c r="F63" s="46">
        <v>0</v>
      </c>
      <c r="G63" s="46">
        <v>13500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147995</v>
      </c>
      <c r="O63" s="47">
        <f t="shared" si="7"/>
        <v>1.71369847151459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4">SUM(D5,D14,D25,D39,D49,D52,D62)</f>
        <v>33298768</v>
      </c>
      <c r="E64" s="15">
        <f t="shared" si="14"/>
        <v>13142535</v>
      </c>
      <c r="F64" s="15">
        <f t="shared" si="14"/>
        <v>0</v>
      </c>
      <c r="G64" s="15">
        <f t="shared" si="14"/>
        <v>24153</v>
      </c>
      <c r="H64" s="15">
        <f t="shared" si="14"/>
        <v>0</v>
      </c>
      <c r="I64" s="15">
        <f t="shared" si="14"/>
        <v>17823037</v>
      </c>
      <c r="J64" s="15">
        <f t="shared" si="14"/>
        <v>0</v>
      </c>
      <c r="K64" s="15">
        <f t="shared" si="14"/>
        <v>4048171</v>
      </c>
      <c r="L64" s="15">
        <f t="shared" si="14"/>
        <v>0</v>
      </c>
      <c r="M64" s="15">
        <f t="shared" si="14"/>
        <v>0</v>
      </c>
      <c r="N64" s="15">
        <f>SUM(D64:M64)</f>
        <v>68336664</v>
      </c>
      <c r="O64" s="38">
        <f t="shared" si="7"/>
        <v>791.29995368226025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128</v>
      </c>
      <c r="M66" s="118"/>
      <c r="N66" s="118"/>
      <c r="O66" s="43">
        <v>86360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19625546</v>
      </c>
      <c r="E5" s="27">
        <f t="shared" si="0"/>
        <v>2069784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21695330</v>
      </c>
      <c r="O5" s="33">
        <f t="shared" ref="O5:O36" si="1">(N5/O$64)</f>
        <v>253.83858475002631</v>
      </c>
      <c r="P5" s="6"/>
    </row>
    <row r="6" spans="1:133">
      <c r="A6" s="12"/>
      <c r="B6" s="25">
        <v>311</v>
      </c>
      <c r="C6" s="20" t="s">
        <v>3</v>
      </c>
      <c r="D6" s="46">
        <v>11405246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11405246</v>
      </c>
      <c r="O6" s="47">
        <f t="shared" si="1"/>
        <v>133.44307292702618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1110523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1110523</v>
      </c>
      <c r="O7" s="47">
        <f t="shared" si="1"/>
        <v>12.993284114708256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959261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959261</v>
      </c>
      <c r="O8" s="47">
        <f t="shared" si="1"/>
        <v>11.223496238402229</v>
      </c>
      <c r="P8" s="9"/>
    </row>
    <row r="9" spans="1:133">
      <c r="A9" s="12"/>
      <c r="B9" s="25">
        <v>312.51</v>
      </c>
      <c r="C9" s="20" t="s">
        <v>79</v>
      </c>
      <c r="D9" s="46">
        <v>429488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429488</v>
      </c>
      <c r="O9" s="47">
        <f t="shared" si="1"/>
        <v>5.025073418432414</v>
      </c>
      <c r="P9" s="9"/>
    </row>
    <row r="10" spans="1:133">
      <c r="A10" s="12"/>
      <c r="B10" s="25">
        <v>314.10000000000002</v>
      </c>
      <c r="C10" s="20" t="s">
        <v>13</v>
      </c>
      <c r="D10" s="46">
        <v>4303350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4303350</v>
      </c>
      <c r="O10" s="47">
        <f t="shared" si="1"/>
        <v>50.349834442897425</v>
      </c>
      <c r="P10" s="9"/>
    </row>
    <row r="11" spans="1:133">
      <c r="A11" s="12"/>
      <c r="B11" s="25">
        <v>314.39999999999998</v>
      </c>
      <c r="C11" s="20" t="s">
        <v>15</v>
      </c>
      <c r="D11" s="46">
        <v>99254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99254</v>
      </c>
      <c r="O11" s="47">
        <f t="shared" si="1"/>
        <v>1.1612865483391639</v>
      </c>
      <c r="P11" s="9"/>
    </row>
    <row r="12" spans="1:133">
      <c r="A12" s="12"/>
      <c r="B12" s="25">
        <v>314.89999999999998</v>
      </c>
      <c r="C12" s="20" t="s">
        <v>94</v>
      </c>
      <c r="D12" s="46">
        <v>2913172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2913172</v>
      </c>
      <c r="O12" s="47">
        <f t="shared" si="1"/>
        <v>34.084545273724977</v>
      </c>
      <c r="P12" s="9"/>
    </row>
    <row r="13" spans="1:133">
      <c r="A13" s="12"/>
      <c r="B13" s="25">
        <v>316</v>
      </c>
      <c r="C13" s="20" t="s">
        <v>116</v>
      </c>
      <c r="D13" s="46">
        <v>475036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475036</v>
      </c>
      <c r="O13" s="47">
        <f t="shared" si="1"/>
        <v>5.5579917864956885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SUM(D15:D24)</f>
        <v>3820097</v>
      </c>
      <c r="E14" s="32">
        <f t="shared" si="3"/>
        <v>349398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125704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4295199</v>
      </c>
      <c r="O14" s="45">
        <f t="shared" si="1"/>
        <v>50.254466531724951</v>
      </c>
      <c r="P14" s="10"/>
    </row>
    <row r="15" spans="1:133">
      <c r="A15" s="12"/>
      <c r="B15" s="25">
        <v>322</v>
      </c>
      <c r="C15" s="20" t="s">
        <v>0</v>
      </c>
      <c r="D15" s="46">
        <v>340441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340441</v>
      </c>
      <c r="O15" s="47">
        <f t="shared" si="1"/>
        <v>3.983210286770642</v>
      </c>
      <c r="P15" s="9"/>
    </row>
    <row r="16" spans="1:133">
      <c r="A16" s="12"/>
      <c r="B16" s="25">
        <v>323.10000000000002</v>
      </c>
      <c r="C16" s="20" t="s">
        <v>18</v>
      </c>
      <c r="D16" s="46">
        <v>3405299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3405299</v>
      </c>
      <c r="O16" s="47">
        <f t="shared" si="1"/>
        <v>39.84250429980461</v>
      </c>
      <c r="P16" s="9"/>
    </row>
    <row r="17" spans="1:16">
      <c r="A17" s="12"/>
      <c r="B17" s="25">
        <v>323.39999999999998</v>
      </c>
      <c r="C17" s="20" t="s">
        <v>19</v>
      </c>
      <c r="D17" s="46">
        <v>31588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31588</v>
      </c>
      <c r="O17" s="47">
        <f t="shared" si="1"/>
        <v>0.36958429372053025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9709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9709</v>
      </c>
      <c r="O18" s="47">
        <f t="shared" si="1"/>
        <v>0.11359674267863201</v>
      </c>
      <c r="P18" s="9"/>
    </row>
    <row r="19" spans="1:16">
      <c r="A19" s="12"/>
      <c r="B19" s="25">
        <v>324.31</v>
      </c>
      <c r="C19" s="20" t="s">
        <v>23</v>
      </c>
      <c r="D19" s="46">
        <v>0</v>
      </c>
      <c r="E19" s="46">
        <v>31543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31543</v>
      </c>
      <c r="O19" s="47">
        <f t="shared" si="1"/>
        <v>0.36905778703389536</v>
      </c>
      <c r="P19" s="9"/>
    </row>
    <row r="20" spans="1:16">
      <c r="A20" s="12"/>
      <c r="B20" s="25">
        <v>324.32</v>
      </c>
      <c r="C20" s="20" t="s">
        <v>24</v>
      </c>
      <c r="D20" s="46">
        <v>0</v>
      </c>
      <c r="E20" s="46">
        <v>131156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131156</v>
      </c>
      <c r="O20" s="47">
        <f t="shared" si="1"/>
        <v>1.5345446887175467</v>
      </c>
      <c r="P20" s="9"/>
    </row>
    <row r="21" spans="1:16">
      <c r="A21" s="12"/>
      <c r="B21" s="25">
        <v>324.61</v>
      </c>
      <c r="C21" s="20" t="s">
        <v>27</v>
      </c>
      <c r="D21" s="46">
        <v>0</v>
      </c>
      <c r="E21" s="46">
        <v>46686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46686</v>
      </c>
      <c r="O21" s="47">
        <f t="shared" si="1"/>
        <v>0.54623313716084199</v>
      </c>
      <c r="P21" s="9"/>
    </row>
    <row r="22" spans="1:16">
      <c r="A22" s="12"/>
      <c r="B22" s="25">
        <v>325.10000000000002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125704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125704</v>
      </c>
      <c r="O22" s="47">
        <f t="shared" si="1"/>
        <v>1.4707554785945782</v>
      </c>
      <c r="P22" s="9"/>
    </row>
    <row r="23" spans="1:16">
      <c r="A23" s="12"/>
      <c r="B23" s="25">
        <v>325.2</v>
      </c>
      <c r="C23" s="20" t="s">
        <v>29</v>
      </c>
      <c r="D23" s="46">
        <v>0</v>
      </c>
      <c r="E23" s="46">
        <v>130304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130304</v>
      </c>
      <c r="O23" s="47">
        <f t="shared" si="1"/>
        <v>1.5245761621172589</v>
      </c>
      <c r="P23" s="9"/>
    </row>
    <row r="24" spans="1:16">
      <c r="A24" s="12"/>
      <c r="B24" s="25">
        <v>329</v>
      </c>
      <c r="C24" s="20" t="s">
        <v>30</v>
      </c>
      <c r="D24" s="46">
        <v>42769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42769</v>
      </c>
      <c r="O24" s="47">
        <f t="shared" si="1"/>
        <v>0.50040365512642015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SUM(D26:D35)</f>
        <v>6935324</v>
      </c>
      <c r="E25" s="32">
        <f t="shared" si="6"/>
        <v>3392981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10328305</v>
      </c>
      <c r="O25" s="45">
        <f t="shared" si="1"/>
        <v>120.84270320233067</v>
      </c>
      <c r="P25" s="10"/>
    </row>
    <row r="26" spans="1:16">
      <c r="A26" s="12"/>
      <c r="B26" s="25">
        <v>331.1</v>
      </c>
      <c r="C26" s="20" t="s">
        <v>31</v>
      </c>
      <c r="D26" s="46">
        <v>977</v>
      </c>
      <c r="E26" s="46">
        <v>258298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259275</v>
      </c>
      <c r="O26" s="47">
        <f t="shared" si="1"/>
        <v>3.0335560261615324</v>
      </c>
      <c r="P26" s="9"/>
    </row>
    <row r="27" spans="1:16">
      <c r="A27" s="12"/>
      <c r="B27" s="25">
        <v>331.2</v>
      </c>
      <c r="C27" s="20" t="s">
        <v>32</v>
      </c>
      <c r="D27" s="46">
        <v>5965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5965</v>
      </c>
      <c r="O27" s="47">
        <f t="shared" si="1"/>
        <v>6.9791386350606652E-2</v>
      </c>
      <c r="P27" s="9"/>
    </row>
    <row r="28" spans="1:16">
      <c r="A28" s="12"/>
      <c r="B28" s="25">
        <v>331.39</v>
      </c>
      <c r="C28" s="20" t="s">
        <v>35</v>
      </c>
      <c r="D28" s="46">
        <v>62555</v>
      </c>
      <c r="E28" s="46">
        <v>978578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1041133</v>
      </c>
      <c r="O28" s="47">
        <f t="shared" si="1"/>
        <v>12.18141080391721</v>
      </c>
      <c r="P28" s="9"/>
    </row>
    <row r="29" spans="1:16">
      <c r="A29" s="12"/>
      <c r="B29" s="25">
        <v>331.5</v>
      </c>
      <c r="C29" s="20" t="s">
        <v>34</v>
      </c>
      <c r="D29" s="46">
        <v>0</v>
      </c>
      <c r="E29" s="46">
        <v>2055590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2055590</v>
      </c>
      <c r="O29" s="47">
        <f t="shared" si="1"/>
        <v>24.050708443997237</v>
      </c>
      <c r="P29" s="9"/>
    </row>
    <row r="30" spans="1:16">
      <c r="A30" s="12"/>
      <c r="B30" s="25">
        <v>331.7</v>
      </c>
      <c r="C30" s="20" t="s">
        <v>86</v>
      </c>
      <c r="D30" s="46">
        <v>0</v>
      </c>
      <c r="E30" s="46">
        <v>55000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55000</v>
      </c>
      <c r="O30" s="47">
        <f t="shared" si="1"/>
        <v>0.64350817255379145</v>
      </c>
      <c r="P30" s="9"/>
    </row>
    <row r="31" spans="1:16">
      <c r="A31" s="12"/>
      <c r="B31" s="25">
        <v>334.1</v>
      </c>
      <c r="C31" s="20" t="s">
        <v>100</v>
      </c>
      <c r="D31" s="46">
        <v>0</v>
      </c>
      <c r="E31" s="46">
        <v>4769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4769</v>
      </c>
      <c r="O31" s="47">
        <f t="shared" si="1"/>
        <v>5.5798008634709663E-2</v>
      </c>
      <c r="P31" s="9"/>
    </row>
    <row r="32" spans="1:16">
      <c r="A32" s="12"/>
      <c r="B32" s="25">
        <v>334.5</v>
      </c>
      <c r="C32" s="20" t="s">
        <v>102</v>
      </c>
      <c r="D32" s="46">
        <v>0</v>
      </c>
      <c r="E32" s="46">
        <v>40746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40746</v>
      </c>
      <c r="O32" s="47">
        <f t="shared" si="1"/>
        <v>0.47673425452503249</v>
      </c>
      <c r="P32" s="9"/>
    </row>
    <row r="33" spans="1:16">
      <c r="A33" s="12"/>
      <c r="B33" s="25">
        <v>335.12</v>
      </c>
      <c r="C33" s="20" t="s">
        <v>117</v>
      </c>
      <c r="D33" s="46">
        <v>2929631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2929631</v>
      </c>
      <c r="O33" s="47">
        <f t="shared" si="1"/>
        <v>34.277118019398849</v>
      </c>
      <c r="P33" s="9"/>
    </row>
    <row r="34" spans="1:16">
      <c r="A34" s="12"/>
      <c r="B34" s="25">
        <v>335.15</v>
      </c>
      <c r="C34" s="20" t="s">
        <v>118</v>
      </c>
      <c r="D34" s="46">
        <v>14761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14761</v>
      </c>
      <c r="O34" s="47">
        <f t="shared" si="1"/>
        <v>0.17270589336484574</v>
      </c>
      <c r="P34" s="9"/>
    </row>
    <row r="35" spans="1:16">
      <c r="A35" s="12"/>
      <c r="B35" s="25">
        <v>335.18</v>
      </c>
      <c r="C35" s="20" t="s">
        <v>119</v>
      </c>
      <c r="D35" s="46">
        <v>3921435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3921435</v>
      </c>
      <c r="O35" s="47">
        <f t="shared" si="1"/>
        <v>45.881372193426856</v>
      </c>
      <c r="P35" s="9"/>
    </row>
    <row r="36" spans="1:16" ht="15.75">
      <c r="A36" s="29" t="s">
        <v>48</v>
      </c>
      <c r="B36" s="30"/>
      <c r="C36" s="31"/>
      <c r="D36" s="32">
        <f t="shared" ref="D36:M36" si="7">SUM(D37:D46)</f>
        <v>651737</v>
      </c>
      <c r="E36" s="32">
        <f t="shared" si="7"/>
        <v>8600612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16754546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26006895</v>
      </c>
      <c r="O36" s="45">
        <f t="shared" si="1"/>
        <v>304.28453591360608</v>
      </c>
      <c r="P36" s="10"/>
    </row>
    <row r="37" spans="1:16">
      <c r="A37" s="12"/>
      <c r="B37" s="25">
        <v>341.3</v>
      </c>
      <c r="C37" s="20" t="s">
        <v>120</v>
      </c>
      <c r="D37" s="46">
        <v>491600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491600</v>
      </c>
      <c r="O37" s="47">
        <f t="shared" ref="O37:O62" si="9">(N37/O$64)</f>
        <v>5.7517930477717067</v>
      </c>
      <c r="P37" s="9"/>
    </row>
    <row r="38" spans="1:16">
      <c r="A38" s="12"/>
      <c r="B38" s="25">
        <v>341.9</v>
      </c>
      <c r="C38" s="20" t="s">
        <v>121</v>
      </c>
      <c r="D38" s="46">
        <v>0</v>
      </c>
      <c r="E38" s="46">
        <v>1775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1775</v>
      </c>
      <c r="O38" s="47">
        <f t="shared" si="9"/>
        <v>2.0767763750599633E-2</v>
      </c>
      <c r="P38" s="9"/>
    </row>
    <row r="39" spans="1:16">
      <c r="A39" s="12"/>
      <c r="B39" s="25">
        <v>342.9</v>
      </c>
      <c r="C39" s="20" t="s">
        <v>97</v>
      </c>
      <c r="D39" s="46">
        <v>59113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59113</v>
      </c>
      <c r="O39" s="47">
        <f t="shared" si="9"/>
        <v>0.69163088371222314</v>
      </c>
      <c r="P39" s="9"/>
    </row>
    <row r="40" spans="1:16">
      <c r="A40" s="12"/>
      <c r="B40" s="25">
        <v>343.4</v>
      </c>
      <c r="C40" s="20" t="s">
        <v>53</v>
      </c>
      <c r="D40" s="46">
        <v>0</v>
      </c>
      <c r="E40" s="46">
        <v>5673107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5673107</v>
      </c>
      <c r="O40" s="47">
        <f t="shared" si="9"/>
        <v>66.376194877674948</v>
      </c>
      <c r="P40" s="9"/>
    </row>
    <row r="41" spans="1:16">
      <c r="A41" s="12"/>
      <c r="B41" s="25">
        <v>343.6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16348880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16348880</v>
      </c>
      <c r="O41" s="47">
        <f t="shared" si="9"/>
        <v>191.28432531093145</v>
      </c>
      <c r="P41" s="9"/>
    </row>
    <row r="42" spans="1:16">
      <c r="A42" s="12"/>
      <c r="B42" s="25">
        <v>343.7</v>
      </c>
      <c r="C42" s="20" t="s">
        <v>104</v>
      </c>
      <c r="D42" s="46">
        <v>525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525</v>
      </c>
      <c r="O42" s="47">
        <f t="shared" si="9"/>
        <v>6.1425780107407365E-3</v>
      </c>
      <c r="P42" s="9"/>
    </row>
    <row r="43" spans="1:16">
      <c r="A43" s="12"/>
      <c r="B43" s="25">
        <v>343.9</v>
      </c>
      <c r="C43" s="20" t="s">
        <v>55</v>
      </c>
      <c r="D43" s="46">
        <v>0</v>
      </c>
      <c r="E43" s="46">
        <v>2925730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2925730</v>
      </c>
      <c r="O43" s="47">
        <f t="shared" si="9"/>
        <v>34.231475739741896</v>
      </c>
      <c r="P43" s="9"/>
    </row>
    <row r="44" spans="1:16">
      <c r="A44" s="12"/>
      <c r="B44" s="25">
        <v>346.4</v>
      </c>
      <c r="C44" s="20" t="s">
        <v>56</v>
      </c>
      <c r="D44" s="46">
        <v>17424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17424</v>
      </c>
      <c r="O44" s="47">
        <f t="shared" si="9"/>
        <v>0.20386338906504112</v>
      </c>
      <c r="P44" s="9"/>
    </row>
    <row r="45" spans="1:16">
      <c r="A45" s="12"/>
      <c r="B45" s="25">
        <v>347.2</v>
      </c>
      <c r="C45" s="20" t="s">
        <v>57</v>
      </c>
      <c r="D45" s="46">
        <v>83075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83075</v>
      </c>
      <c r="O45" s="47">
        <f t="shared" si="9"/>
        <v>0.9719898442710222</v>
      </c>
      <c r="P45" s="9"/>
    </row>
    <row r="46" spans="1:16">
      <c r="A46" s="12"/>
      <c r="B46" s="25">
        <v>349</v>
      </c>
      <c r="C46" s="20" t="s">
        <v>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405666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405666</v>
      </c>
      <c r="O46" s="47">
        <f t="shared" si="9"/>
        <v>4.7463524786764788</v>
      </c>
      <c r="P46" s="9"/>
    </row>
    <row r="47" spans="1:16" ht="15.75">
      <c r="A47" s="29" t="s">
        <v>49</v>
      </c>
      <c r="B47" s="30"/>
      <c r="C47" s="31"/>
      <c r="D47" s="32">
        <f t="shared" ref="D47:M47" si="10">SUM(D48:D49)</f>
        <v>215955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215955</v>
      </c>
      <c r="O47" s="45">
        <f t="shared" si="9"/>
        <v>2.5267055891609824</v>
      </c>
      <c r="P47" s="10"/>
    </row>
    <row r="48" spans="1:16">
      <c r="A48" s="13"/>
      <c r="B48" s="39">
        <v>351.5</v>
      </c>
      <c r="C48" s="21" t="s">
        <v>60</v>
      </c>
      <c r="D48" s="46">
        <v>81765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81765</v>
      </c>
      <c r="O48" s="47">
        <f t="shared" si="9"/>
        <v>0.95666264961565017</v>
      </c>
      <c r="P48" s="9"/>
    </row>
    <row r="49" spans="1:119">
      <c r="A49" s="13"/>
      <c r="B49" s="39">
        <v>354</v>
      </c>
      <c r="C49" s="21" t="s">
        <v>61</v>
      </c>
      <c r="D49" s="46">
        <v>134190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134190</v>
      </c>
      <c r="O49" s="47">
        <f t="shared" si="9"/>
        <v>1.5700429395453321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SUM(D51:D59)</f>
        <v>579308</v>
      </c>
      <c r="E50" s="32">
        <f t="shared" si="11"/>
        <v>103404</v>
      </c>
      <c r="F50" s="32">
        <f t="shared" si="11"/>
        <v>0</v>
      </c>
      <c r="G50" s="32">
        <f t="shared" si="11"/>
        <v>12208</v>
      </c>
      <c r="H50" s="32">
        <f t="shared" si="11"/>
        <v>0</v>
      </c>
      <c r="I50" s="32">
        <f t="shared" si="11"/>
        <v>-605009</v>
      </c>
      <c r="J50" s="32">
        <f t="shared" si="11"/>
        <v>0</v>
      </c>
      <c r="K50" s="32">
        <f t="shared" si="11"/>
        <v>3601026</v>
      </c>
      <c r="L50" s="32">
        <f t="shared" si="11"/>
        <v>0</v>
      </c>
      <c r="M50" s="32">
        <f t="shared" si="11"/>
        <v>0</v>
      </c>
      <c r="N50" s="32">
        <f>SUM(D50:M50)</f>
        <v>3690937</v>
      </c>
      <c r="O50" s="45">
        <f t="shared" si="9"/>
        <v>43.184511343294062</v>
      </c>
      <c r="P50" s="10"/>
    </row>
    <row r="51" spans="1:119">
      <c r="A51" s="12"/>
      <c r="B51" s="25">
        <v>361.1</v>
      </c>
      <c r="C51" s="20" t="s">
        <v>62</v>
      </c>
      <c r="D51" s="46">
        <v>129710</v>
      </c>
      <c r="E51" s="46">
        <v>35135</v>
      </c>
      <c r="F51" s="46">
        <v>0</v>
      </c>
      <c r="G51" s="46">
        <v>13924</v>
      </c>
      <c r="H51" s="46">
        <v>0</v>
      </c>
      <c r="I51" s="46">
        <v>102890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281659</v>
      </c>
      <c r="O51" s="47">
        <f t="shared" si="9"/>
        <v>3.2954521522423335</v>
      </c>
      <c r="P51" s="9"/>
    </row>
    <row r="52" spans="1:119">
      <c r="A52" s="12"/>
      <c r="B52" s="25">
        <v>361.3</v>
      </c>
      <c r="C52" s="20" t="s">
        <v>90</v>
      </c>
      <c r="D52" s="46">
        <v>-24671</v>
      </c>
      <c r="E52" s="46">
        <v>-3826</v>
      </c>
      <c r="F52" s="46">
        <v>0</v>
      </c>
      <c r="G52" s="46">
        <v>-1716</v>
      </c>
      <c r="H52" s="46">
        <v>0</v>
      </c>
      <c r="I52" s="46">
        <v>-778085</v>
      </c>
      <c r="J52" s="46">
        <v>0</v>
      </c>
      <c r="K52" s="46">
        <v>1893136</v>
      </c>
      <c r="L52" s="46">
        <v>0</v>
      </c>
      <c r="M52" s="46">
        <v>0</v>
      </c>
      <c r="N52" s="46">
        <f t="shared" ref="N52:N59" si="12">SUM(D52:M52)</f>
        <v>1084838</v>
      </c>
      <c r="O52" s="47">
        <f t="shared" si="9"/>
        <v>12.692765798125636</v>
      </c>
      <c r="P52" s="9"/>
    </row>
    <row r="53" spans="1:119">
      <c r="A53" s="12"/>
      <c r="B53" s="25">
        <v>362</v>
      </c>
      <c r="C53" s="20" t="s">
        <v>63</v>
      </c>
      <c r="D53" s="46">
        <v>222990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222990</v>
      </c>
      <c r="O53" s="47">
        <f t="shared" si="9"/>
        <v>2.6090161345049081</v>
      </c>
      <c r="P53" s="9"/>
    </row>
    <row r="54" spans="1:119">
      <c r="A54" s="12"/>
      <c r="B54" s="25">
        <v>364</v>
      </c>
      <c r="C54" s="20" t="s">
        <v>122</v>
      </c>
      <c r="D54" s="46">
        <v>64077</v>
      </c>
      <c r="E54" s="46">
        <v>4229</v>
      </c>
      <c r="F54" s="46">
        <v>0</v>
      </c>
      <c r="G54" s="46">
        <v>0</v>
      </c>
      <c r="H54" s="46">
        <v>0</v>
      </c>
      <c r="I54" s="46">
        <v>35313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103619</v>
      </c>
      <c r="O54" s="47">
        <f t="shared" si="9"/>
        <v>1.2123576969427512</v>
      </c>
      <c r="P54" s="9"/>
    </row>
    <row r="55" spans="1:119">
      <c r="A55" s="12"/>
      <c r="B55" s="25">
        <v>365</v>
      </c>
      <c r="C55" s="20" t="s">
        <v>123</v>
      </c>
      <c r="D55" s="46">
        <v>3531</v>
      </c>
      <c r="E55" s="46">
        <v>223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3754</v>
      </c>
      <c r="O55" s="47">
        <f t="shared" si="9"/>
        <v>4.3922357813944241E-2</v>
      </c>
      <c r="P55" s="9"/>
    </row>
    <row r="56" spans="1:119">
      <c r="A56" s="12"/>
      <c r="B56" s="25">
        <v>366</v>
      </c>
      <c r="C56" s="20" t="s">
        <v>65</v>
      </c>
      <c r="D56" s="46">
        <v>15542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15542</v>
      </c>
      <c r="O56" s="47">
        <f t="shared" si="9"/>
        <v>0.18184370941510958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1707890</v>
      </c>
      <c r="L57" s="46">
        <v>0</v>
      </c>
      <c r="M57" s="46">
        <v>0</v>
      </c>
      <c r="N57" s="46">
        <f t="shared" si="12"/>
        <v>1707890</v>
      </c>
      <c r="O57" s="47">
        <f t="shared" si="9"/>
        <v>19.982566778598088</v>
      </c>
      <c r="P57" s="9"/>
    </row>
    <row r="58" spans="1:119">
      <c r="A58" s="12"/>
      <c r="B58" s="25">
        <v>369.7</v>
      </c>
      <c r="C58" s="20" t="s">
        <v>68</v>
      </c>
      <c r="D58" s="46">
        <v>9249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9249</v>
      </c>
      <c r="O58" s="47">
        <f t="shared" si="9"/>
        <v>0.10821467432636395</v>
      </c>
      <c r="P58" s="9"/>
    </row>
    <row r="59" spans="1:119">
      <c r="A59" s="12"/>
      <c r="B59" s="25">
        <v>369.9</v>
      </c>
      <c r="C59" s="20" t="s">
        <v>69</v>
      </c>
      <c r="D59" s="46">
        <v>158880</v>
      </c>
      <c r="E59" s="46">
        <v>67643</v>
      </c>
      <c r="F59" s="46">
        <v>0</v>
      </c>
      <c r="G59" s="46">
        <v>0</v>
      </c>
      <c r="H59" s="46">
        <v>0</v>
      </c>
      <c r="I59" s="46">
        <v>34873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261396</v>
      </c>
      <c r="O59" s="47">
        <f t="shared" si="9"/>
        <v>3.0583720413249247</v>
      </c>
      <c r="P59" s="9"/>
    </row>
    <row r="60" spans="1:119" ht="15.75">
      <c r="A60" s="29" t="s">
        <v>50</v>
      </c>
      <c r="B60" s="30"/>
      <c r="C60" s="31"/>
      <c r="D60" s="32">
        <f t="shared" ref="D60:M60" si="13">SUM(D61:D61)</f>
        <v>0</v>
      </c>
      <c r="E60" s="32">
        <f t="shared" si="13"/>
        <v>162699</v>
      </c>
      <c r="F60" s="32">
        <f t="shared" si="13"/>
        <v>0</v>
      </c>
      <c r="G60" s="32">
        <f t="shared" si="13"/>
        <v>3000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165699</v>
      </c>
      <c r="O60" s="45">
        <f t="shared" si="9"/>
        <v>1.9387029215271034</v>
      </c>
      <c r="P60" s="9"/>
    </row>
    <row r="61" spans="1:119" ht="15.75" thickBot="1">
      <c r="A61" s="12"/>
      <c r="B61" s="25">
        <v>381</v>
      </c>
      <c r="C61" s="20" t="s">
        <v>70</v>
      </c>
      <c r="D61" s="46">
        <v>0</v>
      </c>
      <c r="E61" s="46">
        <v>162699</v>
      </c>
      <c r="F61" s="46">
        <v>0</v>
      </c>
      <c r="G61" s="46">
        <v>3000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165699</v>
      </c>
      <c r="O61" s="47">
        <f t="shared" si="9"/>
        <v>1.9387029215271034</v>
      </c>
      <c r="P61" s="9"/>
    </row>
    <row r="62" spans="1:119" ht="16.5" thickBot="1">
      <c r="A62" s="14" t="s">
        <v>58</v>
      </c>
      <c r="B62" s="23"/>
      <c r="C62" s="22"/>
      <c r="D62" s="15">
        <f t="shared" ref="D62:M62" si="14">SUM(D5,D14,D25,D36,D47,D50,D60)</f>
        <v>31827967</v>
      </c>
      <c r="E62" s="15">
        <f t="shared" si="14"/>
        <v>14678878</v>
      </c>
      <c r="F62" s="15">
        <f t="shared" si="14"/>
        <v>0</v>
      </c>
      <c r="G62" s="15">
        <f t="shared" si="14"/>
        <v>15208</v>
      </c>
      <c r="H62" s="15">
        <f t="shared" si="14"/>
        <v>0</v>
      </c>
      <c r="I62" s="15">
        <f t="shared" si="14"/>
        <v>16275241</v>
      </c>
      <c r="J62" s="15">
        <f t="shared" si="14"/>
        <v>0</v>
      </c>
      <c r="K62" s="15">
        <f t="shared" si="14"/>
        <v>3601026</v>
      </c>
      <c r="L62" s="15">
        <f t="shared" si="14"/>
        <v>0</v>
      </c>
      <c r="M62" s="15">
        <f t="shared" si="14"/>
        <v>0</v>
      </c>
      <c r="N62" s="15">
        <f>SUM(D62:M62)</f>
        <v>66398320</v>
      </c>
      <c r="O62" s="38">
        <f t="shared" si="9"/>
        <v>776.87021025167019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124</v>
      </c>
      <c r="M64" s="118"/>
      <c r="N64" s="118"/>
      <c r="O64" s="43">
        <v>85469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92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19735909</v>
      </c>
      <c r="E5" s="27">
        <f t="shared" si="0"/>
        <v>2087788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21823697</v>
      </c>
      <c r="O5" s="33">
        <f t="shared" ref="O5:O36" si="1">(N5/O$67)</f>
        <v>255.90338996962981</v>
      </c>
      <c r="P5" s="6"/>
    </row>
    <row r="6" spans="1:133">
      <c r="A6" s="12"/>
      <c r="B6" s="25">
        <v>311</v>
      </c>
      <c r="C6" s="20" t="s">
        <v>3</v>
      </c>
      <c r="D6" s="46">
        <v>11856683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11856683</v>
      </c>
      <c r="O6" s="47">
        <f t="shared" si="1"/>
        <v>139.03076886997104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1193809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1193809</v>
      </c>
      <c r="O7" s="47">
        <f t="shared" si="1"/>
        <v>13.998534257337507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893979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893979</v>
      </c>
      <c r="O8" s="47">
        <f t="shared" si="1"/>
        <v>10.482745277377141</v>
      </c>
      <c r="P8" s="9"/>
    </row>
    <row r="9" spans="1:133">
      <c r="A9" s="12"/>
      <c r="B9" s="25">
        <v>312.51</v>
      </c>
      <c r="C9" s="20" t="s">
        <v>82</v>
      </c>
      <c r="D9" s="46">
        <v>438089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438089</v>
      </c>
      <c r="O9" s="47">
        <f t="shared" si="1"/>
        <v>5.1370058981484741</v>
      </c>
      <c r="P9" s="9"/>
    </row>
    <row r="10" spans="1:133">
      <c r="A10" s="12"/>
      <c r="B10" s="25">
        <v>314.10000000000002</v>
      </c>
      <c r="C10" s="20" t="s">
        <v>13</v>
      </c>
      <c r="D10" s="46">
        <v>4032863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4032863</v>
      </c>
      <c r="O10" s="47">
        <f t="shared" si="1"/>
        <v>47.289114808691266</v>
      </c>
      <c r="P10" s="9"/>
    </row>
    <row r="11" spans="1:133">
      <c r="A11" s="12"/>
      <c r="B11" s="25">
        <v>314.39999999999998</v>
      </c>
      <c r="C11" s="20" t="s">
        <v>15</v>
      </c>
      <c r="D11" s="46">
        <v>101902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101902</v>
      </c>
      <c r="O11" s="47">
        <f t="shared" si="1"/>
        <v>1.194896870346267</v>
      </c>
      <c r="P11" s="9"/>
    </row>
    <row r="12" spans="1:133">
      <c r="A12" s="12"/>
      <c r="B12" s="25">
        <v>314.89999999999998</v>
      </c>
      <c r="C12" s="20" t="s">
        <v>94</v>
      </c>
      <c r="D12" s="46">
        <v>2976299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2976299</v>
      </c>
      <c r="O12" s="47">
        <f t="shared" si="1"/>
        <v>34.899907365063733</v>
      </c>
      <c r="P12" s="9"/>
    </row>
    <row r="13" spans="1:133">
      <c r="A13" s="12"/>
      <c r="B13" s="25">
        <v>316</v>
      </c>
      <c r="C13" s="20" t="s">
        <v>16</v>
      </c>
      <c r="D13" s="46">
        <v>330073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330073</v>
      </c>
      <c r="O13" s="47">
        <f t="shared" si="1"/>
        <v>3.8704166226943868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3762115</v>
      </c>
      <c r="E14" s="32">
        <f t="shared" si="3"/>
        <v>288578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28950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4079643</v>
      </c>
      <c r="O14" s="45">
        <f t="shared" si="1"/>
        <v>47.837654342702358</v>
      </c>
      <c r="P14" s="10"/>
    </row>
    <row r="15" spans="1:133">
      <c r="A15" s="12"/>
      <c r="B15" s="25">
        <v>322</v>
      </c>
      <c r="C15" s="20" t="s">
        <v>0</v>
      </c>
      <c r="D15" s="46">
        <v>253542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253542</v>
      </c>
      <c r="O15" s="47">
        <f t="shared" si="1"/>
        <v>2.9730186090688431</v>
      </c>
      <c r="P15" s="9"/>
    </row>
    <row r="16" spans="1:133">
      <c r="A16" s="12"/>
      <c r="B16" s="25">
        <v>323.10000000000002</v>
      </c>
      <c r="C16" s="20" t="s">
        <v>18</v>
      </c>
      <c r="D16" s="46">
        <v>3412062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3412062</v>
      </c>
      <c r="O16" s="47">
        <f t="shared" si="1"/>
        <v>40.009638723748552</v>
      </c>
      <c r="P16" s="9"/>
    </row>
    <row r="17" spans="1:16">
      <c r="A17" s="12"/>
      <c r="B17" s="25">
        <v>323.39999999999998</v>
      </c>
      <c r="C17" s="20" t="s">
        <v>19</v>
      </c>
      <c r="D17" s="46">
        <v>62321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62321</v>
      </c>
      <c r="O17" s="47">
        <f t="shared" si="1"/>
        <v>0.7307723877534269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662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662</v>
      </c>
      <c r="O18" s="47">
        <f t="shared" si="1"/>
        <v>7.762573140558858E-3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8599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8599</v>
      </c>
      <c r="O19" s="47">
        <f t="shared" si="1"/>
        <v>0.10083136923816559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25471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25471</v>
      </c>
      <c r="O20" s="47">
        <f t="shared" si="1"/>
        <v>0.29867145085071706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100306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100306</v>
      </c>
      <c r="O21" s="47">
        <f t="shared" si="1"/>
        <v>1.1761822680315663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35793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35793</v>
      </c>
      <c r="O22" s="47">
        <f t="shared" si="1"/>
        <v>0.41970661694867556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28950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28950</v>
      </c>
      <c r="O23" s="47">
        <f t="shared" si="1"/>
        <v>0.33946600063320082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117747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117747</v>
      </c>
      <c r="O24" s="47">
        <f t="shared" si="1"/>
        <v>1.3806944102437824</v>
      </c>
      <c r="P24" s="9"/>
    </row>
    <row r="25" spans="1:16">
      <c r="A25" s="12"/>
      <c r="B25" s="25">
        <v>329</v>
      </c>
      <c r="C25" s="20" t="s">
        <v>30</v>
      </c>
      <c r="D25" s="46">
        <v>34190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34190</v>
      </c>
      <c r="O25" s="47">
        <f t="shared" si="1"/>
        <v>0.40090993304487516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SUM(D27:D40)</f>
        <v>6397151</v>
      </c>
      <c r="E26" s="32">
        <f t="shared" si="5"/>
        <v>2745140</v>
      </c>
      <c r="F26" s="32">
        <f t="shared" si="5"/>
        <v>0</v>
      </c>
      <c r="G26" s="32">
        <f t="shared" si="5"/>
        <v>-329</v>
      </c>
      <c r="H26" s="32">
        <f t="shared" si="5"/>
        <v>0</v>
      </c>
      <c r="I26" s="32">
        <f t="shared" si="5"/>
        <v>14228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9156190</v>
      </c>
      <c r="O26" s="45">
        <f t="shared" si="1"/>
        <v>107.36494647107797</v>
      </c>
      <c r="P26" s="10"/>
    </row>
    <row r="27" spans="1:16">
      <c r="A27" s="12"/>
      <c r="B27" s="25">
        <v>331.1</v>
      </c>
      <c r="C27" s="20" t="s">
        <v>31</v>
      </c>
      <c r="D27" s="46">
        <v>12781</v>
      </c>
      <c r="E27" s="46">
        <v>197427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210208</v>
      </c>
      <c r="O27" s="47">
        <f t="shared" si="1"/>
        <v>2.4648866687773361</v>
      </c>
      <c r="P27" s="9"/>
    </row>
    <row r="28" spans="1:16">
      <c r="A28" s="12"/>
      <c r="B28" s="25">
        <v>331.2</v>
      </c>
      <c r="C28" s="20" t="s">
        <v>32</v>
      </c>
      <c r="D28" s="46">
        <v>3300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3300</v>
      </c>
      <c r="O28" s="47">
        <f t="shared" si="1"/>
        <v>3.8695606289794911E-2</v>
      </c>
      <c r="P28" s="9"/>
    </row>
    <row r="29" spans="1:16">
      <c r="A29" s="12"/>
      <c r="B29" s="25">
        <v>331.39</v>
      </c>
      <c r="C29" s="20" t="s">
        <v>35</v>
      </c>
      <c r="D29" s="46">
        <v>142150</v>
      </c>
      <c r="E29" s="46">
        <v>1083638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1225788</v>
      </c>
      <c r="O29" s="47">
        <f t="shared" si="1"/>
        <v>14.37351813416822</v>
      </c>
      <c r="P29" s="9"/>
    </row>
    <row r="30" spans="1:16">
      <c r="A30" s="12"/>
      <c r="B30" s="25">
        <v>331.49</v>
      </c>
      <c r="C30" s="20" t="s">
        <v>36</v>
      </c>
      <c r="D30" s="46">
        <v>168489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168489</v>
      </c>
      <c r="O30" s="47">
        <f t="shared" si="1"/>
        <v>1.9756921236852287</v>
      </c>
      <c r="P30" s="9"/>
    </row>
    <row r="31" spans="1:16">
      <c r="A31" s="12"/>
      <c r="B31" s="25">
        <v>331.5</v>
      </c>
      <c r="C31" s="20" t="s">
        <v>34</v>
      </c>
      <c r="D31" s="46">
        <v>0</v>
      </c>
      <c r="E31" s="46">
        <v>1071645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1071645</v>
      </c>
      <c r="O31" s="47">
        <f t="shared" si="1"/>
        <v>12.5660463643719</v>
      </c>
      <c r="P31" s="9"/>
    </row>
    <row r="32" spans="1:16">
      <c r="A32" s="12"/>
      <c r="B32" s="25">
        <v>331.7</v>
      </c>
      <c r="C32" s="20" t="s">
        <v>86</v>
      </c>
      <c r="D32" s="46">
        <v>0</v>
      </c>
      <c r="E32" s="46">
        <v>179790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179790</v>
      </c>
      <c r="O32" s="47">
        <f t="shared" si="1"/>
        <v>2.1082069863158264</v>
      </c>
      <c r="P32" s="9"/>
    </row>
    <row r="33" spans="1:16">
      <c r="A33" s="12"/>
      <c r="B33" s="25">
        <v>331.9</v>
      </c>
      <c r="C33" s="20" t="s">
        <v>95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14228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14228</v>
      </c>
      <c r="O33" s="47">
        <f t="shared" si="1"/>
        <v>0.16683669281551577</v>
      </c>
      <c r="P33" s="9"/>
    </row>
    <row r="34" spans="1:16">
      <c r="A34" s="12"/>
      <c r="B34" s="25">
        <v>334.1</v>
      </c>
      <c r="C34" s="20" t="s">
        <v>100</v>
      </c>
      <c r="D34" s="46">
        <v>0</v>
      </c>
      <c r="E34" s="46">
        <v>15230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15230</v>
      </c>
      <c r="O34" s="47">
        <f t="shared" si="1"/>
        <v>0.17858608599805351</v>
      </c>
      <c r="P34" s="9"/>
    </row>
    <row r="35" spans="1:16">
      <c r="A35" s="12"/>
      <c r="B35" s="25">
        <v>334.39</v>
      </c>
      <c r="C35" s="20" t="s">
        <v>101</v>
      </c>
      <c r="D35" s="46">
        <v>0</v>
      </c>
      <c r="E35" s="46">
        <v>3234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3234</v>
      </c>
      <c r="O35" s="47">
        <f t="shared" si="1"/>
        <v>3.7921694163999015E-2</v>
      </c>
      <c r="P35" s="9"/>
    </row>
    <row r="36" spans="1:16">
      <c r="A36" s="12"/>
      <c r="B36" s="25">
        <v>334.5</v>
      </c>
      <c r="C36" s="20" t="s">
        <v>102</v>
      </c>
      <c r="D36" s="46">
        <v>0</v>
      </c>
      <c r="E36" s="46">
        <v>194176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194176</v>
      </c>
      <c r="O36" s="47">
        <f t="shared" si="1"/>
        <v>2.2768963778567324</v>
      </c>
      <c r="P36" s="9"/>
    </row>
    <row r="37" spans="1:16">
      <c r="A37" s="12"/>
      <c r="B37" s="25">
        <v>335.12</v>
      </c>
      <c r="C37" s="20" t="s">
        <v>37</v>
      </c>
      <c r="D37" s="46">
        <v>2330382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2330382</v>
      </c>
      <c r="O37" s="47">
        <f t="shared" ref="O37:O65" si="8">(N37/O$67)</f>
        <v>27.325922538431772</v>
      </c>
      <c r="P37" s="9"/>
    </row>
    <row r="38" spans="1:16">
      <c r="A38" s="12"/>
      <c r="B38" s="25">
        <v>335.15</v>
      </c>
      <c r="C38" s="20" t="s">
        <v>38</v>
      </c>
      <c r="D38" s="46">
        <v>11710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11710</v>
      </c>
      <c r="O38" s="47">
        <f t="shared" si="8"/>
        <v>0.13731077262227226</v>
      </c>
      <c r="P38" s="9"/>
    </row>
    <row r="39" spans="1:16">
      <c r="A39" s="12"/>
      <c r="B39" s="25">
        <v>335.18</v>
      </c>
      <c r="C39" s="20" t="s">
        <v>39</v>
      </c>
      <c r="D39" s="46">
        <v>3728339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3728339</v>
      </c>
      <c r="O39" s="47">
        <f t="shared" si="8"/>
        <v>43.718284260268995</v>
      </c>
      <c r="P39" s="9"/>
    </row>
    <row r="40" spans="1:16">
      <c r="A40" s="12"/>
      <c r="B40" s="25">
        <v>337.9</v>
      </c>
      <c r="C40" s="20" t="s">
        <v>103</v>
      </c>
      <c r="D40" s="46">
        <v>0</v>
      </c>
      <c r="E40" s="46">
        <v>0</v>
      </c>
      <c r="F40" s="46">
        <v>0</v>
      </c>
      <c r="G40" s="46">
        <v>-329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-329</v>
      </c>
      <c r="O40" s="47">
        <f t="shared" si="8"/>
        <v>-3.8578346876795536E-3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SUM(D42:D51)</f>
        <v>704192</v>
      </c>
      <c r="E41" s="32">
        <f t="shared" si="9"/>
        <v>7218219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18688163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26610574</v>
      </c>
      <c r="O41" s="45">
        <f t="shared" si="8"/>
        <v>312.03402868165244</v>
      </c>
      <c r="P41" s="10"/>
    </row>
    <row r="42" spans="1:16">
      <c r="A42" s="12"/>
      <c r="B42" s="25">
        <v>341.3</v>
      </c>
      <c r="C42" s="20" t="s">
        <v>51</v>
      </c>
      <c r="D42" s="46">
        <v>548371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0">SUM(D42:M42)</f>
        <v>548371</v>
      </c>
      <c r="O42" s="47">
        <f t="shared" si="8"/>
        <v>6.4301661565882204</v>
      </c>
      <c r="P42" s="9"/>
    </row>
    <row r="43" spans="1:16">
      <c r="A43" s="12"/>
      <c r="B43" s="25">
        <v>341.9</v>
      </c>
      <c r="C43" s="20" t="s">
        <v>96</v>
      </c>
      <c r="D43" s="46">
        <v>0</v>
      </c>
      <c r="E43" s="46">
        <v>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5748</v>
      </c>
      <c r="O43" s="47">
        <f t="shared" si="8"/>
        <v>6.7400710592042778E-2</v>
      </c>
      <c r="P43" s="9"/>
    </row>
    <row r="44" spans="1:16">
      <c r="A44" s="12"/>
      <c r="B44" s="25">
        <v>342.9</v>
      </c>
      <c r="C44" s="20" t="s">
        <v>97</v>
      </c>
      <c r="D44" s="46">
        <v>46263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46263</v>
      </c>
      <c r="O44" s="47">
        <f t="shared" si="8"/>
        <v>0.54247722235902485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4293806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4293806</v>
      </c>
      <c r="O45" s="47">
        <f t="shared" si="8"/>
        <v>50.348917109320951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18288271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18288271</v>
      </c>
      <c r="O46" s="47">
        <f t="shared" si="8"/>
        <v>214.44719222335573</v>
      </c>
      <c r="P46" s="9"/>
    </row>
    <row r="47" spans="1:16">
      <c r="A47" s="12"/>
      <c r="B47" s="25">
        <v>343.7</v>
      </c>
      <c r="C47" s="20" t="s">
        <v>104</v>
      </c>
      <c r="D47" s="46">
        <v>1638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1638</v>
      </c>
      <c r="O47" s="47">
        <f t="shared" si="8"/>
        <v>1.9207091849298204E-2</v>
      </c>
      <c r="P47" s="9"/>
    </row>
    <row r="48" spans="1:16">
      <c r="A48" s="12"/>
      <c r="B48" s="25">
        <v>343.9</v>
      </c>
      <c r="C48" s="20" t="s">
        <v>55</v>
      </c>
      <c r="D48" s="46">
        <v>0</v>
      </c>
      <c r="E48" s="46">
        <v>2918665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2918665</v>
      </c>
      <c r="O48" s="47">
        <f t="shared" si="8"/>
        <v>34.224094464183111</v>
      </c>
      <c r="P48" s="9"/>
    </row>
    <row r="49" spans="1:16">
      <c r="A49" s="12"/>
      <c r="B49" s="25">
        <v>346.4</v>
      </c>
      <c r="C49" s="20" t="s">
        <v>56</v>
      </c>
      <c r="D49" s="46">
        <v>11300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11300</v>
      </c>
      <c r="O49" s="47">
        <f t="shared" si="8"/>
        <v>0.13250313668929772</v>
      </c>
      <c r="P49" s="9"/>
    </row>
    <row r="50" spans="1:16">
      <c r="A50" s="12"/>
      <c r="B50" s="25">
        <v>347.2</v>
      </c>
      <c r="C50" s="20" t="s">
        <v>57</v>
      </c>
      <c r="D50" s="46">
        <v>96620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96620</v>
      </c>
      <c r="O50" s="47">
        <f t="shared" si="8"/>
        <v>1.1329604483999953</v>
      </c>
      <c r="P50" s="9"/>
    </row>
    <row r="51" spans="1:16">
      <c r="A51" s="12"/>
      <c r="B51" s="25">
        <v>349</v>
      </c>
      <c r="C51" s="20" t="s">
        <v>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399892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399892</v>
      </c>
      <c r="O51" s="47">
        <f t="shared" si="8"/>
        <v>4.6891101183147477</v>
      </c>
      <c r="P51" s="9"/>
    </row>
    <row r="52" spans="1:16" ht="15.75">
      <c r="A52" s="29" t="s">
        <v>49</v>
      </c>
      <c r="B52" s="30"/>
      <c r="C52" s="31"/>
      <c r="D52" s="32">
        <f t="shared" ref="D52:M52" si="11">SUM(D53:D54)</f>
        <v>148511</v>
      </c>
      <c r="E52" s="32">
        <f t="shared" si="11"/>
        <v>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148511</v>
      </c>
      <c r="O52" s="45">
        <f t="shared" si="8"/>
        <v>1.7414312683950703</v>
      </c>
      <c r="P52" s="10"/>
    </row>
    <row r="53" spans="1:16">
      <c r="A53" s="13"/>
      <c r="B53" s="39">
        <v>351.5</v>
      </c>
      <c r="C53" s="21" t="s">
        <v>60</v>
      </c>
      <c r="D53" s="46">
        <v>70976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70976</v>
      </c>
      <c r="O53" s="47">
        <f t="shared" si="8"/>
        <v>0.83226040970438897</v>
      </c>
      <c r="P53" s="9"/>
    </row>
    <row r="54" spans="1:16">
      <c r="A54" s="13"/>
      <c r="B54" s="39">
        <v>354</v>
      </c>
      <c r="C54" s="21" t="s">
        <v>61</v>
      </c>
      <c r="D54" s="46">
        <v>77535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77535</v>
      </c>
      <c r="O54" s="47">
        <f t="shared" si="8"/>
        <v>0.90917085869068137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SUM(D56:D62)</f>
        <v>525444</v>
      </c>
      <c r="E55" s="32">
        <f t="shared" si="12"/>
        <v>39909</v>
      </c>
      <c r="F55" s="32">
        <f t="shared" si="12"/>
        <v>0</v>
      </c>
      <c r="G55" s="32">
        <f t="shared" si="12"/>
        <v>25986</v>
      </c>
      <c r="H55" s="32">
        <f t="shared" si="12"/>
        <v>0</v>
      </c>
      <c r="I55" s="32">
        <f t="shared" si="12"/>
        <v>1200386</v>
      </c>
      <c r="J55" s="32">
        <f t="shared" si="12"/>
        <v>0</v>
      </c>
      <c r="K55" s="32">
        <f t="shared" si="12"/>
        <v>3963271</v>
      </c>
      <c r="L55" s="32">
        <f t="shared" si="12"/>
        <v>0</v>
      </c>
      <c r="M55" s="32">
        <f t="shared" si="12"/>
        <v>0</v>
      </c>
      <c r="N55" s="32">
        <f>SUM(D55:M55)</f>
        <v>5754996</v>
      </c>
      <c r="O55" s="45">
        <f t="shared" si="8"/>
        <v>67.482745277377148</v>
      </c>
      <c r="P55" s="10"/>
    </row>
    <row r="56" spans="1:16">
      <c r="A56" s="12"/>
      <c r="B56" s="25">
        <v>361.1</v>
      </c>
      <c r="C56" s="20" t="s">
        <v>62</v>
      </c>
      <c r="D56" s="46">
        <v>92731</v>
      </c>
      <c r="E56" s="46">
        <v>26186</v>
      </c>
      <c r="F56" s="46">
        <v>0</v>
      </c>
      <c r="G56" s="46">
        <v>10017</v>
      </c>
      <c r="H56" s="46">
        <v>0</v>
      </c>
      <c r="I56" s="46">
        <v>94272</v>
      </c>
      <c r="J56" s="46">
        <v>0</v>
      </c>
      <c r="K56" s="46">
        <v>2240425</v>
      </c>
      <c r="L56" s="46">
        <v>0</v>
      </c>
      <c r="M56" s="46">
        <v>0</v>
      </c>
      <c r="N56" s="46">
        <f>SUM(D56:M56)</f>
        <v>2463631</v>
      </c>
      <c r="O56" s="47">
        <f t="shared" si="8"/>
        <v>28.88839249070719</v>
      </c>
      <c r="P56" s="9"/>
    </row>
    <row r="57" spans="1:16">
      <c r="A57" s="12"/>
      <c r="B57" s="25">
        <v>361.3</v>
      </c>
      <c r="C57" s="20" t="s">
        <v>90</v>
      </c>
      <c r="D57" s="46">
        <v>7307</v>
      </c>
      <c r="E57" s="46">
        <v>-377</v>
      </c>
      <c r="F57" s="46">
        <v>0</v>
      </c>
      <c r="G57" s="46">
        <v>1272</v>
      </c>
      <c r="H57" s="46">
        <v>0</v>
      </c>
      <c r="I57" s="46">
        <v>1004679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3">SUM(D57:M57)</f>
        <v>1012881</v>
      </c>
      <c r="O57" s="47">
        <f t="shared" si="8"/>
        <v>11.876983149822353</v>
      </c>
      <c r="P57" s="9"/>
    </row>
    <row r="58" spans="1:16">
      <c r="A58" s="12"/>
      <c r="B58" s="25">
        <v>362</v>
      </c>
      <c r="C58" s="20" t="s">
        <v>63</v>
      </c>
      <c r="D58" s="46">
        <v>208730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208730</v>
      </c>
      <c r="O58" s="47">
        <f t="shared" si="8"/>
        <v>2.4475557275360278</v>
      </c>
      <c r="P58" s="9"/>
    </row>
    <row r="59" spans="1:16">
      <c r="A59" s="12"/>
      <c r="B59" s="25">
        <v>364</v>
      </c>
      <c r="C59" s="20" t="s">
        <v>64</v>
      </c>
      <c r="D59" s="46">
        <v>47803</v>
      </c>
      <c r="E59" s="46">
        <v>7613</v>
      </c>
      <c r="F59" s="46">
        <v>0</v>
      </c>
      <c r="G59" s="46">
        <v>0</v>
      </c>
      <c r="H59" s="46">
        <v>0</v>
      </c>
      <c r="I59" s="46">
        <v>68754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124170</v>
      </c>
      <c r="O59" s="47">
        <f t="shared" si="8"/>
        <v>1.4560101312132832</v>
      </c>
      <c r="P59" s="9"/>
    </row>
    <row r="60" spans="1:16">
      <c r="A60" s="12"/>
      <c r="B60" s="25">
        <v>366</v>
      </c>
      <c r="C60" s="20" t="s">
        <v>65</v>
      </c>
      <c r="D60" s="46">
        <v>13600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13600</v>
      </c>
      <c r="O60" s="47">
        <f t="shared" si="8"/>
        <v>0.15947280167915479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1722846</v>
      </c>
      <c r="L61" s="46">
        <v>0</v>
      </c>
      <c r="M61" s="46">
        <v>0</v>
      </c>
      <c r="N61" s="46">
        <f t="shared" si="13"/>
        <v>1722846</v>
      </c>
      <c r="O61" s="47">
        <f t="shared" si="8"/>
        <v>20.201991064832729</v>
      </c>
      <c r="P61" s="9"/>
    </row>
    <row r="62" spans="1:16">
      <c r="A62" s="12"/>
      <c r="B62" s="25">
        <v>369.9</v>
      </c>
      <c r="C62" s="20" t="s">
        <v>69</v>
      </c>
      <c r="D62" s="46">
        <v>155273</v>
      </c>
      <c r="E62" s="46">
        <v>6487</v>
      </c>
      <c r="F62" s="46">
        <v>0</v>
      </c>
      <c r="G62" s="46">
        <v>14697</v>
      </c>
      <c r="H62" s="46">
        <v>0</v>
      </c>
      <c r="I62" s="46">
        <v>32681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209138</v>
      </c>
      <c r="O62" s="47">
        <f t="shared" si="8"/>
        <v>2.4523399115864026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SUM(D64:D64)</f>
        <v>0</v>
      </c>
      <c r="E63" s="32">
        <f t="shared" si="14"/>
        <v>509577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509577</v>
      </c>
      <c r="O63" s="45">
        <f t="shared" si="8"/>
        <v>5.9752699897984307</v>
      </c>
      <c r="P63" s="9"/>
    </row>
    <row r="64" spans="1:16" ht="15.75" thickBot="1">
      <c r="A64" s="12"/>
      <c r="B64" s="25">
        <v>381</v>
      </c>
      <c r="C64" s="20" t="s">
        <v>70</v>
      </c>
      <c r="D64" s="46">
        <v>0</v>
      </c>
      <c r="E64" s="46">
        <v>509577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509577</v>
      </c>
      <c r="O64" s="47">
        <f t="shared" si="8"/>
        <v>5.9752699897984307</v>
      </c>
      <c r="P64" s="9"/>
    </row>
    <row r="65" spans="1:119" ht="16.5" thickBot="1">
      <c r="A65" s="14" t="s">
        <v>58</v>
      </c>
      <c r="B65" s="23"/>
      <c r="C65" s="22"/>
      <c r="D65" s="15">
        <f t="shared" ref="D65:M65" si="15">SUM(D5,D14,D26,D41,D52,D55,D63)</f>
        <v>31273322</v>
      </c>
      <c r="E65" s="15">
        <f t="shared" si="15"/>
        <v>12889211</v>
      </c>
      <c r="F65" s="15">
        <f t="shared" si="15"/>
        <v>0</v>
      </c>
      <c r="G65" s="15">
        <f t="shared" si="15"/>
        <v>25657</v>
      </c>
      <c r="H65" s="15">
        <f t="shared" si="15"/>
        <v>0</v>
      </c>
      <c r="I65" s="15">
        <f t="shared" si="15"/>
        <v>19931727</v>
      </c>
      <c r="J65" s="15">
        <f t="shared" si="15"/>
        <v>0</v>
      </c>
      <c r="K65" s="15">
        <f t="shared" si="15"/>
        <v>3963271</v>
      </c>
      <c r="L65" s="15">
        <f t="shared" si="15"/>
        <v>0</v>
      </c>
      <c r="M65" s="15">
        <f t="shared" si="15"/>
        <v>0</v>
      </c>
      <c r="N65" s="15">
        <f>SUM(D65:M65)</f>
        <v>68083188</v>
      </c>
      <c r="O65" s="38">
        <f t="shared" si="8"/>
        <v>798.33946600063325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105</v>
      </c>
      <c r="M67" s="118"/>
      <c r="N67" s="118"/>
      <c r="O67" s="43">
        <v>85281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19976697</v>
      </c>
      <c r="E5" s="27">
        <f t="shared" si="0"/>
        <v>2064317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22041014</v>
      </c>
      <c r="O5" s="33">
        <f t="shared" ref="O5:O36" si="1">(N5/O$66)</f>
        <v>258.59718653573145</v>
      </c>
      <c r="P5" s="6"/>
    </row>
    <row r="6" spans="1:133">
      <c r="A6" s="12"/>
      <c r="B6" s="25">
        <v>311</v>
      </c>
      <c r="C6" s="20" t="s">
        <v>3</v>
      </c>
      <c r="D6" s="46">
        <v>11673440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11673440</v>
      </c>
      <c r="O6" s="47">
        <f t="shared" si="1"/>
        <v>136.95915901118113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1184296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1184296</v>
      </c>
      <c r="O7" s="47">
        <f t="shared" si="1"/>
        <v>13.894806002369974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880021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880021</v>
      </c>
      <c r="O8" s="47">
        <f t="shared" si="1"/>
        <v>10.324885901000787</v>
      </c>
      <c r="P8" s="9"/>
    </row>
    <row r="9" spans="1:133">
      <c r="A9" s="12"/>
      <c r="B9" s="25">
        <v>312.51</v>
      </c>
      <c r="C9" s="20" t="s">
        <v>82</v>
      </c>
      <c r="D9" s="46">
        <v>416219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416219</v>
      </c>
      <c r="O9" s="47">
        <f t="shared" si="1"/>
        <v>4.8833081083617849</v>
      </c>
      <c r="P9" s="9"/>
    </row>
    <row r="10" spans="1:133">
      <c r="A10" s="12"/>
      <c r="B10" s="25">
        <v>314.10000000000002</v>
      </c>
      <c r="C10" s="20" t="s">
        <v>13</v>
      </c>
      <c r="D10" s="46">
        <v>4324002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4324002</v>
      </c>
      <c r="O10" s="47">
        <f t="shared" si="1"/>
        <v>50.731547639998595</v>
      </c>
      <c r="P10" s="9"/>
    </row>
    <row r="11" spans="1:133">
      <c r="A11" s="12"/>
      <c r="B11" s="25">
        <v>314.39999999999998</v>
      </c>
      <c r="C11" s="20" t="s">
        <v>15</v>
      </c>
      <c r="D11" s="46">
        <v>110971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110971</v>
      </c>
      <c r="O11" s="47">
        <f t="shared" si="1"/>
        <v>1.3019722407987517</v>
      </c>
      <c r="P11" s="9"/>
    </row>
    <row r="12" spans="1:133">
      <c r="A12" s="12"/>
      <c r="B12" s="25">
        <v>314.89999999999998</v>
      </c>
      <c r="C12" s="20" t="s">
        <v>94</v>
      </c>
      <c r="D12" s="46">
        <v>3121809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3121809</v>
      </c>
      <c r="O12" s="47">
        <f t="shared" si="1"/>
        <v>36.626764281440288</v>
      </c>
      <c r="P12" s="9"/>
    </row>
    <row r="13" spans="1:133">
      <c r="A13" s="12"/>
      <c r="B13" s="25">
        <v>316</v>
      </c>
      <c r="C13" s="20" t="s">
        <v>16</v>
      </c>
      <c r="D13" s="46">
        <v>330256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330256</v>
      </c>
      <c r="O13" s="47">
        <f t="shared" si="1"/>
        <v>3.8747433505801743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4225033</v>
      </c>
      <c r="E14" s="32">
        <f t="shared" si="3"/>
        <v>200412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23326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4448771</v>
      </c>
      <c r="O14" s="45">
        <f t="shared" si="1"/>
        <v>52.195405535414686</v>
      </c>
      <c r="P14" s="10"/>
    </row>
    <row r="15" spans="1:133">
      <c r="A15" s="12"/>
      <c r="B15" s="25">
        <v>322</v>
      </c>
      <c r="C15" s="20" t="s">
        <v>0</v>
      </c>
      <c r="D15" s="46">
        <v>284717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284717</v>
      </c>
      <c r="O15" s="47">
        <f t="shared" si="1"/>
        <v>3.3404549880914671</v>
      </c>
      <c r="P15" s="9"/>
    </row>
    <row r="16" spans="1:133">
      <c r="A16" s="12"/>
      <c r="B16" s="25">
        <v>323.10000000000002</v>
      </c>
      <c r="C16" s="20" t="s">
        <v>18</v>
      </c>
      <c r="D16" s="46">
        <v>3892925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3892925</v>
      </c>
      <c r="O16" s="47">
        <f t="shared" si="1"/>
        <v>45.673917379418768</v>
      </c>
      <c r="P16" s="9"/>
    </row>
    <row r="17" spans="1:16">
      <c r="A17" s="12"/>
      <c r="B17" s="25">
        <v>323.39999999999998</v>
      </c>
      <c r="C17" s="20" t="s">
        <v>19</v>
      </c>
      <c r="D17" s="46">
        <v>31806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31806</v>
      </c>
      <c r="O17" s="47">
        <f t="shared" si="1"/>
        <v>0.37316532329027491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2977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2977</v>
      </c>
      <c r="O18" s="47">
        <f t="shared" si="1"/>
        <v>3.4927786186101629E-2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6036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6036</v>
      </c>
      <c r="O19" s="47">
        <f t="shared" si="1"/>
        <v>7.0817641054521138E-2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10476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10476</v>
      </c>
      <c r="O20" s="47">
        <f t="shared" si="1"/>
        <v>0.12291014043856253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42665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42665</v>
      </c>
      <c r="O21" s="47">
        <f t="shared" si="1"/>
        <v>0.50056902842795625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14006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14006</v>
      </c>
      <c r="O22" s="47">
        <f t="shared" si="1"/>
        <v>0.1643260239578567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23326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23326</v>
      </c>
      <c r="O23" s="47">
        <f t="shared" si="1"/>
        <v>0.27367334248471836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124252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124252</v>
      </c>
      <c r="O24" s="47">
        <f t="shared" si="1"/>
        <v>1.4577921696995295</v>
      </c>
      <c r="P24" s="9"/>
    </row>
    <row r="25" spans="1:16">
      <c r="A25" s="12"/>
      <c r="B25" s="25">
        <v>329</v>
      </c>
      <c r="C25" s="20" t="s">
        <v>30</v>
      </c>
      <c r="D25" s="46">
        <v>15585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0" si="5">SUM(D25:M25)</f>
        <v>15585</v>
      </c>
      <c r="O25" s="47">
        <f t="shared" si="1"/>
        <v>0.18285171236492909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SUM(D27:D39)</f>
        <v>5671026</v>
      </c>
      <c r="E26" s="32">
        <f t="shared" si="6"/>
        <v>4070132</v>
      </c>
      <c r="F26" s="32">
        <f t="shared" si="6"/>
        <v>0</v>
      </c>
      <c r="G26" s="32">
        <f t="shared" si="6"/>
        <v>576850</v>
      </c>
      <c r="H26" s="32">
        <f t="shared" si="6"/>
        <v>0</v>
      </c>
      <c r="I26" s="32">
        <f t="shared" si="6"/>
        <v>133826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10451834</v>
      </c>
      <c r="O26" s="45">
        <f t="shared" si="1"/>
        <v>122.6266117583565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132366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132366</v>
      </c>
      <c r="O27" s="47">
        <f t="shared" si="1"/>
        <v>1.5529900390693745</v>
      </c>
      <c r="P27" s="9"/>
    </row>
    <row r="28" spans="1:16">
      <c r="A28" s="12"/>
      <c r="B28" s="25">
        <v>331.2</v>
      </c>
      <c r="C28" s="20" t="s">
        <v>32</v>
      </c>
      <c r="D28" s="46">
        <v>2870</v>
      </c>
      <c r="E28" s="46">
        <v>323034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325904</v>
      </c>
      <c r="O28" s="47">
        <f t="shared" si="1"/>
        <v>3.8236833151478886</v>
      </c>
      <c r="P28" s="9"/>
    </row>
    <row r="29" spans="1:16">
      <c r="A29" s="12"/>
      <c r="B29" s="25">
        <v>331.39</v>
      </c>
      <c r="C29" s="20" t="s">
        <v>35</v>
      </c>
      <c r="D29" s="46">
        <v>0</v>
      </c>
      <c r="E29" s="46">
        <v>95676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95676</v>
      </c>
      <c r="O29" s="47">
        <f t="shared" si="1"/>
        <v>1.1225229664566541</v>
      </c>
      <c r="P29" s="9"/>
    </row>
    <row r="30" spans="1:16">
      <c r="A30" s="12"/>
      <c r="B30" s="25">
        <v>331.49</v>
      </c>
      <c r="C30" s="20" t="s">
        <v>36</v>
      </c>
      <c r="D30" s="46">
        <v>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10000</v>
      </c>
      <c r="O30" s="47">
        <f t="shared" si="1"/>
        <v>0.11732544906315628</v>
      </c>
      <c r="P30" s="9"/>
    </row>
    <row r="31" spans="1:16">
      <c r="A31" s="12"/>
      <c r="B31" s="25">
        <v>331.5</v>
      </c>
      <c r="C31" s="20" t="s">
        <v>34</v>
      </c>
      <c r="D31" s="46">
        <v>0</v>
      </c>
      <c r="E31" s="46">
        <v>2710477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2710477</v>
      </c>
      <c r="O31" s="47">
        <f t="shared" si="1"/>
        <v>31.800793120035667</v>
      </c>
      <c r="P31" s="9"/>
    </row>
    <row r="32" spans="1:16">
      <c r="A32" s="12"/>
      <c r="B32" s="25">
        <v>331.7</v>
      </c>
      <c r="C32" s="20" t="s">
        <v>86</v>
      </c>
      <c r="D32" s="46">
        <v>0</v>
      </c>
      <c r="E32" s="46">
        <v>312788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312788</v>
      </c>
      <c r="O32" s="47">
        <f t="shared" si="1"/>
        <v>3.669799256156653</v>
      </c>
      <c r="P32" s="9"/>
    </row>
    <row r="33" spans="1:16">
      <c r="A33" s="12"/>
      <c r="B33" s="25">
        <v>331.9</v>
      </c>
      <c r="C33" s="20" t="s">
        <v>95</v>
      </c>
      <c r="D33" s="46">
        <v>11389</v>
      </c>
      <c r="E33" s="46">
        <v>0</v>
      </c>
      <c r="F33" s="46">
        <v>0</v>
      </c>
      <c r="G33" s="46">
        <v>212339</v>
      </c>
      <c r="H33" s="46">
        <v>0</v>
      </c>
      <c r="I33" s="46">
        <v>133826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357554</v>
      </c>
      <c r="O33" s="47">
        <f t="shared" si="1"/>
        <v>4.1950183614327781</v>
      </c>
      <c r="P33" s="9"/>
    </row>
    <row r="34" spans="1:16">
      <c r="A34" s="12"/>
      <c r="B34" s="25">
        <v>335.12</v>
      </c>
      <c r="C34" s="20" t="s">
        <v>37</v>
      </c>
      <c r="D34" s="46">
        <v>2122140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2122140</v>
      </c>
      <c r="O34" s="47">
        <f t="shared" si="1"/>
        <v>24.898102847488648</v>
      </c>
      <c r="P34" s="9"/>
    </row>
    <row r="35" spans="1:16">
      <c r="A35" s="12"/>
      <c r="B35" s="25">
        <v>335.15</v>
      </c>
      <c r="C35" s="20" t="s">
        <v>38</v>
      </c>
      <c r="D35" s="46">
        <v>10156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10156</v>
      </c>
      <c r="O35" s="47">
        <f t="shared" si="1"/>
        <v>0.11915572606854152</v>
      </c>
      <c r="P35" s="9"/>
    </row>
    <row r="36" spans="1:16">
      <c r="A36" s="12"/>
      <c r="B36" s="25">
        <v>335.18</v>
      </c>
      <c r="C36" s="20" t="s">
        <v>39</v>
      </c>
      <c r="D36" s="46">
        <v>3491307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3491307</v>
      </c>
      <c r="O36" s="47">
        <f t="shared" si="1"/>
        <v>40.9619161592341</v>
      </c>
      <c r="P36" s="9"/>
    </row>
    <row r="37" spans="1:16">
      <c r="A37" s="12"/>
      <c r="B37" s="25">
        <v>335.21</v>
      </c>
      <c r="C37" s="20" t="s">
        <v>40</v>
      </c>
      <c r="D37" s="46">
        <v>23164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23164</v>
      </c>
      <c r="O37" s="47">
        <f t="shared" ref="O37:O64" si="7">(N37/O$66)</f>
        <v>0.27177267020989521</v>
      </c>
      <c r="P37" s="9"/>
    </row>
    <row r="38" spans="1:16">
      <c r="A38" s="12"/>
      <c r="B38" s="25">
        <v>335.5</v>
      </c>
      <c r="C38" s="20" t="s">
        <v>41</v>
      </c>
      <c r="D38" s="46">
        <v>0</v>
      </c>
      <c r="E38" s="46">
        <v>495791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495791</v>
      </c>
      <c r="O38" s="47">
        <f t="shared" si="7"/>
        <v>5.816890171647132</v>
      </c>
      <c r="P38" s="9"/>
    </row>
    <row r="39" spans="1:16">
      <c r="A39" s="12"/>
      <c r="B39" s="25">
        <v>337.7</v>
      </c>
      <c r="C39" s="20" t="s">
        <v>43</v>
      </c>
      <c r="D39" s="46">
        <v>0</v>
      </c>
      <c r="E39" s="46">
        <v>0</v>
      </c>
      <c r="F39" s="46">
        <v>0</v>
      </c>
      <c r="G39" s="46">
        <v>364511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364511</v>
      </c>
      <c r="O39" s="47">
        <f t="shared" si="7"/>
        <v>4.2766416763460162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SUM(D41:D49)</f>
        <v>841980</v>
      </c>
      <c r="E40" s="32">
        <f t="shared" si="8"/>
        <v>7226231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17061382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25129593</v>
      </c>
      <c r="O40" s="45">
        <f t="shared" si="7"/>
        <v>294.83407834993488</v>
      </c>
      <c r="P40" s="10"/>
    </row>
    <row r="41" spans="1:16">
      <c r="A41" s="12"/>
      <c r="B41" s="25">
        <v>341.3</v>
      </c>
      <c r="C41" s="20" t="s">
        <v>51</v>
      </c>
      <c r="D41" s="46">
        <v>598000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598000</v>
      </c>
      <c r="O41" s="47">
        <f t="shared" si="7"/>
        <v>7.0160618539767459</v>
      </c>
      <c r="P41" s="9"/>
    </row>
    <row r="42" spans="1:16">
      <c r="A42" s="12"/>
      <c r="B42" s="25">
        <v>341.9</v>
      </c>
      <c r="C42" s="20" t="s">
        <v>96</v>
      </c>
      <c r="D42" s="46">
        <v>0</v>
      </c>
      <c r="E42" s="46">
        <v>887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887</v>
      </c>
      <c r="O42" s="47">
        <f t="shared" si="7"/>
        <v>1.0406767331901963E-2</v>
      </c>
      <c r="P42" s="9"/>
    </row>
    <row r="43" spans="1:16">
      <c r="A43" s="12"/>
      <c r="B43" s="25">
        <v>342.9</v>
      </c>
      <c r="C43" s="20" t="s">
        <v>97</v>
      </c>
      <c r="D43" s="46">
        <v>123265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123265</v>
      </c>
      <c r="O43" s="47">
        <f t="shared" si="7"/>
        <v>1.446212147876996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4294203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4294203</v>
      </c>
      <c r="O44" s="47">
        <f t="shared" si="7"/>
        <v>50.381929534335292</v>
      </c>
      <c r="P44" s="9"/>
    </row>
    <row r="45" spans="1:16">
      <c r="A45" s="12"/>
      <c r="B45" s="25">
        <v>343.6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16665180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16665180</v>
      </c>
      <c r="O45" s="47">
        <f t="shared" si="7"/>
        <v>195.52497272183308</v>
      </c>
      <c r="P45" s="9"/>
    </row>
    <row r="46" spans="1:16">
      <c r="A46" s="12"/>
      <c r="B46" s="25">
        <v>343.9</v>
      </c>
      <c r="C46" s="20" t="s">
        <v>55</v>
      </c>
      <c r="D46" s="46">
        <v>0</v>
      </c>
      <c r="E46" s="46">
        <v>2931141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2931141</v>
      </c>
      <c r="O46" s="47">
        <f t="shared" si="7"/>
        <v>34.389743409242897</v>
      </c>
      <c r="P46" s="9"/>
    </row>
    <row r="47" spans="1:16">
      <c r="A47" s="12"/>
      <c r="B47" s="25">
        <v>346.4</v>
      </c>
      <c r="C47" s="20" t="s">
        <v>56</v>
      </c>
      <c r="D47" s="46">
        <v>9868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9868</v>
      </c>
      <c r="O47" s="47">
        <f t="shared" si="7"/>
        <v>0.11577675313552263</v>
      </c>
      <c r="P47" s="9"/>
    </row>
    <row r="48" spans="1:16">
      <c r="A48" s="12"/>
      <c r="B48" s="25">
        <v>347.2</v>
      </c>
      <c r="C48" s="20" t="s">
        <v>57</v>
      </c>
      <c r="D48" s="46">
        <v>110847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110847</v>
      </c>
      <c r="O48" s="47">
        <f t="shared" si="7"/>
        <v>1.3005174052303685</v>
      </c>
      <c r="P48" s="9"/>
    </row>
    <row r="49" spans="1:119">
      <c r="A49" s="12"/>
      <c r="B49" s="25">
        <v>349</v>
      </c>
      <c r="C49" s="20" t="s">
        <v>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396202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396202</v>
      </c>
      <c r="O49" s="47">
        <f t="shared" si="7"/>
        <v>4.6484577569720651</v>
      </c>
      <c r="P49" s="9"/>
    </row>
    <row r="50" spans="1:119" ht="15.75">
      <c r="A50" s="29" t="s">
        <v>49</v>
      </c>
      <c r="B50" s="30"/>
      <c r="C50" s="31"/>
      <c r="D50" s="32">
        <f t="shared" ref="D50:M50" si="10">SUM(D51:D52)</f>
        <v>285799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285799</v>
      </c>
      <c r="O50" s="45">
        <f t="shared" si="7"/>
        <v>3.3531496016801006</v>
      </c>
      <c r="P50" s="10"/>
    </row>
    <row r="51" spans="1:119">
      <c r="A51" s="13"/>
      <c r="B51" s="39">
        <v>351.5</v>
      </c>
      <c r="C51" s="21" t="s">
        <v>60</v>
      </c>
      <c r="D51" s="46">
        <v>102005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102005</v>
      </c>
      <c r="O51" s="47">
        <f t="shared" si="7"/>
        <v>1.1967782431687257</v>
      </c>
      <c r="P51" s="9"/>
    </row>
    <row r="52" spans="1:119">
      <c r="A52" s="13"/>
      <c r="B52" s="39">
        <v>354</v>
      </c>
      <c r="C52" s="21" t="s">
        <v>61</v>
      </c>
      <c r="D52" s="46">
        <v>183794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183794</v>
      </c>
      <c r="O52" s="47">
        <f t="shared" si="7"/>
        <v>2.1563713585113748</v>
      </c>
      <c r="P52" s="9"/>
    </row>
    <row r="53" spans="1:119" ht="15.75">
      <c r="A53" s="29" t="s">
        <v>4</v>
      </c>
      <c r="B53" s="30"/>
      <c r="C53" s="31"/>
      <c r="D53" s="32">
        <f t="shared" ref="D53:M53" si="11">SUM(D54:D61)</f>
        <v>451913</v>
      </c>
      <c r="E53" s="32">
        <f t="shared" si="11"/>
        <v>44843</v>
      </c>
      <c r="F53" s="32">
        <f t="shared" si="11"/>
        <v>0</v>
      </c>
      <c r="G53" s="32">
        <f t="shared" si="11"/>
        <v>11448</v>
      </c>
      <c r="H53" s="32">
        <f t="shared" si="11"/>
        <v>0</v>
      </c>
      <c r="I53" s="32">
        <f t="shared" si="11"/>
        <v>32747</v>
      </c>
      <c r="J53" s="32">
        <f t="shared" si="11"/>
        <v>0</v>
      </c>
      <c r="K53" s="32">
        <f t="shared" si="11"/>
        <v>1268122</v>
      </c>
      <c r="L53" s="32">
        <f t="shared" si="11"/>
        <v>0</v>
      </c>
      <c r="M53" s="32">
        <f t="shared" si="11"/>
        <v>0</v>
      </c>
      <c r="N53" s="32">
        <f>SUM(D53:M53)</f>
        <v>1809073</v>
      </c>
      <c r="O53" s="45">
        <f t="shared" si="7"/>
        <v>21.225030211303135</v>
      </c>
      <c r="P53" s="10"/>
    </row>
    <row r="54" spans="1:119">
      <c r="A54" s="12"/>
      <c r="B54" s="25">
        <v>361.1</v>
      </c>
      <c r="C54" s="20" t="s">
        <v>62</v>
      </c>
      <c r="D54" s="46">
        <v>52393</v>
      </c>
      <c r="E54" s="46">
        <v>28621</v>
      </c>
      <c r="F54" s="46">
        <v>0</v>
      </c>
      <c r="G54" s="46">
        <v>11448</v>
      </c>
      <c r="H54" s="46">
        <v>0</v>
      </c>
      <c r="I54" s="46">
        <v>30493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122955</v>
      </c>
      <c r="O54" s="47">
        <f t="shared" si="7"/>
        <v>1.4425750589560382</v>
      </c>
      <c r="P54" s="9"/>
    </row>
    <row r="55" spans="1:119">
      <c r="A55" s="12"/>
      <c r="B55" s="25">
        <v>361.3</v>
      </c>
      <c r="C55" s="20" t="s">
        <v>90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-7852</v>
      </c>
      <c r="J55" s="46">
        <v>0</v>
      </c>
      <c r="K55" s="46">
        <v>-401251</v>
      </c>
      <c r="L55" s="46">
        <v>0</v>
      </c>
      <c r="M55" s="46">
        <v>0</v>
      </c>
      <c r="N55" s="46">
        <f t="shared" ref="N55:N61" si="12">SUM(D55:M55)</f>
        <v>-409103</v>
      </c>
      <c r="O55" s="47">
        <f t="shared" si="7"/>
        <v>-4.799819318808443</v>
      </c>
      <c r="P55" s="9"/>
    </row>
    <row r="56" spans="1:119">
      <c r="A56" s="12"/>
      <c r="B56" s="25">
        <v>362</v>
      </c>
      <c r="C56" s="20" t="s">
        <v>63</v>
      </c>
      <c r="D56" s="46">
        <v>197539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197539</v>
      </c>
      <c r="O56" s="47">
        <f t="shared" si="7"/>
        <v>2.317635188248683</v>
      </c>
      <c r="P56" s="9"/>
    </row>
    <row r="57" spans="1:119">
      <c r="A57" s="12"/>
      <c r="B57" s="25">
        <v>364</v>
      </c>
      <c r="C57" s="20" t="s">
        <v>64</v>
      </c>
      <c r="D57" s="46">
        <v>3379</v>
      </c>
      <c r="E57" s="46">
        <v>0</v>
      </c>
      <c r="F57" s="46">
        <v>0</v>
      </c>
      <c r="G57" s="46">
        <v>0</v>
      </c>
      <c r="H57" s="46">
        <v>0</v>
      </c>
      <c r="I57" s="46">
        <v>-3764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-385</v>
      </c>
      <c r="O57" s="47">
        <f t="shared" si="7"/>
        <v>-4.517029788931517E-3</v>
      </c>
      <c r="P57" s="9"/>
    </row>
    <row r="58" spans="1:119">
      <c r="A58" s="12"/>
      <c r="B58" s="25">
        <v>366</v>
      </c>
      <c r="C58" s="20" t="s">
        <v>65</v>
      </c>
      <c r="D58" s="46">
        <v>10775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10775</v>
      </c>
      <c r="O58" s="47">
        <f t="shared" si="7"/>
        <v>0.12641817136555089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1669373</v>
      </c>
      <c r="L59" s="46">
        <v>0</v>
      </c>
      <c r="M59" s="46">
        <v>0</v>
      </c>
      <c r="N59" s="46">
        <f t="shared" si="12"/>
        <v>1669373</v>
      </c>
      <c r="O59" s="47">
        <f t="shared" si="7"/>
        <v>19.585993687890841</v>
      </c>
      <c r="P59" s="9"/>
    </row>
    <row r="60" spans="1:119">
      <c r="A60" s="12"/>
      <c r="B60" s="25">
        <v>369.7</v>
      </c>
      <c r="C60" s="20" t="s">
        <v>68</v>
      </c>
      <c r="D60" s="46">
        <v>422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422</v>
      </c>
      <c r="O60" s="47">
        <f t="shared" si="7"/>
        <v>4.9511339504651952E-3</v>
      </c>
      <c r="P60" s="9"/>
    </row>
    <row r="61" spans="1:119">
      <c r="A61" s="12"/>
      <c r="B61" s="25">
        <v>369.9</v>
      </c>
      <c r="C61" s="20" t="s">
        <v>69</v>
      </c>
      <c r="D61" s="46">
        <v>187405</v>
      </c>
      <c r="E61" s="46">
        <v>16222</v>
      </c>
      <c r="F61" s="46">
        <v>0</v>
      </c>
      <c r="G61" s="46">
        <v>0</v>
      </c>
      <c r="H61" s="46">
        <v>0</v>
      </c>
      <c r="I61" s="46">
        <v>13870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217497</v>
      </c>
      <c r="O61" s="47">
        <f t="shared" si="7"/>
        <v>2.5517933194889304</v>
      </c>
      <c r="P61" s="9"/>
    </row>
    <row r="62" spans="1:119" ht="15.75">
      <c r="A62" s="29" t="s">
        <v>50</v>
      </c>
      <c r="B62" s="30"/>
      <c r="C62" s="31"/>
      <c r="D62" s="32">
        <f t="shared" ref="D62:M62" si="13">SUM(D63:D63)</f>
        <v>0</v>
      </c>
      <c r="E62" s="32">
        <f t="shared" si="13"/>
        <v>1803140</v>
      </c>
      <c r="F62" s="32">
        <f t="shared" si="13"/>
        <v>0</v>
      </c>
      <c r="G62" s="32">
        <f t="shared" si="13"/>
        <v>14245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1817385</v>
      </c>
      <c r="O62" s="45">
        <f t="shared" si="7"/>
        <v>21.322551124564431</v>
      </c>
      <c r="P62" s="9"/>
    </row>
    <row r="63" spans="1:119" ht="15.75" thickBot="1">
      <c r="A63" s="12"/>
      <c r="B63" s="25">
        <v>381</v>
      </c>
      <c r="C63" s="20" t="s">
        <v>70</v>
      </c>
      <c r="D63" s="46">
        <v>0</v>
      </c>
      <c r="E63" s="46">
        <v>1803140</v>
      </c>
      <c r="F63" s="46">
        <v>0</v>
      </c>
      <c r="G63" s="46">
        <v>14245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1817385</v>
      </c>
      <c r="O63" s="47">
        <f t="shared" si="7"/>
        <v>21.322551124564431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4">SUM(D5,D14,D26,D40,D50,D53,D62)</f>
        <v>31452448</v>
      </c>
      <c r="E64" s="15">
        <f t="shared" si="14"/>
        <v>15409075</v>
      </c>
      <c r="F64" s="15">
        <f t="shared" si="14"/>
        <v>0</v>
      </c>
      <c r="G64" s="15">
        <f t="shared" si="14"/>
        <v>602543</v>
      </c>
      <c r="H64" s="15">
        <f t="shared" si="14"/>
        <v>0</v>
      </c>
      <c r="I64" s="15">
        <f t="shared" si="14"/>
        <v>17251281</v>
      </c>
      <c r="J64" s="15">
        <f t="shared" si="14"/>
        <v>0</v>
      </c>
      <c r="K64" s="15">
        <f t="shared" si="14"/>
        <v>1268122</v>
      </c>
      <c r="L64" s="15">
        <f t="shared" si="14"/>
        <v>0</v>
      </c>
      <c r="M64" s="15">
        <f t="shared" si="14"/>
        <v>0</v>
      </c>
      <c r="N64" s="15">
        <f>SUM(D64:M64)</f>
        <v>65983469</v>
      </c>
      <c r="O64" s="38">
        <f t="shared" si="7"/>
        <v>774.1540131169852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98</v>
      </c>
      <c r="M66" s="118"/>
      <c r="N66" s="118"/>
      <c r="O66" s="43">
        <v>85233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21348403</v>
      </c>
      <c r="E5" s="27">
        <f t="shared" si="0"/>
        <v>2089575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23437978</v>
      </c>
      <c r="O5" s="33">
        <f t="shared" ref="O5:O36" si="1">(N5/O$66)</f>
        <v>275.15176915310747</v>
      </c>
      <c r="P5" s="6"/>
    </row>
    <row r="6" spans="1:133">
      <c r="A6" s="12"/>
      <c r="B6" s="25">
        <v>311</v>
      </c>
      <c r="C6" s="20" t="s">
        <v>3</v>
      </c>
      <c r="D6" s="46">
        <v>12568945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12568945</v>
      </c>
      <c r="O6" s="47">
        <f t="shared" si="1"/>
        <v>147.55400201920594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1200306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1200306</v>
      </c>
      <c r="O7" s="47">
        <f t="shared" si="1"/>
        <v>14.09107557934775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889269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889269</v>
      </c>
      <c r="O8" s="47">
        <f t="shared" si="1"/>
        <v>10.439635134183279</v>
      </c>
      <c r="P8" s="9"/>
    </row>
    <row r="9" spans="1:133">
      <c r="A9" s="12"/>
      <c r="B9" s="25">
        <v>312.51</v>
      </c>
      <c r="C9" s="20" t="s">
        <v>82</v>
      </c>
      <c r="D9" s="46">
        <v>418238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418238</v>
      </c>
      <c r="O9" s="47">
        <f t="shared" si="1"/>
        <v>4.9099340236200133</v>
      </c>
      <c r="P9" s="9"/>
    </row>
    <row r="10" spans="1:133">
      <c r="A10" s="12"/>
      <c r="B10" s="25">
        <v>314.10000000000002</v>
      </c>
      <c r="C10" s="20" t="s">
        <v>13</v>
      </c>
      <c r="D10" s="46">
        <v>4556219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4556219</v>
      </c>
      <c r="O10" s="47">
        <f t="shared" si="1"/>
        <v>53.48804911835834</v>
      </c>
      <c r="P10" s="9"/>
    </row>
    <row r="11" spans="1:133">
      <c r="A11" s="12"/>
      <c r="B11" s="25">
        <v>314.2</v>
      </c>
      <c r="C11" s="20" t="s">
        <v>14</v>
      </c>
      <c r="D11" s="46">
        <v>3381829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3381829</v>
      </c>
      <c r="O11" s="47">
        <f t="shared" si="1"/>
        <v>39.701216219389075</v>
      </c>
      <c r="P11" s="9"/>
    </row>
    <row r="12" spans="1:133">
      <c r="A12" s="12"/>
      <c r="B12" s="25">
        <v>314.39999999999998</v>
      </c>
      <c r="C12" s="20" t="s">
        <v>15</v>
      </c>
      <c r="D12" s="46">
        <v>121198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121198</v>
      </c>
      <c r="O12" s="47">
        <f t="shared" si="1"/>
        <v>1.42281233124369</v>
      </c>
      <c r="P12" s="9"/>
    </row>
    <row r="13" spans="1:133">
      <c r="A13" s="12"/>
      <c r="B13" s="25">
        <v>315</v>
      </c>
      <c r="C13" s="20" t="s">
        <v>83</v>
      </c>
      <c r="D13" s="46">
        <v>301974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301974</v>
      </c>
      <c r="O13" s="47">
        <f t="shared" si="1"/>
        <v>3.5450447277593859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SUM(D15:D27)</f>
        <v>4480559</v>
      </c>
      <c r="E14" s="32">
        <f t="shared" si="3"/>
        <v>488467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22839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4991865</v>
      </c>
      <c r="O14" s="45">
        <f t="shared" si="1"/>
        <v>58.60234556596464</v>
      </c>
      <c r="P14" s="10"/>
    </row>
    <row r="15" spans="1:133">
      <c r="A15" s="12"/>
      <c r="B15" s="25">
        <v>322</v>
      </c>
      <c r="C15" s="20" t="s">
        <v>0</v>
      </c>
      <c r="D15" s="46">
        <v>327206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327206</v>
      </c>
      <c r="O15" s="47">
        <f t="shared" si="1"/>
        <v>3.8412575426733349</v>
      </c>
      <c r="P15" s="9"/>
    </row>
    <row r="16" spans="1:133">
      <c r="A16" s="12"/>
      <c r="B16" s="25">
        <v>323.10000000000002</v>
      </c>
      <c r="C16" s="20" t="s">
        <v>18</v>
      </c>
      <c r="D16" s="46">
        <v>4052016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7" si="4">SUM(D16:M16)</f>
        <v>4052016</v>
      </c>
      <c r="O16" s="47">
        <f t="shared" si="1"/>
        <v>47.568923011903927</v>
      </c>
      <c r="P16" s="9"/>
    </row>
    <row r="17" spans="1:16">
      <c r="A17" s="12"/>
      <c r="B17" s="25">
        <v>323.39999999999998</v>
      </c>
      <c r="C17" s="20" t="s">
        <v>19</v>
      </c>
      <c r="D17" s="46">
        <v>54065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54065</v>
      </c>
      <c r="O17" s="47">
        <f t="shared" si="1"/>
        <v>0.63469981921063134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13141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13141</v>
      </c>
      <c r="O18" s="47">
        <f t="shared" si="1"/>
        <v>0.15426968138808669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229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229</v>
      </c>
      <c r="O19" s="47">
        <f t="shared" si="1"/>
        <v>2.6883613909041816E-3</v>
      </c>
      <c r="P19" s="9"/>
    </row>
    <row r="20" spans="1:16">
      <c r="A20" s="12"/>
      <c r="B20" s="25">
        <v>324.32</v>
      </c>
      <c r="C20" s="20" t="s">
        <v>24</v>
      </c>
      <c r="D20" s="46">
        <v>0</v>
      </c>
      <c r="E20" s="46">
        <v>187588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187588</v>
      </c>
      <c r="O20" s="47">
        <f t="shared" si="1"/>
        <v>2.2022023432180506</v>
      </c>
      <c r="P20" s="9"/>
    </row>
    <row r="21" spans="1:16">
      <c r="A21" s="12"/>
      <c r="B21" s="25">
        <v>324.42</v>
      </c>
      <c r="C21" s="20" t="s">
        <v>84</v>
      </c>
      <c r="D21" s="46">
        <v>0</v>
      </c>
      <c r="E21" s="46">
        <v>32563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32563</v>
      </c>
      <c r="O21" s="47">
        <f t="shared" si="1"/>
        <v>0.38227559813106055</v>
      </c>
      <c r="P21" s="9"/>
    </row>
    <row r="22" spans="1:16">
      <c r="A22" s="12"/>
      <c r="B22" s="25">
        <v>324.51</v>
      </c>
      <c r="C22" s="20" t="s">
        <v>25</v>
      </c>
      <c r="D22" s="46">
        <v>0</v>
      </c>
      <c r="E22" s="46">
        <v>7125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7125</v>
      </c>
      <c r="O22" s="47">
        <f t="shared" si="1"/>
        <v>8.3644431922237097E-2</v>
      </c>
      <c r="P22" s="9"/>
    </row>
    <row r="23" spans="1:16">
      <c r="A23" s="12"/>
      <c r="B23" s="25">
        <v>324.52</v>
      </c>
      <c r="C23" s="20" t="s">
        <v>26</v>
      </c>
      <c r="D23" s="46">
        <v>0</v>
      </c>
      <c r="E23" s="46">
        <v>17656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17656</v>
      </c>
      <c r="O23" s="47">
        <f t="shared" si="1"/>
        <v>0.20727383719565165</v>
      </c>
      <c r="P23" s="9"/>
    </row>
    <row r="24" spans="1:16">
      <c r="A24" s="12"/>
      <c r="B24" s="25">
        <v>324.61</v>
      </c>
      <c r="C24" s="20" t="s">
        <v>27</v>
      </c>
      <c r="D24" s="46">
        <v>0</v>
      </c>
      <c r="E24" s="46">
        <v>90260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90260</v>
      </c>
      <c r="O24" s="47">
        <f t="shared" si="1"/>
        <v>1.0596135333755958</v>
      </c>
      <c r="P24" s="9"/>
    </row>
    <row r="25" spans="1:16">
      <c r="A25" s="12"/>
      <c r="B25" s="25">
        <v>325.10000000000002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22839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22839</v>
      </c>
      <c r="O25" s="47">
        <f t="shared" si="1"/>
        <v>0.26812002535746987</v>
      </c>
      <c r="P25" s="9"/>
    </row>
    <row r="26" spans="1:16">
      <c r="A26" s="12"/>
      <c r="B26" s="25">
        <v>325.2</v>
      </c>
      <c r="C26" s="20" t="s">
        <v>29</v>
      </c>
      <c r="D26" s="46">
        <v>0</v>
      </c>
      <c r="E26" s="46">
        <v>139905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139905</v>
      </c>
      <c r="O26" s="47">
        <f t="shared" si="1"/>
        <v>1.6424244558709586</v>
      </c>
      <c r="P26" s="9"/>
    </row>
    <row r="27" spans="1:16">
      <c r="A27" s="12"/>
      <c r="B27" s="25">
        <v>367</v>
      </c>
      <c r="C27" s="20" t="s">
        <v>85</v>
      </c>
      <c r="D27" s="46">
        <v>47272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47272</v>
      </c>
      <c r="O27" s="47">
        <f t="shared" si="1"/>
        <v>0.55495292432673571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SUM(D29:D40)</f>
        <v>5591668</v>
      </c>
      <c r="E28" s="32">
        <f t="shared" si="5"/>
        <v>6096690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369125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 t="shared" ref="N28:N34" si="6">SUM(D28:M28)</f>
        <v>12057483</v>
      </c>
      <c r="O28" s="45">
        <f t="shared" si="1"/>
        <v>141.54965837853067</v>
      </c>
      <c r="P28" s="10"/>
    </row>
    <row r="29" spans="1:16">
      <c r="A29" s="12"/>
      <c r="B29" s="25">
        <v>331.1</v>
      </c>
      <c r="C29" s="20" t="s">
        <v>31</v>
      </c>
      <c r="D29" s="46">
        <v>0</v>
      </c>
      <c r="E29" s="46">
        <v>3736413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3736413</v>
      </c>
      <c r="O29" s="47">
        <f t="shared" si="1"/>
        <v>43.863879692892866</v>
      </c>
      <c r="P29" s="9"/>
    </row>
    <row r="30" spans="1:16">
      <c r="A30" s="12"/>
      <c r="B30" s="25">
        <v>331.2</v>
      </c>
      <c r="C30" s="20" t="s">
        <v>32</v>
      </c>
      <c r="D30" s="46">
        <v>0</v>
      </c>
      <c r="E30" s="46">
        <v>705591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705591</v>
      </c>
      <c r="O30" s="47">
        <f t="shared" si="1"/>
        <v>8.283334507290272</v>
      </c>
      <c r="P30" s="9"/>
    </row>
    <row r="31" spans="1:16">
      <c r="A31" s="12"/>
      <c r="B31" s="25">
        <v>331.39</v>
      </c>
      <c r="C31" s="20" t="s">
        <v>35</v>
      </c>
      <c r="D31" s="46">
        <v>2146</v>
      </c>
      <c r="E31" s="46">
        <v>364586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366732</v>
      </c>
      <c r="O31" s="47">
        <f t="shared" si="1"/>
        <v>4.3052757624850324</v>
      </c>
      <c r="P31" s="9"/>
    </row>
    <row r="32" spans="1:16">
      <c r="A32" s="12"/>
      <c r="B32" s="25">
        <v>331.7</v>
      </c>
      <c r="C32" s="20" t="s">
        <v>86</v>
      </c>
      <c r="D32" s="46">
        <v>0</v>
      </c>
      <c r="E32" s="46">
        <v>438802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438802</v>
      </c>
      <c r="O32" s="47">
        <f t="shared" si="1"/>
        <v>5.1513465286093307</v>
      </c>
      <c r="P32" s="9"/>
    </row>
    <row r="33" spans="1:16">
      <c r="A33" s="12"/>
      <c r="B33" s="25">
        <v>334.2</v>
      </c>
      <c r="C33" s="20" t="s">
        <v>87</v>
      </c>
      <c r="D33" s="46">
        <v>112795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112795</v>
      </c>
      <c r="O33" s="47">
        <f t="shared" si="1"/>
        <v>1.3241647296377168</v>
      </c>
      <c r="P33" s="9"/>
    </row>
    <row r="34" spans="1:16">
      <c r="A34" s="12"/>
      <c r="B34" s="25">
        <v>334.31</v>
      </c>
      <c r="C34" s="20" t="s">
        <v>88</v>
      </c>
      <c r="D34" s="46">
        <v>0</v>
      </c>
      <c r="E34" s="46">
        <v>63746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63746</v>
      </c>
      <c r="O34" s="47">
        <f t="shared" si="1"/>
        <v>0.74835059050034047</v>
      </c>
      <c r="P34" s="9"/>
    </row>
    <row r="35" spans="1:16">
      <c r="A35" s="12"/>
      <c r="B35" s="25">
        <v>334.9</v>
      </c>
      <c r="C35" s="20" t="s">
        <v>89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369125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369125</v>
      </c>
      <c r="O35" s="47">
        <f t="shared" si="1"/>
        <v>4.3333685520415113</v>
      </c>
      <c r="P35" s="9"/>
    </row>
    <row r="36" spans="1:16">
      <c r="A36" s="12"/>
      <c r="B36" s="25">
        <v>335.12</v>
      </c>
      <c r="C36" s="20" t="s">
        <v>37</v>
      </c>
      <c r="D36" s="46">
        <v>1983529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1983529</v>
      </c>
      <c r="O36" s="47">
        <f t="shared" si="1"/>
        <v>23.285776337723931</v>
      </c>
      <c r="P36" s="9"/>
    </row>
    <row r="37" spans="1:16">
      <c r="A37" s="12"/>
      <c r="B37" s="25">
        <v>335.15</v>
      </c>
      <c r="C37" s="20" t="s">
        <v>38</v>
      </c>
      <c r="D37" s="46">
        <v>8436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8436</v>
      </c>
      <c r="O37" s="47">
        <f t="shared" ref="O37:O64" si="8">(N37/O$66)</f>
        <v>9.9035007395928715E-2</v>
      </c>
      <c r="P37" s="9"/>
    </row>
    <row r="38" spans="1:16">
      <c r="A38" s="12"/>
      <c r="B38" s="25">
        <v>335.18</v>
      </c>
      <c r="C38" s="20" t="s">
        <v>39</v>
      </c>
      <c r="D38" s="46">
        <v>3462212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3462212</v>
      </c>
      <c r="O38" s="47">
        <f t="shared" si="8"/>
        <v>40.644878025874014</v>
      </c>
      <c r="P38" s="9"/>
    </row>
    <row r="39" spans="1:16">
      <c r="A39" s="12"/>
      <c r="B39" s="25">
        <v>335.21</v>
      </c>
      <c r="C39" s="20" t="s">
        <v>40</v>
      </c>
      <c r="D39" s="46">
        <v>22550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22550</v>
      </c>
      <c r="O39" s="47">
        <f t="shared" si="8"/>
        <v>0.26472728980301002</v>
      </c>
      <c r="P39" s="9"/>
    </row>
    <row r="40" spans="1:16">
      <c r="A40" s="12"/>
      <c r="B40" s="25">
        <v>335.5</v>
      </c>
      <c r="C40" s="20" t="s">
        <v>41</v>
      </c>
      <c r="D40" s="46">
        <v>0</v>
      </c>
      <c r="E40" s="46">
        <v>787552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787552</v>
      </c>
      <c r="O40" s="47">
        <f t="shared" si="8"/>
        <v>9.2455213542767254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SUM(D42:D48)</f>
        <v>842162</v>
      </c>
      <c r="E41" s="32">
        <f t="shared" si="9"/>
        <v>7230864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14703636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22776662</v>
      </c>
      <c r="O41" s="45">
        <f t="shared" si="8"/>
        <v>267.38820408067431</v>
      </c>
      <c r="P41" s="10"/>
    </row>
    <row r="42" spans="1:16">
      <c r="A42" s="12"/>
      <c r="B42" s="25">
        <v>341.3</v>
      </c>
      <c r="C42" s="20" t="s">
        <v>51</v>
      </c>
      <c r="D42" s="46">
        <v>598000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0">SUM(D42:M42)</f>
        <v>598000</v>
      </c>
      <c r="O42" s="47">
        <f t="shared" si="8"/>
        <v>7.0202624967716183</v>
      </c>
      <c r="P42" s="9"/>
    </row>
    <row r="43" spans="1:16">
      <c r="A43" s="12"/>
      <c r="B43" s="25">
        <v>342.2</v>
      </c>
      <c r="C43" s="20" t="s">
        <v>52</v>
      </c>
      <c r="D43" s="46">
        <v>104092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104092</v>
      </c>
      <c r="O43" s="47">
        <f t="shared" si="8"/>
        <v>1.2219952572139654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4297526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4297526</v>
      </c>
      <c r="O44" s="47">
        <f t="shared" si="8"/>
        <v>50.451104693479842</v>
      </c>
      <c r="P44" s="9"/>
    </row>
    <row r="45" spans="1:16">
      <c r="A45" s="12"/>
      <c r="B45" s="25">
        <v>343.6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14703636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14703636</v>
      </c>
      <c r="O45" s="47">
        <f t="shared" si="8"/>
        <v>172.61435514545326</v>
      </c>
      <c r="P45" s="9"/>
    </row>
    <row r="46" spans="1:16">
      <c r="A46" s="12"/>
      <c r="B46" s="25">
        <v>343.9</v>
      </c>
      <c r="C46" s="20" t="s">
        <v>55</v>
      </c>
      <c r="D46" s="46">
        <v>475</v>
      </c>
      <c r="E46" s="46">
        <v>2933338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2933813</v>
      </c>
      <c r="O46" s="47">
        <f t="shared" si="8"/>
        <v>34.441701298396374</v>
      </c>
      <c r="P46" s="9"/>
    </row>
    <row r="47" spans="1:16">
      <c r="A47" s="12"/>
      <c r="B47" s="25">
        <v>346.4</v>
      </c>
      <c r="C47" s="20" t="s">
        <v>56</v>
      </c>
      <c r="D47" s="46">
        <v>9710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9710</v>
      </c>
      <c r="O47" s="47">
        <f t="shared" si="8"/>
        <v>0.11399121880209434</v>
      </c>
      <c r="P47" s="9"/>
    </row>
    <row r="48" spans="1:16">
      <c r="A48" s="12"/>
      <c r="B48" s="25">
        <v>347.2</v>
      </c>
      <c r="C48" s="20" t="s">
        <v>57</v>
      </c>
      <c r="D48" s="46">
        <v>129885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129885</v>
      </c>
      <c r="O48" s="47">
        <f t="shared" si="8"/>
        <v>1.52479397055716</v>
      </c>
      <c r="P48" s="9"/>
    </row>
    <row r="49" spans="1:119" ht="15.75">
      <c r="A49" s="29" t="s">
        <v>49</v>
      </c>
      <c r="B49" s="30"/>
      <c r="C49" s="31"/>
      <c r="D49" s="32">
        <f t="shared" ref="D49:M49" si="11">SUM(D50:D51)</f>
        <v>221329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221329</v>
      </c>
      <c r="O49" s="45">
        <f t="shared" si="8"/>
        <v>2.5983071540935878</v>
      </c>
      <c r="P49" s="10"/>
    </row>
    <row r="50" spans="1:119">
      <c r="A50" s="13"/>
      <c r="B50" s="39">
        <v>351.5</v>
      </c>
      <c r="C50" s="21" t="s">
        <v>60</v>
      </c>
      <c r="D50" s="46">
        <v>105208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105208</v>
      </c>
      <c r="O50" s="47">
        <f t="shared" si="8"/>
        <v>1.235096616656101</v>
      </c>
      <c r="P50" s="9"/>
    </row>
    <row r="51" spans="1:119">
      <c r="A51" s="13"/>
      <c r="B51" s="39">
        <v>354</v>
      </c>
      <c r="C51" s="21" t="s">
        <v>61</v>
      </c>
      <c r="D51" s="46">
        <v>116121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116121</v>
      </c>
      <c r="O51" s="47">
        <f t="shared" si="8"/>
        <v>1.3632105374374868</v>
      </c>
      <c r="P51" s="9"/>
    </row>
    <row r="52" spans="1:119" ht="15.75">
      <c r="A52" s="29" t="s">
        <v>4</v>
      </c>
      <c r="B52" s="30"/>
      <c r="C52" s="31"/>
      <c r="D52" s="32">
        <f>SUM(D53:D61)</f>
        <v>720735</v>
      </c>
      <c r="E52" s="32">
        <f t="shared" ref="E52:M52" si="12">SUM(E53:E61)</f>
        <v>89638</v>
      </c>
      <c r="F52" s="32">
        <f t="shared" si="12"/>
        <v>0</v>
      </c>
      <c r="G52" s="32">
        <f t="shared" si="12"/>
        <v>48721</v>
      </c>
      <c r="H52" s="32">
        <f t="shared" si="12"/>
        <v>0</v>
      </c>
      <c r="I52" s="32">
        <f t="shared" si="12"/>
        <v>978418</v>
      </c>
      <c r="J52" s="32">
        <f t="shared" si="12"/>
        <v>0</v>
      </c>
      <c r="K52" s="32">
        <f t="shared" si="12"/>
        <v>2904065</v>
      </c>
      <c r="L52" s="32">
        <f t="shared" si="12"/>
        <v>0</v>
      </c>
      <c r="M52" s="32">
        <f t="shared" si="12"/>
        <v>0</v>
      </c>
      <c r="N52" s="32">
        <f>SUM(D52:M52)</f>
        <v>4741577</v>
      </c>
      <c r="O52" s="45">
        <f t="shared" si="8"/>
        <v>55.664072221830907</v>
      </c>
      <c r="P52" s="10"/>
    </row>
    <row r="53" spans="1:119">
      <c r="A53" s="12"/>
      <c r="B53" s="25">
        <v>361.1</v>
      </c>
      <c r="C53" s="20" t="s">
        <v>62</v>
      </c>
      <c r="D53" s="46">
        <v>138195</v>
      </c>
      <c r="E53" s="46">
        <v>83625</v>
      </c>
      <c r="F53" s="46">
        <v>0</v>
      </c>
      <c r="G53" s="46">
        <v>48721</v>
      </c>
      <c r="H53" s="46">
        <v>0</v>
      </c>
      <c r="I53" s="46">
        <v>135643</v>
      </c>
      <c r="J53" s="46">
        <v>0</v>
      </c>
      <c r="K53" s="46">
        <v>1265712</v>
      </c>
      <c r="L53" s="46">
        <v>0</v>
      </c>
      <c r="M53" s="46">
        <v>0</v>
      </c>
      <c r="N53" s="46">
        <f>SUM(D53:M53)</f>
        <v>1671896</v>
      </c>
      <c r="O53" s="47">
        <f t="shared" si="8"/>
        <v>19.627339109201476</v>
      </c>
      <c r="P53" s="9"/>
    </row>
    <row r="54" spans="1:119">
      <c r="A54" s="12"/>
      <c r="B54" s="25">
        <v>361.3</v>
      </c>
      <c r="C54" s="20" t="s">
        <v>90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813169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3">SUM(D54:M54)</f>
        <v>813169</v>
      </c>
      <c r="O54" s="47">
        <f t="shared" si="8"/>
        <v>9.5462539034068232</v>
      </c>
      <c r="P54" s="9"/>
    </row>
    <row r="55" spans="1:119">
      <c r="A55" s="12"/>
      <c r="B55" s="25">
        <v>362</v>
      </c>
      <c r="C55" s="20" t="s">
        <v>63</v>
      </c>
      <c r="D55" s="46">
        <v>220636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220636</v>
      </c>
      <c r="O55" s="47">
        <f t="shared" si="8"/>
        <v>2.5901716325045196</v>
      </c>
      <c r="P55" s="9"/>
    </row>
    <row r="56" spans="1:119">
      <c r="A56" s="12"/>
      <c r="B56" s="25">
        <v>364</v>
      </c>
      <c r="C56" s="20" t="s">
        <v>64</v>
      </c>
      <c r="D56" s="46">
        <v>35221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35221</v>
      </c>
      <c r="O56" s="47">
        <f t="shared" si="8"/>
        <v>0.41347937357657721</v>
      </c>
      <c r="P56" s="9"/>
    </row>
    <row r="57" spans="1:119">
      <c r="A57" s="12"/>
      <c r="B57" s="25">
        <v>366</v>
      </c>
      <c r="C57" s="20" t="s">
        <v>65</v>
      </c>
      <c r="D57" s="46">
        <v>94778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94778</v>
      </c>
      <c r="O57" s="47">
        <f t="shared" si="8"/>
        <v>1.1126529078913385</v>
      </c>
      <c r="P57" s="9"/>
    </row>
    <row r="58" spans="1:119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1638353</v>
      </c>
      <c r="L58" s="46">
        <v>0</v>
      </c>
      <c r="M58" s="46">
        <v>0</v>
      </c>
      <c r="N58" s="46">
        <f t="shared" si="13"/>
        <v>1638353</v>
      </c>
      <c r="O58" s="47">
        <f t="shared" si="8"/>
        <v>19.233558733065671</v>
      </c>
      <c r="P58" s="9"/>
    </row>
    <row r="59" spans="1:119">
      <c r="A59" s="12"/>
      <c r="B59" s="25">
        <v>369.3</v>
      </c>
      <c r="C59" s="20" t="s">
        <v>67</v>
      </c>
      <c r="D59" s="46">
        <v>2138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2138</v>
      </c>
      <c r="O59" s="47">
        <f t="shared" si="8"/>
        <v>2.5099199361367425E-2</v>
      </c>
      <c r="P59" s="9"/>
    </row>
    <row r="60" spans="1:119">
      <c r="A60" s="12"/>
      <c r="B60" s="25">
        <v>369.7</v>
      </c>
      <c r="C60" s="20" t="s">
        <v>68</v>
      </c>
      <c r="D60" s="46">
        <v>14519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14519</v>
      </c>
      <c r="O60" s="47">
        <f t="shared" si="8"/>
        <v>0.17044680801108214</v>
      </c>
      <c r="P60" s="9"/>
    </row>
    <row r="61" spans="1:119">
      <c r="A61" s="12"/>
      <c r="B61" s="25">
        <v>369.9</v>
      </c>
      <c r="C61" s="20" t="s">
        <v>69</v>
      </c>
      <c r="D61" s="46">
        <v>215248</v>
      </c>
      <c r="E61" s="46">
        <v>6013</v>
      </c>
      <c r="F61" s="46">
        <v>0</v>
      </c>
      <c r="G61" s="46">
        <v>0</v>
      </c>
      <c r="H61" s="46">
        <v>0</v>
      </c>
      <c r="I61" s="46">
        <v>29606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250867</v>
      </c>
      <c r="O61" s="47">
        <f t="shared" si="8"/>
        <v>2.9450705548120495</v>
      </c>
      <c r="P61" s="9"/>
    </row>
    <row r="62" spans="1:119" ht="15.75">
      <c r="A62" s="29" t="s">
        <v>50</v>
      </c>
      <c r="B62" s="30"/>
      <c r="C62" s="31"/>
      <c r="D62" s="32">
        <f t="shared" ref="D62:M62" si="14">SUM(D63:D63)</f>
        <v>0</v>
      </c>
      <c r="E62" s="32">
        <f t="shared" si="14"/>
        <v>251334</v>
      </c>
      <c r="F62" s="32">
        <f t="shared" si="14"/>
        <v>0</v>
      </c>
      <c r="G62" s="32">
        <f t="shared" si="14"/>
        <v>2741422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2992756</v>
      </c>
      <c r="O62" s="45">
        <f t="shared" si="8"/>
        <v>35.133666737104086</v>
      </c>
      <c r="P62" s="9"/>
    </row>
    <row r="63" spans="1:119" ht="15.75" thickBot="1">
      <c r="A63" s="12"/>
      <c r="B63" s="25">
        <v>381</v>
      </c>
      <c r="C63" s="20" t="s">
        <v>70</v>
      </c>
      <c r="D63" s="46">
        <v>0</v>
      </c>
      <c r="E63" s="46">
        <v>251334</v>
      </c>
      <c r="F63" s="46">
        <v>0</v>
      </c>
      <c r="G63" s="46">
        <v>2741422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2992756</v>
      </c>
      <c r="O63" s="47">
        <f t="shared" si="8"/>
        <v>35.133666737104086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5">SUM(D5,D14,D28,D41,D49,D52,D62)</f>
        <v>33204856</v>
      </c>
      <c r="E64" s="15">
        <f t="shared" si="15"/>
        <v>16246568</v>
      </c>
      <c r="F64" s="15">
        <f t="shared" si="15"/>
        <v>0</v>
      </c>
      <c r="G64" s="15">
        <f t="shared" si="15"/>
        <v>2790143</v>
      </c>
      <c r="H64" s="15">
        <f t="shared" si="15"/>
        <v>0</v>
      </c>
      <c r="I64" s="15">
        <f t="shared" si="15"/>
        <v>16074018</v>
      </c>
      <c r="J64" s="15">
        <f t="shared" si="15"/>
        <v>0</v>
      </c>
      <c r="K64" s="15">
        <f t="shared" si="15"/>
        <v>2904065</v>
      </c>
      <c r="L64" s="15">
        <f t="shared" si="15"/>
        <v>0</v>
      </c>
      <c r="M64" s="15">
        <f t="shared" si="15"/>
        <v>0</v>
      </c>
      <c r="N64" s="15">
        <f>SUM(D64:M64)</f>
        <v>71219650</v>
      </c>
      <c r="O64" s="38">
        <f t="shared" si="8"/>
        <v>836.08802329130572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91</v>
      </c>
      <c r="M66" s="118"/>
      <c r="N66" s="118"/>
      <c r="O66" s="43">
        <v>85182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20905077</v>
      </c>
      <c r="E5" s="27">
        <f t="shared" si="0"/>
        <v>2113741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23018818</v>
      </c>
      <c r="O5" s="33">
        <f t="shared" ref="O5:O36" si="1">(N5/O$68)</f>
        <v>273.17499762650715</v>
      </c>
      <c r="P5" s="6"/>
    </row>
    <row r="6" spans="1:133">
      <c r="A6" s="12"/>
      <c r="B6" s="25">
        <v>311</v>
      </c>
      <c r="C6" s="20" t="s">
        <v>3</v>
      </c>
      <c r="D6" s="46">
        <v>12346188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12346188</v>
      </c>
      <c r="O6" s="47">
        <f t="shared" si="1"/>
        <v>146.5179436058103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1205282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1205282</v>
      </c>
      <c r="O7" s="47">
        <f t="shared" si="1"/>
        <v>14.303640938004367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908459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908459</v>
      </c>
      <c r="O8" s="47">
        <f t="shared" si="1"/>
        <v>10.781104623564037</v>
      </c>
      <c r="P8" s="9"/>
    </row>
    <row r="9" spans="1:133">
      <c r="A9" s="12"/>
      <c r="B9" s="25">
        <v>312.51</v>
      </c>
      <c r="C9" s="20" t="s">
        <v>79</v>
      </c>
      <c r="D9" s="46">
        <v>394453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394453</v>
      </c>
      <c r="O9" s="47">
        <f t="shared" si="1"/>
        <v>4.6811568404063424</v>
      </c>
      <c r="P9" s="9"/>
    </row>
    <row r="10" spans="1:133">
      <c r="A10" s="12"/>
      <c r="B10" s="25">
        <v>314.10000000000002</v>
      </c>
      <c r="C10" s="20" t="s">
        <v>13</v>
      </c>
      <c r="D10" s="46">
        <v>4070999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4070999</v>
      </c>
      <c r="O10" s="47">
        <f t="shared" si="1"/>
        <v>48.312434728947117</v>
      </c>
      <c r="P10" s="9"/>
    </row>
    <row r="11" spans="1:133">
      <c r="A11" s="12"/>
      <c r="B11" s="25">
        <v>314.2</v>
      </c>
      <c r="C11" s="20" t="s">
        <v>14</v>
      </c>
      <c r="D11" s="46">
        <v>3647194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3647194</v>
      </c>
      <c r="O11" s="47">
        <f t="shared" si="1"/>
        <v>43.282944080508877</v>
      </c>
      <c r="P11" s="9"/>
    </row>
    <row r="12" spans="1:133">
      <c r="A12" s="12"/>
      <c r="B12" s="25">
        <v>314.39999999999998</v>
      </c>
      <c r="C12" s="20" t="s">
        <v>15</v>
      </c>
      <c r="D12" s="46">
        <v>105530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105530</v>
      </c>
      <c r="O12" s="47">
        <f t="shared" si="1"/>
        <v>1.2523734928320516</v>
      </c>
      <c r="P12" s="9"/>
    </row>
    <row r="13" spans="1:133">
      <c r="A13" s="12"/>
      <c r="B13" s="25">
        <v>316</v>
      </c>
      <c r="C13" s="20" t="s">
        <v>16</v>
      </c>
      <c r="D13" s="46">
        <v>340713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340713</v>
      </c>
      <c r="O13" s="47">
        <f t="shared" si="1"/>
        <v>4.0433993164340647</v>
      </c>
      <c r="P13" s="9"/>
    </row>
    <row r="14" spans="1:133" ht="15.75">
      <c r="A14" s="29" t="s">
        <v>17</v>
      </c>
      <c r="B14" s="30"/>
      <c r="C14" s="31"/>
      <c r="D14" s="32">
        <f>SUM(D15:D28)</f>
        <v>4562232</v>
      </c>
      <c r="E14" s="32">
        <f t="shared" ref="E14:M14" si="3">SUM(E15:E28)</f>
        <v>425557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22110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5009899</v>
      </c>
      <c r="O14" s="45">
        <f t="shared" si="1"/>
        <v>59.454796829013574</v>
      </c>
      <c r="P14" s="10"/>
    </row>
    <row r="15" spans="1:133">
      <c r="A15" s="12"/>
      <c r="B15" s="25">
        <v>322</v>
      </c>
      <c r="C15" s="20" t="s">
        <v>0</v>
      </c>
      <c r="D15" s="46">
        <v>484241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484241</v>
      </c>
      <c r="O15" s="47">
        <f t="shared" si="1"/>
        <v>5.7467127124276081</v>
      </c>
      <c r="P15" s="9"/>
    </row>
    <row r="16" spans="1:133">
      <c r="A16" s="12"/>
      <c r="B16" s="25">
        <v>323.10000000000002</v>
      </c>
      <c r="C16" s="20" t="s">
        <v>18</v>
      </c>
      <c r="D16" s="46">
        <v>3966949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3966949</v>
      </c>
      <c r="O16" s="47">
        <f t="shared" si="1"/>
        <v>47.077625083072249</v>
      </c>
      <c r="P16" s="9"/>
    </row>
    <row r="17" spans="1:16">
      <c r="A17" s="12"/>
      <c r="B17" s="25">
        <v>323.39999999999998</v>
      </c>
      <c r="C17" s="20" t="s">
        <v>19</v>
      </c>
      <c r="D17" s="46">
        <v>73319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73319</v>
      </c>
      <c r="O17" s="47">
        <f t="shared" si="1"/>
        <v>0.87011060476597357</v>
      </c>
      <c r="P17" s="9"/>
    </row>
    <row r="18" spans="1:16">
      <c r="A18" s="12"/>
      <c r="B18" s="25">
        <v>324.02</v>
      </c>
      <c r="C18" s="20" t="s">
        <v>20</v>
      </c>
      <c r="D18" s="46">
        <v>0</v>
      </c>
      <c r="E18" s="46">
        <v>15872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15872</v>
      </c>
      <c r="O18" s="47">
        <f t="shared" si="1"/>
        <v>0.18836039115161873</v>
      </c>
      <c r="P18" s="9"/>
    </row>
    <row r="19" spans="1:16">
      <c r="A19" s="12"/>
      <c r="B19" s="25">
        <v>324.02100000000002</v>
      </c>
      <c r="C19" s="20" t="s">
        <v>21</v>
      </c>
      <c r="D19" s="46">
        <v>0</v>
      </c>
      <c r="E19" s="46">
        <v>6078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6078</v>
      </c>
      <c r="O19" s="47">
        <f t="shared" si="1"/>
        <v>7.2130447166049563E-2</v>
      </c>
      <c r="P19" s="9"/>
    </row>
    <row r="20" spans="1:16">
      <c r="A20" s="12"/>
      <c r="B20" s="25">
        <v>324.02999999999997</v>
      </c>
      <c r="C20" s="20" t="s">
        <v>22</v>
      </c>
      <c r="D20" s="46">
        <v>0</v>
      </c>
      <c r="E20" s="46">
        <v>15221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15221</v>
      </c>
      <c r="O20" s="47">
        <f t="shared" si="1"/>
        <v>0.18063467198329061</v>
      </c>
      <c r="P20" s="9"/>
    </row>
    <row r="21" spans="1:16">
      <c r="A21" s="12"/>
      <c r="B21" s="25">
        <v>324.04000000000002</v>
      </c>
      <c r="C21" s="20" t="s">
        <v>23</v>
      </c>
      <c r="D21" s="46">
        <v>0</v>
      </c>
      <c r="E21" s="46">
        <v>81676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81676</v>
      </c>
      <c r="O21" s="47">
        <f t="shared" si="1"/>
        <v>0.96928700275325164</v>
      </c>
      <c r="P21" s="9"/>
    </row>
    <row r="22" spans="1:16">
      <c r="A22" s="12"/>
      <c r="B22" s="25">
        <v>324.041</v>
      </c>
      <c r="C22" s="20" t="s">
        <v>24</v>
      </c>
      <c r="D22" s="46">
        <v>0</v>
      </c>
      <c r="E22" s="46">
        <v>32508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32508</v>
      </c>
      <c r="O22" s="47">
        <f t="shared" si="1"/>
        <v>0.38578752492167473</v>
      </c>
      <c r="P22" s="9"/>
    </row>
    <row r="23" spans="1:16">
      <c r="A23" s="12"/>
      <c r="B23" s="25">
        <v>324.06</v>
      </c>
      <c r="C23" s="20" t="s">
        <v>25</v>
      </c>
      <c r="D23" s="46">
        <v>0</v>
      </c>
      <c r="E23" s="46">
        <v>8606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8606</v>
      </c>
      <c r="O23" s="47">
        <f t="shared" si="1"/>
        <v>0.10213139656318238</v>
      </c>
      <c r="P23" s="9"/>
    </row>
    <row r="24" spans="1:16">
      <c r="A24" s="12"/>
      <c r="B24" s="25">
        <v>324.06099999999998</v>
      </c>
      <c r="C24" s="20" t="s">
        <v>26</v>
      </c>
      <c r="D24" s="46">
        <v>0</v>
      </c>
      <c r="E24" s="46">
        <v>3286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3286</v>
      </c>
      <c r="O24" s="47">
        <f t="shared" si="1"/>
        <v>3.8996487230608563E-2</v>
      </c>
      <c r="P24" s="9"/>
    </row>
    <row r="25" spans="1:16">
      <c r="A25" s="12"/>
      <c r="B25" s="25">
        <v>324.07</v>
      </c>
      <c r="C25" s="20" t="s">
        <v>27</v>
      </c>
      <c r="D25" s="46">
        <v>0</v>
      </c>
      <c r="E25" s="46">
        <v>116715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116715</v>
      </c>
      <c r="O25" s="47">
        <f t="shared" si="1"/>
        <v>1.38511107946454</v>
      </c>
      <c r="P25" s="9"/>
    </row>
    <row r="26" spans="1:16">
      <c r="A26" s="12"/>
      <c r="B26" s="25">
        <v>325.10000000000002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22110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22110</v>
      </c>
      <c r="O26" s="47">
        <f t="shared" si="1"/>
        <v>0.26238963258330961</v>
      </c>
      <c r="P26" s="9"/>
    </row>
    <row r="27" spans="1:16">
      <c r="A27" s="12"/>
      <c r="B27" s="25">
        <v>325.2</v>
      </c>
      <c r="C27" s="20" t="s">
        <v>29</v>
      </c>
      <c r="D27" s="46">
        <v>0</v>
      </c>
      <c r="E27" s="46">
        <v>145595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145595</v>
      </c>
      <c r="O27" s="47">
        <f t="shared" si="1"/>
        <v>1.7278434444127979</v>
      </c>
      <c r="P27" s="9"/>
    </row>
    <row r="28" spans="1:16">
      <c r="A28" s="12"/>
      <c r="B28" s="25">
        <v>329</v>
      </c>
      <c r="C28" s="20" t="s">
        <v>30</v>
      </c>
      <c r="D28" s="46">
        <v>37723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37723</v>
      </c>
      <c r="O28" s="47">
        <f t="shared" si="1"/>
        <v>0.44767635051742144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SUM(D30:D41)</f>
        <v>7242295</v>
      </c>
      <c r="E29" s="32">
        <f t="shared" si="5"/>
        <v>2938558</v>
      </c>
      <c r="F29" s="32">
        <f t="shared" si="5"/>
        <v>0</v>
      </c>
      <c r="G29" s="32">
        <f t="shared" si="5"/>
        <v>89955</v>
      </c>
      <c r="H29" s="32">
        <f t="shared" si="5"/>
        <v>0</v>
      </c>
      <c r="I29" s="32">
        <f t="shared" si="5"/>
        <v>309622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10580430</v>
      </c>
      <c r="O29" s="45">
        <f t="shared" si="1"/>
        <v>125.56287382512105</v>
      </c>
      <c r="P29" s="10"/>
    </row>
    <row r="30" spans="1:16">
      <c r="A30" s="12"/>
      <c r="B30" s="25">
        <v>331.1</v>
      </c>
      <c r="C30" s="20" t="s">
        <v>31</v>
      </c>
      <c r="D30" s="46">
        <v>0</v>
      </c>
      <c r="E30" s="46">
        <v>80325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80325</v>
      </c>
      <c r="O30" s="47">
        <f t="shared" si="1"/>
        <v>0.95325405867274282</v>
      </c>
      <c r="P30" s="9"/>
    </row>
    <row r="31" spans="1:16">
      <c r="A31" s="12"/>
      <c r="B31" s="25">
        <v>331.2</v>
      </c>
      <c r="C31" s="20" t="s">
        <v>32</v>
      </c>
      <c r="D31" s="46">
        <v>0</v>
      </c>
      <c r="E31" s="46">
        <v>93874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93874</v>
      </c>
      <c r="O31" s="47">
        <f t="shared" si="1"/>
        <v>1.1140463305800816</v>
      </c>
      <c r="P31" s="9"/>
    </row>
    <row r="32" spans="1:16">
      <c r="A32" s="12"/>
      <c r="B32" s="25">
        <v>331.39</v>
      </c>
      <c r="C32" s="20" t="s">
        <v>35</v>
      </c>
      <c r="D32" s="46">
        <v>1645110</v>
      </c>
      <c r="E32" s="46">
        <v>400328</v>
      </c>
      <c r="F32" s="46">
        <v>0</v>
      </c>
      <c r="G32" s="46">
        <v>0</v>
      </c>
      <c r="H32" s="46">
        <v>0</v>
      </c>
      <c r="I32" s="46">
        <v>102179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2147617</v>
      </c>
      <c r="O32" s="47">
        <f t="shared" si="1"/>
        <v>25.486767777461313</v>
      </c>
      <c r="P32" s="9"/>
    </row>
    <row r="33" spans="1:16">
      <c r="A33" s="12"/>
      <c r="B33" s="25">
        <v>331.49</v>
      </c>
      <c r="C33" s="20" t="s">
        <v>36</v>
      </c>
      <c r="D33" s="46">
        <v>0</v>
      </c>
      <c r="E33" s="46">
        <v>1723235</v>
      </c>
      <c r="F33" s="46">
        <v>0</v>
      </c>
      <c r="G33" s="46">
        <v>0</v>
      </c>
      <c r="H33" s="46">
        <v>0</v>
      </c>
      <c r="I33" s="46">
        <v>207443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1930678</v>
      </c>
      <c r="O33" s="47">
        <f t="shared" si="1"/>
        <v>22.912251969999051</v>
      </c>
      <c r="P33" s="9"/>
    </row>
    <row r="34" spans="1:16">
      <c r="A34" s="12"/>
      <c r="B34" s="25">
        <v>331.5</v>
      </c>
      <c r="C34" s="20" t="s">
        <v>34</v>
      </c>
      <c r="D34" s="46">
        <v>0</v>
      </c>
      <c r="E34" s="46">
        <v>59438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59438</v>
      </c>
      <c r="O34" s="47">
        <f t="shared" si="1"/>
        <v>0.70537833475742906</v>
      </c>
      <c r="P34" s="9"/>
    </row>
    <row r="35" spans="1:16">
      <c r="A35" s="12"/>
      <c r="B35" s="25">
        <v>335.12</v>
      </c>
      <c r="C35" s="20" t="s">
        <v>37</v>
      </c>
      <c r="D35" s="46">
        <v>2001350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2001350</v>
      </c>
      <c r="O35" s="47">
        <f t="shared" si="1"/>
        <v>23.750949397132821</v>
      </c>
      <c r="P35" s="9"/>
    </row>
    <row r="36" spans="1:16">
      <c r="A36" s="12"/>
      <c r="B36" s="25">
        <v>335.15</v>
      </c>
      <c r="C36" s="20" t="s">
        <v>38</v>
      </c>
      <c r="D36" s="46">
        <v>14565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14565</v>
      </c>
      <c r="O36" s="47">
        <f t="shared" si="1"/>
        <v>0.1728496154941612</v>
      </c>
      <c r="P36" s="9"/>
    </row>
    <row r="37" spans="1:16">
      <c r="A37" s="12"/>
      <c r="B37" s="25">
        <v>335.18</v>
      </c>
      <c r="C37" s="20" t="s">
        <v>39</v>
      </c>
      <c r="D37" s="46">
        <v>3562838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3562838</v>
      </c>
      <c r="O37" s="47">
        <f t="shared" ref="O37:O66" si="7">(N37/O$68)</f>
        <v>42.28185227380613</v>
      </c>
      <c r="P37" s="9"/>
    </row>
    <row r="38" spans="1:16">
      <c r="A38" s="12"/>
      <c r="B38" s="25">
        <v>335.21</v>
      </c>
      <c r="C38" s="20" t="s">
        <v>40</v>
      </c>
      <c r="D38" s="46">
        <v>17855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17855</v>
      </c>
      <c r="O38" s="47">
        <f t="shared" si="7"/>
        <v>0.21189357258141081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581358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581358</v>
      </c>
      <c r="O39" s="47">
        <f t="shared" si="7"/>
        <v>6.8992452292794075</v>
      </c>
      <c r="P39" s="9"/>
    </row>
    <row r="40" spans="1:16">
      <c r="A40" s="12"/>
      <c r="B40" s="25">
        <v>337.2</v>
      </c>
      <c r="C40" s="20" t="s">
        <v>42</v>
      </c>
      <c r="D40" s="46">
        <v>577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577</v>
      </c>
      <c r="O40" s="47">
        <f t="shared" si="7"/>
        <v>6.8475268204690022E-3</v>
      </c>
      <c r="P40" s="9"/>
    </row>
    <row r="41" spans="1:16">
      <c r="A41" s="12"/>
      <c r="B41" s="25">
        <v>337.7</v>
      </c>
      <c r="C41" s="20" t="s">
        <v>43</v>
      </c>
      <c r="D41" s="46">
        <v>0</v>
      </c>
      <c r="E41" s="46">
        <v>0</v>
      </c>
      <c r="F41" s="46">
        <v>0</v>
      </c>
      <c r="G41" s="46">
        <v>89955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89955</v>
      </c>
      <c r="O41" s="47">
        <f t="shared" si="7"/>
        <v>1.0675377385360296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SUM(D43:D50)</f>
        <v>863218</v>
      </c>
      <c r="E42" s="32">
        <f t="shared" si="8"/>
        <v>7212206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14778526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22853950</v>
      </c>
      <c r="O42" s="45">
        <f t="shared" si="7"/>
        <v>271.21843254533371</v>
      </c>
      <c r="P42" s="10"/>
    </row>
    <row r="43" spans="1:16">
      <c r="A43" s="12"/>
      <c r="B43" s="25">
        <v>341.3</v>
      </c>
      <c r="C43" s="20" t="s">
        <v>51</v>
      </c>
      <c r="D43" s="46">
        <v>589000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589000</v>
      </c>
      <c r="O43" s="47">
        <f t="shared" si="7"/>
        <v>6.989936390392101</v>
      </c>
      <c r="P43" s="9"/>
    </row>
    <row r="44" spans="1:16">
      <c r="A44" s="12"/>
      <c r="B44" s="25">
        <v>342.2</v>
      </c>
      <c r="C44" s="20" t="s">
        <v>52</v>
      </c>
      <c r="D44" s="46">
        <v>101073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101073</v>
      </c>
      <c r="O44" s="47">
        <f t="shared" si="7"/>
        <v>1.1994802050697806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4290944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4290944</v>
      </c>
      <c r="O45" s="47">
        <f t="shared" si="7"/>
        <v>50.922624133675114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14415320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14415320</v>
      </c>
      <c r="O46" s="47">
        <f t="shared" si="7"/>
        <v>171.07329345865375</v>
      </c>
      <c r="P46" s="9"/>
    </row>
    <row r="47" spans="1:16">
      <c r="A47" s="12"/>
      <c r="B47" s="25">
        <v>343.9</v>
      </c>
      <c r="C47" s="20" t="s">
        <v>55</v>
      </c>
      <c r="D47" s="46">
        <v>19303</v>
      </c>
      <c r="E47" s="46">
        <v>2921262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2940565</v>
      </c>
      <c r="O47" s="47">
        <f t="shared" si="7"/>
        <v>34.897049748409756</v>
      </c>
      <c r="P47" s="9"/>
    </row>
    <row r="48" spans="1:16">
      <c r="A48" s="12"/>
      <c r="B48" s="25">
        <v>346.4</v>
      </c>
      <c r="C48" s="20" t="s">
        <v>56</v>
      </c>
      <c r="D48" s="46">
        <v>12173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12173</v>
      </c>
      <c r="O48" s="47">
        <f t="shared" si="7"/>
        <v>0.14446264122282351</v>
      </c>
      <c r="P48" s="9"/>
    </row>
    <row r="49" spans="1:16">
      <c r="A49" s="12"/>
      <c r="B49" s="25">
        <v>347.2</v>
      </c>
      <c r="C49" s="20" t="s">
        <v>57</v>
      </c>
      <c r="D49" s="46">
        <v>141669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141669</v>
      </c>
      <c r="O49" s="47">
        <f t="shared" si="7"/>
        <v>1.6812517801196241</v>
      </c>
      <c r="P49" s="9"/>
    </row>
    <row r="50" spans="1:16">
      <c r="A50" s="12"/>
      <c r="B50" s="25">
        <v>349</v>
      </c>
      <c r="C50" s="20" t="s">
        <v>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363206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0">SUM(D50:M50)</f>
        <v>363206</v>
      </c>
      <c r="O50" s="47">
        <f t="shared" si="7"/>
        <v>4.3103341877907528</v>
      </c>
      <c r="P50" s="9"/>
    </row>
    <row r="51" spans="1:16" ht="15.75">
      <c r="A51" s="29" t="s">
        <v>49</v>
      </c>
      <c r="B51" s="30"/>
      <c r="C51" s="31"/>
      <c r="D51" s="32">
        <f t="shared" ref="D51:M51" si="11">SUM(D52:D53)</f>
        <v>277076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277076</v>
      </c>
      <c r="O51" s="45">
        <f t="shared" si="7"/>
        <v>3.2881894996677108</v>
      </c>
      <c r="P51" s="10"/>
    </row>
    <row r="52" spans="1:16">
      <c r="A52" s="13"/>
      <c r="B52" s="39">
        <v>351.5</v>
      </c>
      <c r="C52" s="21" t="s">
        <v>60</v>
      </c>
      <c r="D52" s="46">
        <v>125022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125022</v>
      </c>
      <c r="O52" s="47">
        <f t="shared" si="7"/>
        <v>1.4836941042438052</v>
      </c>
      <c r="P52" s="9"/>
    </row>
    <row r="53" spans="1:16">
      <c r="A53" s="13"/>
      <c r="B53" s="39">
        <v>354</v>
      </c>
      <c r="C53" s="21" t="s">
        <v>61</v>
      </c>
      <c r="D53" s="46">
        <v>152054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152054</v>
      </c>
      <c r="O53" s="47">
        <f t="shared" si="7"/>
        <v>1.8044953954239058</v>
      </c>
      <c r="P53" s="9"/>
    </row>
    <row r="54" spans="1:16" ht="15.75">
      <c r="A54" s="29" t="s">
        <v>4</v>
      </c>
      <c r="B54" s="30"/>
      <c r="C54" s="31"/>
      <c r="D54" s="32">
        <f>SUM(D55:D62)</f>
        <v>678526</v>
      </c>
      <c r="E54" s="32">
        <f t="shared" ref="E54:M54" si="12">SUM(E55:E62)</f>
        <v>211339</v>
      </c>
      <c r="F54" s="32">
        <f t="shared" si="12"/>
        <v>0</v>
      </c>
      <c r="G54" s="32">
        <f t="shared" si="12"/>
        <v>83554</v>
      </c>
      <c r="H54" s="32">
        <f t="shared" si="12"/>
        <v>192620</v>
      </c>
      <c r="I54" s="32">
        <f t="shared" si="12"/>
        <v>18429</v>
      </c>
      <c r="J54" s="32">
        <f t="shared" si="12"/>
        <v>0</v>
      </c>
      <c r="K54" s="32">
        <f t="shared" si="12"/>
        <v>1403284</v>
      </c>
      <c r="L54" s="32">
        <f t="shared" si="12"/>
        <v>0</v>
      </c>
      <c r="M54" s="32">
        <f t="shared" si="12"/>
        <v>0</v>
      </c>
      <c r="N54" s="32">
        <f t="shared" si="10"/>
        <v>2587752</v>
      </c>
      <c r="O54" s="45">
        <f t="shared" si="7"/>
        <v>30.71005411563657</v>
      </c>
      <c r="P54" s="10"/>
    </row>
    <row r="55" spans="1:16">
      <c r="A55" s="12"/>
      <c r="B55" s="25">
        <v>361.1</v>
      </c>
      <c r="C55" s="20" t="s">
        <v>62</v>
      </c>
      <c r="D55" s="46">
        <v>177424</v>
      </c>
      <c r="E55" s="46">
        <v>198842</v>
      </c>
      <c r="F55" s="46">
        <v>0</v>
      </c>
      <c r="G55" s="46">
        <v>83554</v>
      </c>
      <c r="H55" s="46">
        <v>192620</v>
      </c>
      <c r="I55" s="46">
        <v>0</v>
      </c>
      <c r="J55" s="46">
        <v>0</v>
      </c>
      <c r="K55" s="46">
        <v>-89790</v>
      </c>
      <c r="L55" s="46">
        <v>0</v>
      </c>
      <c r="M55" s="46">
        <v>0</v>
      </c>
      <c r="N55" s="46">
        <f t="shared" si="10"/>
        <v>562650</v>
      </c>
      <c r="O55" s="47">
        <f t="shared" si="7"/>
        <v>6.6772287097692962</v>
      </c>
      <c r="P55" s="9"/>
    </row>
    <row r="56" spans="1:16">
      <c r="A56" s="12"/>
      <c r="B56" s="25">
        <v>362</v>
      </c>
      <c r="C56" s="20" t="s">
        <v>63</v>
      </c>
      <c r="D56" s="46">
        <v>244839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3">SUM(D56:M56)</f>
        <v>244839</v>
      </c>
      <c r="O56" s="47">
        <f t="shared" si="7"/>
        <v>2.9056180575334665</v>
      </c>
      <c r="P56" s="9"/>
    </row>
    <row r="57" spans="1:16">
      <c r="A57" s="12"/>
      <c r="B57" s="25">
        <v>364</v>
      </c>
      <c r="C57" s="20" t="s">
        <v>64</v>
      </c>
      <c r="D57" s="46">
        <v>14392</v>
      </c>
      <c r="E57" s="46">
        <v>12497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26889</v>
      </c>
      <c r="O57" s="47">
        <f t="shared" si="7"/>
        <v>0.31910424380518371</v>
      </c>
      <c r="P57" s="9"/>
    </row>
    <row r="58" spans="1:16">
      <c r="A58" s="12"/>
      <c r="B58" s="25">
        <v>366</v>
      </c>
      <c r="C58" s="20" t="s">
        <v>65</v>
      </c>
      <c r="D58" s="46">
        <v>7354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7354</v>
      </c>
      <c r="O58" s="47">
        <f t="shared" si="7"/>
        <v>8.7273331434539067E-2</v>
      </c>
      <c r="P58" s="9"/>
    </row>
    <row r="59" spans="1:16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1493074</v>
      </c>
      <c r="L59" s="46">
        <v>0</v>
      </c>
      <c r="M59" s="46">
        <v>0</v>
      </c>
      <c r="N59" s="46">
        <f t="shared" si="13"/>
        <v>1493074</v>
      </c>
      <c r="O59" s="47">
        <f t="shared" si="7"/>
        <v>17.719002183613405</v>
      </c>
      <c r="P59" s="9"/>
    </row>
    <row r="60" spans="1:16">
      <c r="A60" s="12"/>
      <c r="B60" s="25">
        <v>369.3</v>
      </c>
      <c r="C60" s="20" t="s">
        <v>67</v>
      </c>
      <c r="D60" s="46">
        <v>5295</v>
      </c>
      <c r="E60" s="46">
        <v>0</v>
      </c>
      <c r="F60" s="46">
        <v>0</v>
      </c>
      <c r="G60" s="46">
        <v>0</v>
      </c>
      <c r="H60" s="46">
        <v>0</v>
      </c>
      <c r="I60" s="46">
        <v>2328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7623</v>
      </c>
      <c r="O60" s="47">
        <f t="shared" si="7"/>
        <v>9.0465679293648529E-2</v>
      </c>
      <c r="P60" s="9"/>
    </row>
    <row r="61" spans="1:16">
      <c r="A61" s="12"/>
      <c r="B61" s="25">
        <v>369.7</v>
      </c>
      <c r="C61" s="20" t="s">
        <v>68</v>
      </c>
      <c r="D61" s="46">
        <v>22494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22494</v>
      </c>
      <c r="O61" s="47">
        <f t="shared" si="7"/>
        <v>0.26694673882084874</v>
      </c>
      <c r="P61" s="9"/>
    </row>
    <row r="62" spans="1:16">
      <c r="A62" s="12"/>
      <c r="B62" s="25">
        <v>369.9</v>
      </c>
      <c r="C62" s="20" t="s">
        <v>69</v>
      </c>
      <c r="D62" s="46">
        <v>206728</v>
      </c>
      <c r="E62" s="46">
        <v>0</v>
      </c>
      <c r="F62" s="46">
        <v>0</v>
      </c>
      <c r="G62" s="46">
        <v>0</v>
      </c>
      <c r="H62" s="46">
        <v>0</v>
      </c>
      <c r="I62" s="46">
        <v>16101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222829</v>
      </c>
      <c r="O62" s="47">
        <f t="shared" si="7"/>
        <v>2.6444151713661825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SUM(D64:D65)</f>
        <v>0</v>
      </c>
      <c r="E63" s="32">
        <f t="shared" si="14"/>
        <v>6683874</v>
      </c>
      <c r="F63" s="32">
        <f t="shared" si="14"/>
        <v>0</v>
      </c>
      <c r="G63" s="32">
        <f t="shared" si="14"/>
        <v>1650867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8334741</v>
      </c>
      <c r="O63" s="45">
        <f t="shared" si="7"/>
        <v>98.912240102534895</v>
      </c>
      <c r="P63" s="9"/>
    </row>
    <row r="64" spans="1:16">
      <c r="A64" s="12"/>
      <c r="B64" s="25">
        <v>381</v>
      </c>
      <c r="C64" s="20" t="s">
        <v>70</v>
      </c>
      <c r="D64" s="46">
        <v>0</v>
      </c>
      <c r="E64" s="46">
        <v>114529</v>
      </c>
      <c r="F64" s="46">
        <v>0</v>
      </c>
      <c r="G64" s="46">
        <v>1650867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1765396</v>
      </c>
      <c r="O64" s="47">
        <f t="shared" si="7"/>
        <v>20.950773758663249</v>
      </c>
      <c r="P64" s="9"/>
    </row>
    <row r="65" spans="1:119" ht="15.75" thickBot="1">
      <c r="A65" s="12"/>
      <c r="B65" s="25">
        <v>384</v>
      </c>
      <c r="C65" s="20" t="s">
        <v>71</v>
      </c>
      <c r="D65" s="46">
        <v>0</v>
      </c>
      <c r="E65" s="46">
        <v>6569345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6569345</v>
      </c>
      <c r="O65" s="47">
        <f t="shared" si="7"/>
        <v>77.961466343871635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5">SUM(D5,D14,D29,D42,D51,D54,D63)</f>
        <v>34528424</v>
      </c>
      <c r="E66" s="15">
        <f t="shared" si="15"/>
        <v>19585275</v>
      </c>
      <c r="F66" s="15">
        <f t="shared" si="15"/>
        <v>0</v>
      </c>
      <c r="G66" s="15">
        <f t="shared" si="15"/>
        <v>1824376</v>
      </c>
      <c r="H66" s="15">
        <f t="shared" si="15"/>
        <v>192620</v>
      </c>
      <c r="I66" s="15">
        <f t="shared" si="15"/>
        <v>15128687</v>
      </c>
      <c r="J66" s="15">
        <f t="shared" si="15"/>
        <v>0</v>
      </c>
      <c r="K66" s="15">
        <f t="shared" si="15"/>
        <v>1403284</v>
      </c>
      <c r="L66" s="15">
        <f t="shared" si="15"/>
        <v>0</v>
      </c>
      <c r="M66" s="15">
        <f t="shared" si="15"/>
        <v>0</v>
      </c>
      <c r="N66" s="15">
        <f>SUM(D66:M66)</f>
        <v>72662666</v>
      </c>
      <c r="O66" s="38">
        <f t="shared" si="7"/>
        <v>862.32158454381465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78</v>
      </c>
      <c r="M68" s="118"/>
      <c r="N68" s="118"/>
      <c r="O68" s="43">
        <v>84264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A70:O70"/>
    <mergeCell ref="A69:O69"/>
    <mergeCell ref="L68:N6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19786340</v>
      </c>
      <c r="E5" s="27">
        <f t="shared" si="0"/>
        <v>2096925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21883265</v>
      </c>
      <c r="O5" s="33">
        <f t="shared" ref="O5:O36" si="1">(N5/O$68)</f>
        <v>254.69052967260623</v>
      </c>
      <c r="P5" s="6"/>
    </row>
    <row r="6" spans="1:133">
      <c r="A6" s="12"/>
      <c r="B6" s="25">
        <v>311</v>
      </c>
      <c r="C6" s="20" t="s">
        <v>3</v>
      </c>
      <c r="D6" s="46">
        <v>12106008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12106008</v>
      </c>
      <c r="O6" s="47">
        <f t="shared" si="1"/>
        <v>140.89696348971731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1210324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1210324</v>
      </c>
      <c r="O7" s="47">
        <f t="shared" si="1"/>
        <v>14.086474784976897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886601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886601</v>
      </c>
      <c r="O8" s="47">
        <f t="shared" si="1"/>
        <v>10.318792844589797</v>
      </c>
      <c r="P8" s="9"/>
    </row>
    <row r="9" spans="1:133">
      <c r="A9" s="12"/>
      <c r="B9" s="25">
        <v>314.10000000000002</v>
      </c>
      <c r="C9" s="20" t="s">
        <v>13</v>
      </c>
      <c r="D9" s="46">
        <v>3799154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3799154</v>
      </c>
      <c r="O9" s="47">
        <f t="shared" si="1"/>
        <v>44.216827085345841</v>
      </c>
      <c r="P9" s="9"/>
    </row>
    <row r="10" spans="1:133">
      <c r="A10" s="12"/>
      <c r="B10" s="25">
        <v>314.2</v>
      </c>
      <c r="C10" s="20" t="s">
        <v>14</v>
      </c>
      <c r="D10" s="46">
        <v>3525064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3525064</v>
      </c>
      <c r="O10" s="47">
        <f t="shared" si="1"/>
        <v>41.026803691763362</v>
      </c>
      <c r="P10" s="9"/>
    </row>
    <row r="11" spans="1:133">
      <c r="A11" s="12"/>
      <c r="B11" s="25">
        <v>314.39999999999998</v>
      </c>
      <c r="C11" s="20" t="s">
        <v>15</v>
      </c>
      <c r="D11" s="46">
        <v>113304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113304</v>
      </c>
      <c r="O11" s="47">
        <f t="shared" si="1"/>
        <v>1.3186997358038197</v>
      </c>
      <c r="P11" s="9"/>
    </row>
    <row r="12" spans="1:133">
      <c r="A12" s="12"/>
      <c r="B12" s="25">
        <v>316</v>
      </c>
      <c r="C12" s="20" t="s">
        <v>16</v>
      </c>
      <c r="D12" s="46">
        <v>242810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242810</v>
      </c>
      <c r="O12" s="47">
        <f t="shared" si="1"/>
        <v>2.8259680404092129</v>
      </c>
      <c r="P12" s="9"/>
    </row>
    <row r="13" spans="1:133" ht="15.75">
      <c r="A13" s="29" t="s">
        <v>107</v>
      </c>
      <c r="B13" s="30"/>
      <c r="C13" s="31"/>
      <c r="D13" s="32">
        <f t="shared" ref="D13:M13" si="3">SUM(D14:D17)</f>
        <v>4300660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4300660</v>
      </c>
      <c r="O13" s="45">
        <f t="shared" si="1"/>
        <v>50.053653937919719</v>
      </c>
      <c r="P13" s="10"/>
    </row>
    <row r="14" spans="1:133">
      <c r="A14" s="12"/>
      <c r="B14" s="25">
        <v>322</v>
      </c>
      <c r="C14" s="20" t="s">
        <v>0</v>
      </c>
      <c r="D14" s="46">
        <v>436448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436448</v>
      </c>
      <c r="O14" s="47">
        <f t="shared" si="1"/>
        <v>5.0796429278057751</v>
      </c>
      <c r="P14" s="9"/>
    </row>
    <row r="15" spans="1:133">
      <c r="A15" s="12"/>
      <c r="B15" s="25">
        <v>323.10000000000002</v>
      </c>
      <c r="C15" s="20" t="s">
        <v>18</v>
      </c>
      <c r="D15" s="46">
        <v>3732717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3732717</v>
      </c>
      <c r="O15" s="47">
        <f t="shared" si="1"/>
        <v>43.443593533594814</v>
      </c>
      <c r="P15" s="9"/>
    </row>
    <row r="16" spans="1:133">
      <c r="A16" s="12"/>
      <c r="B16" s="25">
        <v>323.39999999999998</v>
      </c>
      <c r="C16" s="20" t="s">
        <v>19</v>
      </c>
      <c r="D16" s="46">
        <v>55953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55953</v>
      </c>
      <c r="O16" s="47">
        <f t="shared" si="1"/>
        <v>0.65121448772709811</v>
      </c>
      <c r="P16" s="9"/>
    </row>
    <row r="17" spans="1:16">
      <c r="A17" s="12"/>
      <c r="B17" s="25">
        <v>329</v>
      </c>
      <c r="C17" s="20" t="s">
        <v>108</v>
      </c>
      <c r="D17" s="46">
        <v>75542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75542</v>
      </c>
      <c r="O17" s="47">
        <f t="shared" si="1"/>
        <v>0.87920298879202985</v>
      </c>
      <c r="P17" s="9"/>
    </row>
    <row r="18" spans="1:16" ht="15.75">
      <c r="A18" s="29" t="s">
        <v>33</v>
      </c>
      <c r="B18" s="30"/>
      <c r="C18" s="31"/>
      <c r="D18" s="32">
        <f t="shared" ref="D18:M18" si="5">SUM(D19:D34)</f>
        <v>6655250</v>
      </c>
      <c r="E18" s="32">
        <f t="shared" si="5"/>
        <v>2519776</v>
      </c>
      <c r="F18" s="32">
        <f t="shared" si="5"/>
        <v>0</v>
      </c>
      <c r="G18" s="32">
        <f t="shared" si="5"/>
        <v>361494</v>
      </c>
      <c r="H18" s="32">
        <f t="shared" si="5"/>
        <v>0</v>
      </c>
      <c r="I18" s="32">
        <f t="shared" si="5"/>
        <v>225084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9761604</v>
      </c>
      <c r="O18" s="45">
        <f t="shared" si="1"/>
        <v>113.61138720452509</v>
      </c>
      <c r="P18" s="10"/>
    </row>
    <row r="19" spans="1:16">
      <c r="A19" s="12"/>
      <c r="B19" s="25">
        <v>331.1</v>
      </c>
      <c r="C19" s="20" t="s">
        <v>31</v>
      </c>
      <c r="D19" s="46">
        <v>0</v>
      </c>
      <c r="E19" s="46">
        <v>47095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47095</v>
      </c>
      <c r="O19" s="47">
        <f t="shared" si="1"/>
        <v>0.54811978445316045</v>
      </c>
      <c r="P19" s="9"/>
    </row>
    <row r="20" spans="1:16">
      <c r="A20" s="12"/>
      <c r="B20" s="25">
        <v>331.2</v>
      </c>
      <c r="C20" s="20" t="s">
        <v>32</v>
      </c>
      <c r="D20" s="46">
        <v>0</v>
      </c>
      <c r="E20" s="46">
        <v>441375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2" si="6">SUM(D20:M20)</f>
        <v>441375</v>
      </c>
      <c r="O20" s="47">
        <f t="shared" si="1"/>
        <v>5.1369863013698627</v>
      </c>
      <c r="P20" s="9"/>
    </row>
    <row r="21" spans="1:16">
      <c r="A21" s="12"/>
      <c r="B21" s="25">
        <v>331.49</v>
      </c>
      <c r="C21" s="20" t="s">
        <v>36</v>
      </c>
      <c r="D21" s="46">
        <v>0</v>
      </c>
      <c r="E21" s="46">
        <v>1185684</v>
      </c>
      <c r="F21" s="46">
        <v>0</v>
      </c>
      <c r="G21" s="46">
        <v>0</v>
      </c>
      <c r="H21" s="46">
        <v>0</v>
      </c>
      <c r="I21" s="46">
        <v>125251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1310935</v>
      </c>
      <c r="O21" s="47">
        <f t="shared" si="1"/>
        <v>15.257445793228664</v>
      </c>
      <c r="P21" s="9"/>
    </row>
    <row r="22" spans="1:16">
      <c r="A22" s="12"/>
      <c r="B22" s="25">
        <v>331.5</v>
      </c>
      <c r="C22" s="20" t="s">
        <v>34</v>
      </c>
      <c r="D22" s="46">
        <v>0</v>
      </c>
      <c r="E22" s="46">
        <v>50829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50829</v>
      </c>
      <c r="O22" s="47">
        <f t="shared" si="1"/>
        <v>0.59157831030830643</v>
      </c>
      <c r="P22" s="9"/>
    </row>
    <row r="23" spans="1:16">
      <c r="A23" s="12"/>
      <c r="B23" s="25">
        <v>331.7</v>
      </c>
      <c r="C23" s="20" t="s">
        <v>86</v>
      </c>
      <c r="D23" s="46">
        <v>0</v>
      </c>
      <c r="E23" s="46">
        <v>28951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28951</v>
      </c>
      <c r="O23" s="47">
        <f t="shared" si="1"/>
        <v>0.33694905785547191</v>
      </c>
      <c r="P23" s="9"/>
    </row>
    <row r="24" spans="1:16">
      <c r="A24" s="12"/>
      <c r="B24" s="25">
        <v>331.9</v>
      </c>
      <c r="C24" s="20" t="s">
        <v>95</v>
      </c>
      <c r="D24" s="46">
        <v>0</v>
      </c>
      <c r="E24" s="46">
        <v>275110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275110</v>
      </c>
      <c r="O24" s="47">
        <f t="shared" si="1"/>
        <v>3.2018947637946487</v>
      </c>
      <c r="P24" s="9"/>
    </row>
    <row r="25" spans="1:16">
      <c r="A25" s="12"/>
      <c r="B25" s="25">
        <v>334.1</v>
      </c>
      <c r="C25" s="20" t="s">
        <v>100</v>
      </c>
      <c r="D25" s="46">
        <v>2982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2982</v>
      </c>
      <c r="O25" s="47">
        <f t="shared" si="1"/>
        <v>3.4706299973231221E-2</v>
      </c>
      <c r="P25" s="9"/>
    </row>
    <row r="26" spans="1:16">
      <c r="A26" s="12"/>
      <c r="B26" s="25">
        <v>334.2</v>
      </c>
      <c r="C26" s="20" t="s">
        <v>87</v>
      </c>
      <c r="D26" s="46">
        <v>11943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11943</v>
      </c>
      <c r="O26" s="47">
        <f t="shared" si="1"/>
        <v>0.13899977886663331</v>
      </c>
      <c r="P26" s="9"/>
    </row>
    <row r="27" spans="1:16">
      <c r="A27" s="12"/>
      <c r="B27" s="25">
        <v>334.5</v>
      </c>
      <c r="C27" s="20" t="s">
        <v>102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99833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99833</v>
      </c>
      <c r="O27" s="47">
        <f t="shared" si="1"/>
        <v>1.1619161788154235</v>
      </c>
      <c r="P27" s="9"/>
    </row>
    <row r="28" spans="1:16">
      <c r="A28" s="12"/>
      <c r="B28" s="25">
        <v>335.12</v>
      </c>
      <c r="C28" s="20" t="s">
        <v>37</v>
      </c>
      <c r="D28" s="46">
        <v>2289126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2289126</v>
      </c>
      <c r="O28" s="47">
        <f t="shared" si="1"/>
        <v>26.642217851281991</v>
      </c>
      <c r="P28" s="9"/>
    </row>
    <row r="29" spans="1:16">
      <c r="A29" s="12"/>
      <c r="B29" s="25">
        <v>335.15</v>
      </c>
      <c r="C29" s="20" t="s">
        <v>38</v>
      </c>
      <c r="D29" s="46">
        <v>9067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9067</v>
      </c>
      <c r="O29" s="47">
        <f t="shared" si="1"/>
        <v>0.10552717030760815</v>
      </c>
      <c r="P29" s="9"/>
    </row>
    <row r="30" spans="1:16">
      <c r="A30" s="12"/>
      <c r="B30" s="25">
        <v>335.18</v>
      </c>
      <c r="C30" s="20" t="s">
        <v>39</v>
      </c>
      <c r="D30" s="46">
        <v>3935428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3935428</v>
      </c>
      <c r="O30" s="47">
        <f t="shared" si="1"/>
        <v>45.802865422888466</v>
      </c>
      <c r="P30" s="9"/>
    </row>
    <row r="31" spans="1:16">
      <c r="A31" s="12"/>
      <c r="B31" s="25">
        <v>335.21</v>
      </c>
      <c r="C31" s="20" t="s">
        <v>40</v>
      </c>
      <c r="D31" s="46">
        <v>406704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406704</v>
      </c>
      <c r="O31" s="47">
        <f t="shared" si="1"/>
        <v>4.7334644615402519</v>
      </c>
      <c r="P31" s="9"/>
    </row>
    <row r="32" spans="1:16">
      <c r="A32" s="12"/>
      <c r="B32" s="25">
        <v>335.5</v>
      </c>
      <c r="C32" s="20" t="s">
        <v>41</v>
      </c>
      <c r="D32" s="46">
        <v>0</v>
      </c>
      <c r="E32" s="46">
        <v>490732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490732</v>
      </c>
      <c r="O32" s="47">
        <f t="shared" si="1"/>
        <v>5.711432595058251</v>
      </c>
      <c r="P32" s="9"/>
    </row>
    <row r="33" spans="1:16">
      <c r="A33" s="12"/>
      <c r="B33" s="25">
        <v>337.7</v>
      </c>
      <c r="C33" s="20" t="s">
        <v>43</v>
      </c>
      <c r="D33" s="46">
        <v>0</v>
      </c>
      <c r="E33" s="46">
        <v>0</v>
      </c>
      <c r="F33" s="46">
        <v>0</v>
      </c>
      <c r="G33" s="46">
        <v>110391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110391</v>
      </c>
      <c r="O33" s="47">
        <f t="shared" si="1"/>
        <v>1.2847964991096472</v>
      </c>
      <c r="P33" s="9"/>
    </row>
    <row r="34" spans="1:16">
      <c r="A34" s="12"/>
      <c r="B34" s="25">
        <v>337.9</v>
      </c>
      <c r="C34" s="20" t="s">
        <v>103</v>
      </c>
      <c r="D34" s="46">
        <v>0</v>
      </c>
      <c r="E34" s="46">
        <v>0</v>
      </c>
      <c r="F34" s="46">
        <v>0</v>
      </c>
      <c r="G34" s="46">
        <v>251103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251103</v>
      </c>
      <c r="O34" s="47">
        <f t="shared" si="1"/>
        <v>2.9224869356734673</v>
      </c>
      <c r="P34" s="9"/>
    </row>
    <row r="35" spans="1:16" ht="15.75">
      <c r="A35" s="29" t="s">
        <v>48</v>
      </c>
      <c r="B35" s="30"/>
      <c r="C35" s="31"/>
      <c r="D35" s="32">
        <f t="shared" ref="D35:M35" si="7">SUM(D36:D44)</f>
        <v>1033874</v>
      </c>
      <c r="E35" s="32">
        <f t="shared" si="7"/>
        <v>6161493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12925019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20120386</v>
      </c>
      <c r="O35" s="45">
        <f t="shared" si="1"/>
        <v>234.17308923313277</v>
      </c>
      <c r="P35" s="10"/>
    </row>
    <row r="36" spans="1:16">
      <c r="A36" s="12"/>
      <c r="B36" s="25">
        <v>341.3</v>
      </c>
      <c r="C36" s="20" t="s">
        <v>51</v>
      </c>
      <c r="D36" s="46">
        <v>699000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699000</v>
      </c>
      <c r="O36" s="47">
        <f t="shared" si="1"/>
        <v>8.1353801748117451</v>
      </c>
      <c r="P36" s="9"/>
    </row>
    <row r="37" spans="1:16">
      <c r="A37" s="12"/>
      <c r="B37" s="25">
        <v>342.2</v>
      </c>
      <c r="C37" s="20" t="s">
        <v>52</v>
      </c>
      <c r="D37" s="46">
        <v>17616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17616</v>
      </c>
      <c r="O37" s="47">
        <f t="shared" ref="O37:O66" si="9">(N37/O$68)</f>
        <v>0.20502554672315265</v>
      </c>
      <c r="P37" s="9"/>
    </row>
    <row r="38" spans="1:16">
      <c r="A38" s="12"/>
      <c r="B38" s="25">
        <v>342.9</v>
      </c>
      <c r="C38" s="20" t="s">
        <v>97</v>
      </c>
      <c r="D38" s="46">
        <v>92789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92789</v>
      </c>
      <c r="O38" s="47">
        <f t="shared" si="9"/>
        <v>1.0799338927619557</v>
      </c>
      <c r="P38" s="9"/>
    </row>
    <row r="39" spans="1:16">
      <c r="A39" s="12"/>
      <c r="B39" s="25">
        <v>343.4</v>
      </c>
      <c r="C39" s="20" t="s">
        <v>53</v>
      </c>
      <c r="D39" s="46">
        <v>0</v>
      </c>
      <c r="E39" s="46">
        <v>3876849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3876849</v>
      </c>
      <c r="O39" s="47">
        <f t="shared" si="9"/>
        <v>45.121087976164148</v>
      </c>
      <c r="P39" s="9"/>
    </row>
    <row r="40" spans="1:16">
      <c r="A40" s="12"/>
      <c r="B40" s="25">
        <v>343.6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12690662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12690662</v>
      </c>
      <c r="O40" s="47">
        <f t="shared" si="9"/>
        <v>147.70151650935162</v>
      </c>
      <c r="P40" s="9"/>
    </row>
    <row r="41" spans="1:16">
      <c r="A41" s="12"/>
      <c r="B41" s="25">
        <v>343.9</v>
      </c>
      <c r="C41" s="20" t="s">
        <v>55</v>
      </c>
      <c r="D41" s="46">
        <v>50271</v>
      </c>
      <c r="E41" s="46">
        <v>2284644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2334915</v>
      </c>
      <c r="O41" s="47">
        <f t="shared" si="9"/>
        <v>27.175137626424274</v>
      </c>
      <c r="P41" s="9"/>
    </row>
    <row r="42" spans="1:16">
      <c r="A42" s="12"/>
      <c r="B42" s="25">
        <v>346.4</v>
      </c>
      <c r="C42" s="20" t="s">
        <v>56</v>
      </c>
      <c r="D42" s="46">
        <v>21606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21606</v>
      </c>
      <c r="O42" s="47">
        <f t="shared" si="9"/>
        <v>0.25146355372958878</v>
      </c>
      <c r="P42" s="9"/>
    </row>
    <row r="43" spans="1:16">
      <c r="A43" s="12"/>
      <c r="B43" s="25">
        <v>347.2</v>
      </c>
      <c r="C43" s="20" t="s">
        <v>57</v>
      </c>
      <c r="D43" s="46">
        <v>152592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152592</v>
      </c>
      <c r="O43" s="47">
        <f t="shared" si="9"/>
        <v>1.7759569837408782</v>
      </c>
      <c r="P43" s="9"/>
    </row>
    <row r="44" spans="1:16">
      <c r="A44" s="12"/>
      <c r="B44" s="25">
        <v>349</v>
      </c>
      <c r="C44" s="20" t="s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234357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234357</v>
      </c>
      <c r="O44" s="47">
        <f t="shared" si="9"/>
        <v>2.7275869694254022</v>
      </c>
      <c r="P44" s="9"/>
    </row>
    <row r="45" spans="1:16" ht="15.75">
      <c r="A45" s="29" t="s">
        <v>49</v>
      </c>
      <c r="B45" s="30"/>
      <c r="C45" s="31"/>
      <c r="D45" s="32">
        <f t="shared" ref="D45:M45" si="10">SUM(D46:D47)</f>
        <v>258752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258752</v>
      </c>
      <c r="O45" s="45">
        <f t="shared" si="9"/>
        <v>3.0115105736665075</v>
      </c>
      <c r="P45" s="10"/>
    </row>
    <row r="46" spans="1:16">
      <c r="A46" s="13"/>
      <c r="B46" s="39">
        <v>351.5</v>
      </c>
      <c r="C46" s="21" t="s">
        <v>60</v>
      </c>
      <c r="D46" s="46">
        <v>159865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159865</v>
      </c>
      <c r="O46" s="47">
        <f t="shared" si="9"/>
        <v>1.860604508792961</v>
      </c>
      <c r="P46" s="9"/>
    </row>
    <row r="47" spans="1:16">
      <c r="A47" s="13"/>
      <c r="B47" s="39">
        <v>354</v>
      </c>
      <c r="C47" s="21" t="s">
        <v>61</v>
      </c>
      <c r="D47" s="46">
        <v>98887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98887</v>
      </c>
      <c r="O47" s="47">
        <f t="shared" si="9"/>
        <v>1.1509060648735465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SUM(D49:D63)</f>
        <v>1025326</v>
      </c>
      <c r="E48" s="32">
        <f t="shared" si="11"/>
        <v>2074251</v>
      </c>
      <c r="F48" s="32">
        <f t="shared" si="11"/>
        <v>0</v>
      </c>
      <c r="G48" s="32">
        <f t="shared" si="11"/>
        <v>213373</v>
      </c>
      <c r="H48" s="32">
        <f t="shared" si="11"/>
        <v>0</v>
      </c>
      <c r="I48" s="32">
        <f t="shared" si="11"/>
        <v>1532016</v>
      </c>
      <c r="J48" s="32">
        <f t="shared" si="11"/>
        <v>0</v>
      </c>
      <c r="K48" s="32">
        <f t="shared" si="11"/>
        <v>-718840</v>
      </c>
      <c r="L48" s="32">
        <f t="shared" si="11"/>
        <v>0</v>
      </c>
      <c r="M48" s="32">
        <f t="shared" si="11"/>
        <v>0</v>
      </c>
      <c r="N48" s="32">
        <f>SUM(D48:M48)</f>
        <v>4126126</v>
      </c>
      <c r="O48" s="45">
        <f t="shared" si="9"/>
        <v>48.022322831438181</v>
      </c>
      <c r="P48" s="10"/>
    </row>
    <row r="49" spans="1:16">
      <c r="A49" s="12"/>
      <c r="B49" s="25">
        <v>361.1</v>
      </c>
      <c r="C49" s="20" t="s">
        <v>62</v>
      </c>
      <c r="D49" s="46">
        <v>640858</v>
      </c>
      <c r="E49" s="46">
        <v>1229766</v>
      </c>
      <c r="F49" s="46">
        <v>0</v>
      </c>
      <c r="G49" s="46">
        <v>213373</v>
      </c>
      <c r="H49" s="46">
        <v>0</v>
      </c>
      <c r="I49" s="46">
        <v>683262</v>
      </c>
      <c r="J49" s="46">
        <v>0</v>
      </c>
      <c r="K49" s="46">
        <v>-2125345</v>
      </c>
      <c r="L49" s="46">
        <v>0</v>
      </c>
      <c r="M49" s="46">
        <v>0</v>
      </c>
      <c r="N49" s="46">
        <f>SUM(D49:M49)</f>
        <v>641914</v>
      </c>
      <c r="O49" s="47">
        <f t="shared" si="9"/>
        <v>7.4709791552705394</v>
      </c>
      <c r="P49" s="9"/>
    </row>
    <row r="50" spans="1:16">
      <c r="A50" s="12"/>
      <c r="B50" s="25">
        <v>362</v>
      </c>
      <c r="C50" s="20" t="s">
        <v>63</v>
      </c>
      <c r="D50" s="46">
        <v>144369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3" si="12">SUM(D50:M50)</f>
        <v>144369</v>
      </c>
      <c r="O50" s="47">
        <f t="shared" si="9"/>
        <v>1.6802527903539297</v>
      </c>
      <c r="P50" s="9"/>
    </row>
    <row r="51" spans="1:16">
      <c r="A51" s="12"/>
      <c r="B51" s="25">
        <v>363.11</v>
      </c>
      <c r="C51" s="20" t="s">
        <v>28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195602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3">SUM(D51:M51)</f>
        <v>195602</v>
      </c>
      <c r="O51" s="47">
        <f t="shared" si="9"/>
        <v>2.2765330943541158</v>
      </c>
      <c r="P51" s="9"/>
    </row>
    <row r="52" spans="1:16">
      <c r="A52" s="12"/>
      <c r="B52" s="25">
        <v>363.12</v>
      </c>
      <c r="C52" s="20" t="s">
        <v>29</v>
      </c>
      <c r="D52" s="46">
        <v>0</v>
      </c>
      <c r="E52" s="46">
        <v>117946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117946</v>
      </c>
      <c r="O52" s="47">
        <f t="shared" si="9"/>
        <v>1.3727261088674481</v>
      </c>
      <c r="P52" s="9"/>
    </row>
    <row r="53" spans="1:16">
      <c r="A53" s="12"/>
      <c r="B53" s="25">
        <v>363.22</v>
      </c>
      <c r="C53" s="20" t="s">
        <v>109</v>
      </c>
      <c r="D53" s="46">
        <v>0</v>
      </c>
      <c r="E53" s="46">
        <v>41193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41193</v>
      </c>
      <c r="O53" s="47">
        <f t="shared" si="9"/>
        <v>0.4794287775980261</v>
      </c>
      <c r="P53" s="9"/>
    </row>
    <row r="54" spans="1:16">
      <c r="A54" s="12"/>
      <c r="B54" s="25">
        <v>363.23</v>
      </c>
      <c r="C54" s="20" t="s">
        <v>110</v>
      </c>
      <c r="D54" s="46">
        <v>0</v>
      </c>
      <c r="E54" s="46">
        <v>10542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10542</v>
      </c>
      <c r="O54" s="47">
        <f t="shared" si="9"/>
        <v>0.12269410272226813</v>
      </c>
      <c r="P54" s="9"/>
    </row>
    <row r="55" spans="1:16">
      <c r="A55" s="12"/>
      <c r="B55" s="25">
        <v>363.24</v>
      </c>
      <c r="C55" s="20" t="s">
        <v>111</v>
      </c>
      <c r="D55" s="46">
        <v>0</v>
      </c>
      <c r="E55" s="46">
        <v>282226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282226</v>
      </c>
      <c r="O55" s="47">
        <f t="shared" si="9"/>
        <v>3.2847150289219167</v>
      </c>
      <c r="P55" s="9"/>
    </row>
    <row r="56" spans="1:16">
      <c r="A56" s="12"/>
      <c r="B56" s="25">
        <v>363.26</v>
      </c>
      <c r="C56" s="20" t="s">
        <v>112</v>
      </c>
      <c r="D56" s="46">
        <v>0</v>
      </c>
      <c r="E56" s="46">
        <v>22569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22569</v>
      </c>
      <c r="O56" s="47">
        <f t="shared" si="9"/>
        <v>0.26267152384166853</v>
      </c>
      <c r="P56" s="9"/>
    </row>
    <row r="57" spans="1:16">
      <c r="A57" s="12"/>
      <c r="B57" s="25">
        <v>363.27</v>
      </c>
      <c r="C57" s="20" t="s">
        <v>113</v>
      </c>
      <c r="D57" s="46">
        <v>0</v>
      </c>
      <c r="E57" s="46">
        <v>281149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281149</v>
      </c>
      <c r="O57" s="47">
        <f t="shared" si="9"/>
        <v>3.2721802586096529</v>
      </c>
      <c r="P57" s="9"/>
    </row>
    <row r="58" spans="1:16">
      <c r="A58" s="12"/>
      <c r="B58" s="25">
        <v>364</v>
      </c>
      <c r="C58" s="20" t="s">
        <v>64</v>
      </c>
      <c r="D58" s="46">
        <v>136494</v>
      </c>
      <c r="E58" s="46">
        <v>0</v>
      </c>
      <c r="F58" s="46">
        <v>0</v>
      </c>
      <c r="G58" s="46">
        <v>0</v>
      </c>
      <c r="H58" s="46">
        <v>0</v>
      </c>
      <c r="I58" s="46">
        <v>16466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152960</v>
      </c>
      <c r="O58" s="47">
        <f t="shared" si="9"/>
        <v>1.7802399878958579</v>
      </c>
      <c r="P58" s="9"/>
    </row>
    <row r="59" spans="1:16">
      <c r="A59" s="12"/>
      <c r="B59" s="25">
        <v>366</v>
      </c>
      <c r="C59" s="20" t="s">
        <v>65</v>
      </c>
      <c r="D59" s="46">
        <v>18478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18478</v>
      </c>
      <c r="O59" s="47">
        <f t="shared" si="9"/>
        <v>0.21505801841226244</v>
      </c>
      <c r="P59" s="9"/>
    </row>
    <row r="60" spans="1:16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1406505</v>
      </c>
      <c r="L60" s="46">
        <v>0</v>
      </c>
      <c r="M60" s="46">
        <v>0</v>
      </c>
      <c r="N60" s="46">
        <f t="shared" si="12"/>
        <v>1406505</v>
      </c>
      <c r="O60" s="47">
        <f t="shared" si="9"/>
        <v>16.369746627716157</v>
      </c>
      <c r="P60" s="9"/>
    </row>
    <row r="61" spans="1:16">
      <c r="A61" s="12"/>
      <c r="B61" s="25">
        <v>369.3</v>
      </c>
      <c r="C61" s="20" t="s">
        <v>67</v>
      </c>
      <c r="D61" s="46">
        <v>8304</v>
      </c>
      <c r="E61" s="46">
        <v>0</v>
      </c>
      <c r="F61" s="46">
        <v>0</v>
      </c>
      <c r="G61" s="46">
        <v>0</v>
      </c>
      <c r="H61" s="46">
        <v>0</v>
      </c>
      <c r="I61" s="46">
        <v>636686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644990</v>
      </c>
      <c r="O61" s="47">
        <f t="shared" si="9"/>
        <v>7.5067794834790096</v>
      </c>
      <c r="P61" s="9"/>
    </row>
    <row r="62" spans="1:16">
      <c r="A62" s="12"/>
      <c r="B62" s="25">
        <v>369.7</v>
      </c>
      <c r="C62" s="20" t="s">
        <v>68</v>
      </c>
      <c r="D62" s="46">
        <v>20831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20831</v>
      </c>
      <c r="O62" s="47">
        <f t="shared" si="9"/>
        <v>0.2424436400879878</v>
      </c>
      <c r="P62" s="9"/>
    </row>
    <row r="63" spans="1:16">
      <c r="A63" s="12"/>
      <c r="B63" s="25">
        <v>369.9</v>
      </c>
      <c r="C63" s="20" t="s">
        <v>69</v>
      </c>
      <c r="D63" s="46">
        <v>55992</v>
      </c>
      <c r="E63" s="46">
        <v>88860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144852</v>
      </c>
      <c r="O63" s="47">
        <f t="shared" si="9"/>
        <v>1.6858742333073404</v>
      </c>
      <c r="P63" s="9"/>
    </row>
    <row r="64" spans="1:16" ht="15.75">
      <c r="A64" s="29" t="s">
        <v>50</v>
      </c>
      <c r="B64" s="30"/>
      <c r="C64" s="31"/>
      <c r="D64" s="32">
        <f t="shared" ref="D64:M64" si="14">SUM(D65:D65)</f>
        <v>0</v>
      </c>
      <c r="E64" s="32">
        <f t="shared" si="14"/>
        <v>9000</v>
      </c>
      <c r="F64" s="32">
        <f t="shared" si="14"/>
        <v>0</v>
      </c>
      <c r="G64" s="32">
        <f t="shared" si="14"/>
        <v>6056594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6065594</v>
      </c>
      <c r="O64" s="45">
        <f t="shared" si="9"/>
        <v>70.595011696791232</v>
      </c>
      <c r="P64" s="9"/>
    </row>
    <row r="65" spans="1:119" ht="15.75" thickBot="1">
      <c r="A65" s="12"/>
      <c r="B65" s="25">
        <v>381</v>
      </c>
      <c r="C65" s="20" t="s">
        <v>70</v>
      </c>
      <c r="D65" s="46">
        <v>0</v>
      </c>
      <c r="E65" s="46">
        <v>9000</v>
      </c>
      <c r="F65" s="46">
        <v>0</v>
      </c>
      <c r="G65" s="46">
        <v>6056594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6065594</v>
      </c>
      <c r="O65" s="47">
        <f t="shared" si="9"/>
        <v>70.595011696791232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5">SUM(D5,D13,D18,D35,D45,D48,D64)</f>
        <v>33060202</v>
      </c>
      <c r="E66" s="15">
        <f t="shared" si="15"/>
        <v>12861445</v>
      </c>
      <c r="F66" s="15">
        <f t="shared" si="15"/>
        <v>0</v>
      </c>
      <c r="G66" s="15">
        <f t="shared" si="15"/>
        <v>6631461</v>
      </c>
      <c r="H66" s="15">
        <f t="shared" si="15"/>
        <v>0</v>
      </c>
      <c r="I66" s="15">
        <f t="shared" si="15"/>
        <v>14682119</v>
      </c>
      <c r="J66" s="15">
        <f t="shared" si="15"/>
        <v>0</v>
      </c>
      <c r="K66" s="15">
        <f t="shared" si="15"/>
        <v>-718840</v>
      </c>
      <c r="L66" s="15">
        <f t="shared" si="15"/>
        <v>0</v>
      </c>
      <c r="M66" s="15">
        <f t="shared" si="15"/>
        <v>0</v>
      </c>
      <c r="N66" s="15">
        <f>SUM(D66:M66)</f>
        <v>66516387</v>
      </c>
      <c r="O66" s="38">
        <f t="shared" si="9"/>
        <v>774.15750515007971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114</v>
      </c>
      <c r="M68" s="118"/>
      <c r="N68" s="118"/>
      <c r="O68" s="43">
        <v>85921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151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152</v>
      </c>
      <c r="N4" s="35" t="s">
        <v>10</v>
      </c>
      <c r="O4" s="35" t="s">
        <v>153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SUM(D6:D13)</f>
        <v>34572163</v>
      </c>
      <c r="E5" s="27">
        <f t="shared" si="0"/>
        <v>2801857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37374020</v>
      </c>
      <c r="P5" s="33">
        <f t="shared" ref="P5:P36" si="1">(O5/P$68)</f>
        <v>389.64553055735109</v>
      </c>
      <c r="Q5" s="6"/>
    </row>
    <row r="6" spans="1:134">
      <c r="A6" s="12"/>
      <c r="B6" s="25">
        <v>311</v>
      </c>
      <c r="C6" s="20" t="s">
        <v>3</v>
      </c>
      <c r="D6" s="46">
        <v>25283925</v>
      </c>
      <c r="E6" s="46">
        <v>393953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25677878</v>
      </c>
      <c r="P6" s="47">
        <f t="shared" si="1"/>
        <v>267.70656185491777</v>
      </c>
      <c r="Q6" s="9"/>
    </row>
    <row r="7" spans="1:134">
      <c r="A7" s="12"/>
      <c r="B7" s="25">
        <v>312.41000000000003</v>
      </c>
      <c r="C7" s="20" t="s">
        <v>155</v>
      </c>
      <c r="D7" s="46">
        <v>0</v>
      </c>
      <c r="E7" s="46">
        <v>1399100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1399100</v>
      </c>
      <c r="P7" s="47">
        <f t="shared" si="1"/>
        <v>14.58641756500344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1008804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1008804</v>
      </c>
      <c r="P8" s="47">
        <f t="shared" si="1"/>
        <v>10.517358577117955</v>
      </c>
      <c r="Q8" s="9"/>
    </row>
    <row r="9" spans="1:134">
      <c r="A9" s="12"/>
      <c r="B9" s="25">
        <v>312.51</v>
      </c>
      <c r="C9" s="20" t="s">
        <v>79</v>
      </c>
      <c r="D9" s="46">
        <v>554173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554173</v>
      </c>
      <c r="P9" s="47">
        <f t="shared" si="1"/>
        <v>5.7775704247377968</v>
      </c>
      <c r="Q9" s="9"/>
    </row>
    <row r="10" spans="1:134">
      <c r="A10" s="12"/>
      <c r="B10" s="25">
        <v>314.10000000000002</v>
      </c>
      <c r="C10" s="20" t="s">
        <v>13</v>
      </c>
      <c r="D10" s="46">
        <v>6131142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6131142</v>
      </c>
      <c r="P10" s="47">
        <f t="shared" si="1"/>
        <v>63.920661398277694</v>
      </c>
      <c r="Q10" s="9"/>
    </row>
    <row r="11" spans="1:134">
      <c r="A11" s="12"/>
      <c r="B11" s="25">
        <v>314.39999999999998</v>
      </c>
      <c r="C11" s="20" t="s">
        <v>15</v>
      </c>
      <c r="D11" s="46">
        <v>158052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158052</v>
      </c>
      <c r="P11" s="47">
        <f t="shared" si="1"/>
        <v>1.6477824808690757</v>
      </c>
      <c r="Q11" s="9"/>
    </row>
    <row r="12" spans="1:134">
      <c r="A12" s="12"/>
      <c r="B12" s="25">
        <v>314.89999999999998</v>
      </c>
      <c r="C12" s="20" t="s">
        <v>94</v>
      </c>
      <c r="D12" s="46">
        <v>2106068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2106068</v>
      </c>
      <c r="P12" s="47">
        <f t="shared" si="1"/>
        <v>21.956963239433684</v>
      </c>
      <c r="Q12" s="9"/>
    </row>
    <row r="13" spans="1:134">
      <c r="A13" s="12"/>
      <c r="B13" s="25">
        <v>316</v>
      </c>
      <c r="C13" s="20" t="s">
        <v>116</v>
      </c>
      <c r="D13" s="46">
        <v>338803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338803</v>
      </c>
      <c r="P13" s="47">
        <f t="shared" si="1"/>
        <v>3.5322150169936819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SUM(D15:D26)</f>
        <v>7292744</v>
      </c>
      <c r="E14" s="32">
        <f t="shared" si="3"/>
        <v>3790551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2915177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13998472</v>
      </c>
      <c r="P14" s="45">
        <f t="shared" si="1"/>
        <v>145.94207552284243</v>
      </c>
      <c r="Q14" s="10"/>
    </row>
    <row r="15" spans="1:134">
      <c r="A15" s="12"/>
      <c r="B15" s="25">
        <v>322</v>
      </c>
      <c r="C15" s="20" t="s">
        <v>157</v>
      </c>
      <c r="D15" s="46">
        <v>2435663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2435663</v>
      </c>
      <c r="P15" s="47">
        <f t="shared" si="1"/>
        <v>25.393179590900562</v>
      </c>
      <c r="Q15" s="9"/>
    </row>
    <row r="16" spans="1:134">
      <c r="A16" s="12"/>
      <c r="B16" s="25">
        <v>323.10000000000002</v>
      </c>
      <c r="C16" s="20" t="s">
        <v>18</v>
      </c>
      <c r="D16" s="46">
        <v>4633741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6" si="4">SUM(D16:N16)</f>
        <v>4633741</v>
      </c>
      <c r="P16" s="47">
        <f t="shared" si="1"/>
        <v>48.309399695573305</v>
      </c>
      <c r="Q16" s="9"/>
    </row>
    <row r="17" spans="1:17">
      <c r="A17" s="12"/>
      <c r="B17" s="25">
        <v>323.39999999999998</v>
      </c>
      <c r="C17" s="20" t="s">
        <v>19</v>
      </c>
      <c r="D17" s="46">
        <v>61025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61025</v>
      </c>
      <c r="P17" s="47">
        <f t="shared" si="1"/>
        <v>0.63622052169561505</v>
      </c>
      <c r="Q17" s="9"/>
    </row>
    <row r="18" spans="1:17">
      <c r="A18" s="12"/>
      <c r="B18" s="25">
        <v>323.7</v>
      </c>
      <c r="C18" s="20" t="s">
        <v>147</v>
      </c>
      <c r="D18" s="46">
        <v>0</v>
      </c>
      <c r="E18" s="46">
        <v>192064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192064</v>
      </c>
      <c r="P18" s="47">
        <f t="shared" si="1"/>
        <v>2.0023770303801163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304327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304327</v>
      </c>
      <c r="P19" s="47">
        <f t="shared" si="1"/>
        <v>3.1727830021476677</v>
      </c>
      <c r="Q19" s="9"/>
    </row>
    <row r="20" spans="1:17">
      <c r="A20" s="12"/>
      <c r="B20" s="25">
        <v>324.12</v>
      </c>
      <c r="C20" s="20" t="s">
        <v>21</v>
      </c>
      <c r="D20" s="46">
        <v>0</v>
      </c>
      <c r="E20" s="46">
        <v>4651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4651</v>
      </c>
      <c r="P20" s="47">
        <f t="shared" si="1"/>
        <v>4.8489334640005002E-2</v>
      </c>
      <c r="Q20" s="9"/>
    </row>
    <row r="21" spans="1:17">
      <c r="A21" s="12"/>
      <c r="B21" s="25">
        <v>324.31</v>
      </c>
      <c r="C21" s="20" t="s">
        <v>23</v>
      </c>
      <c r="D21" s="46">
        <v>0</v>
      </c>
      <c r="E21" s="46">
        <v>761280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761280</v>
      </c>
      <c r="P21" s="47">
        <f t="shared" si="1"/>
        <v>7.9367793323463793</v>
      </c>
      <c r="Q21" s="9"/>
    </row>
    <row r="22" spans="1:17">
      <c r="A22" s="12"/>
      <c r="B22" s="25">
        <v>324.32</v>
      </c>
      <c r="C22" s="20" t="s">
        <v>24</v>
      </c>
      <c r="D22" s="46">
        <v>0</v>
      </c>
      <c r="E22" s="46">
        <v>41371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41371</v>
      </c>
      <c r="P22" s="47">
        <f t="shared" si="1"/>
        <v>0.43131633270084863</v>
      </c>
      <c r="Q22" s="9"/>
    </row>
    <row r="23" spans="1:17">
      <c r="A23" s="12"/>
      <c r="B23" s="25">
        <v>324.61</v>
      </c>
      <c r="C23" s="20" t="s">
        <v>27</v>
      </c>
      <c r="D23" s="46">
        <v>0</v>
      </c>
      <c r="E23" s="46">
        <v>1043325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1043325</v>
      </c>
      <c r="P23" s="47">
        <f t="shared" si="1"/>
        <v>10.877259742696888</v>
      </c>
      <c r="Q23" s="9"/>
    </row>
    <row r="24" spans="1:17">
      <c r="A24" s="12"/>
      <c r="B24" s="25">
        <v>325.10000000000002</v>
      </c>
      <c r="C24" s="20" t="s">
        <v>28</v>
      </c>
      <c r="D24" s="46">
        <v>0</v>
      </c>
      <c r="E24" s="46">
        <v>889344</v>
      </c>
      <c r="F24" s="46">
        <v>0</v>
      </c>
      <c r="G24" s="46">
        <v>0</v>
      </c>
      <c r="H24" s="46">
        <v>0</v>
      </c>
      <c r="I24" s="46">
        <v>2915177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3804521</v>
      </c>
      <c r="P24" s="47">
        <f t="shared" si="1"/>
        <v>39.664307012239618</v>
      </c>
      <c r="Q24" s="9"/>
    </row>
    <row r="25" spans="1:17">
      <c r="A25" s="12"/>
      <c r="B25" s="25">
        <v>325.2</v>
      </c>
      <c r="C25" s="20" t="s">
        <v>29</v>
      </c>
      <c r="D25" s="46">
        <v>0</v>
      </c>
      <c r="E25" s="46">
        <v>168922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168922</v>
      </c>
      <c r="P25" s="47">
        <f t="shared" si="1"/>
        <v>1.7611084467983069</v>
      </c>
      <c r="Q25" s="9"/>
    </row>
    <row r="26" spans="1:17">
      <c r="A26" s="12"/>
      <c r="B26" s="25">
        <v>329.5</v>
      </c>
      <c r="C26" s="20" t="s">
        <v>158</v>
      </c>
      <c r="D26" s="46">
        <v>162315</v>
      </c>
      <c r="E26" s="46">
        <v>385267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547582</v>
      </c>
      <c r="P26" s="47">
        <f t="shared" si="1"/>
        <v>5.708855480723118</v>
      </c>
      <c r="Q26" s="9"/>
    </row>
    <row r="27" spans="1:17" ht="15.75">
      <c r="A27" s="29" t="s">
        <v>159</v>
      </c>
      <c r="B27" s="30"/>
      <c r="C27" s="31"/>
      <c r="D27" s="32">
        <f t="shared" ref="D27:N27" si="5">SUM(D28:D40)</f>
        <v>12688038</v>
      </c>
      <c r="E27" s="32">
        <f t="shared" si="5"/>
        <v>2188021</v>
      </c>
      <c r="F27" s="32">
        <f t="shared" si="5"/>
        <v>0</v>
      </c>
      <c r="G27" s="32">
        <f t="shared" si="5"/>
        <v>78259</v>
      </c>
      <c r="H27" s="32">
        <f t="shared" si="5"/>
        <v>0</v>
      </c>
      <c r="I27" s="32">
        <f t="shared" si="5"/>
        <v>1337434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16291752</v>
      </c>
      <c r="P27" s="45">
        <f t="shared" si="1"/>
        <v>169.85083091807584</v>
      </c>
      <c r="Q27" s="10"/>
    </row>
    <row r="28" spans="1:17">
      <c r="A28" s="12"/>
      <c r="B28" s="25">
        <v>331.1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4804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4804</v>
      </c>
      <c r="P28" s="47">
        <f t="shared" si="1"/>
        <v>5.0084447131925183E-2</v>
      </c>
      <c r="Q28" s="9"/>
    </row>
    <row r="29" spans="1:17">
      <c r="A29" s="12"/>
      <c r="B29" s="25">
        <v>331.2</v>
      </c>
      <c r="C29" s="20" t="s">
        <v>32</v>
      </c>
      <c r="D29" s="46">
        <v>17850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17850</v>
      </c>
      <c r="P29" s="47">
        <f t="shared" si="1"/>
        <v>0.18609645739068789</v>
      </c>
      <c r="Q29" s="9"/>
    </row>
    <row r="30" spans="1:17">
      <c r="A30" s="12"/>
      <c r="B30" s="25">
        <v>331.49</v>
      </c>
      <c r="C30" s="20" t="s">
        <v>36</v>
      </c>
      <c r="D30" s="46">
        <v>0</v>
      </c>
      <c r="E30" s="46">
        <v>451262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7" si="6">SUM(D30:N30)</f>
        <v>451262</v>
      </c>
      <c r="P30" s="47">
        <f t="shared" si="1"/>
        <v>4.7046644008423861</v>
      </c>
      <c r="Q30" s="9"/>
    </row>
    <row r="31" spans="1:17">
      <c r="A31" s="12"/>
      <c r="B31" s="25">
        <v>331.5</v>
      </c>
      <c r="C31" s="20" t="s">
        <v>34</v>
      </c>
      <c r="D31" s="46">
        <v>53144</v>
      </c>
      <c r="E31" s="46">
        <v>865453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918597</v>
      </c>
      <c r="P31" s="47">
        <f t="shared" si="1"/>
        <v>9.5768990179111331</v>
      </c>
      <c r="Q31" s="9"/>
    </row>
    <row r="32" spans="1:17">
      <c r="A32" s="12"/>
      <c r="B32" s="25">
        <v>334.35</v>
      </c>
      <c r="C32" s="20" t="s">
        <v>126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1332630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1332630</v>
      </c>
      <c r="P32" s="47">
        <f t="shared" si="1"/>
        <v>13.893429804624784</v>
      </c>
      <c r="Q32" s="9"/>
    </row>
    <row r="33" spans="1:17">
      <c r="A33" s="12"/>
      <c r="B33" s="25">
        <v>334.49</v>
      </c>
      <c r="C33" s="20" t="s">
        <v>139</v>
      </c>
      <c r="D33" s="46">
        <v>0</v>
      </c>
      <c r="E33" s="46">
        <v>490429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490429</v>
      </c>
      <c r="P33" s="47">
        <f t="shared" si="1"/>
        <v>5.1130027732021102</v>
      </c>
      <c r="Q33" s="9"/>
    </row>
    <row r="34" spans="1:17">
      <c r="A34" s="12"/>
      <c r="B34" s="25">
        <v>335.125</v>
      </c>
      <c r="C34" s="20" t="s">
        <v>160</v>
      </c>
      <c r="D34" s="46">
        <v>6031549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6031549</v>
      </c>
      <c r="P34" s="47">
        <f t="shared" si="1"/>
        <v>62.88234742175608</v>
      </c>
      <c r="Q34" s="9"/>
    </row>
    <row r="35" spans="1:17">
      <c r="A35" s="12"/>
      <c r="B35" s="25">
        <v>335.15</v>
      </c>
      <c r="C35" s="20" t="s">
        <v>118</v>
      </c>
      <c r="D35" s="46">
        <v>12228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12228</v>
      </c>
      <c r="P35" s="47">
        <f t="shared" si="1"/>
        <v>0.12748389249150316</v>
      </c>
      <c r="Q35" s="9"/>
    </row>
    <row r="36" spans="1:17">
      <c r="A36" s="12"/>
      <c r="B36" s="25">
        <v>335.18</v>
      </c>
      <c r="C36" s="20" t="s">
        <v>161</v>
      </c>
      <c r="D36" s="46">
        <v>6532623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6532623</v>
      </c>
      <c r="P36" s="47">
        <f t="shared" si="1"/>
        <v>68.106330407222842</v>
      </c>
      <c r="Q36" s="9"/>
    </row>
    <row r="37" spans="1:17">
      <c r="A37" s="12"/>
      <c r="B37" s="25">
        <v>335.21</v>
      </c>
      <c r="C37" s="20" t="s">
        <v>40</v>
      </c>
      <c r="D37" s="46">
        <v>30644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30644</v>
      </c>
      <c r="P37" s="47">
        <f t="shared" ref="P37:P66" si="7">(O37/P$68)</f>
        <v>0.31948122354511144</v>
      </c>
      <c r="Q37" s="9"/>
    </row>
    <row r="38" spans="1:17">
      <c r="A38" s="12"/>
      <c r="B38" s="25">
        <v>335.5</v>
      </c>
      <c r="C38" s="20" t="s">
        <v>41</v>
      </c>
      <c r="D38" s="46">
        <v>0</v>
      </c>
      <c r="E38" s="46">
        <v>380877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8">SUM(D38:N38)</f>
        <v>380877</v>
      </c>
      <c r="P38" s="47">
        <f t="shared" si="7"/>
        <v>3.9708605266998895</v>
      </c>
      <c r="Q38" s="9"/>
    </row>
    <row r="39" spans="1:17">
      <c r="A39" s="12"/>
      <c r="B39" s="25">
        <v>337.2</v>
      </c>
      <c r="C39" s="20" t="s">
        <v>42</v>
      </c>
      <c r="D39" s="46">
        <v>10000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10000</v>
      </c>
      <c r="P39" s="47">
        <f t="shared" si="7"/>
        <v>0.10425571842615568</v>
      </c>
      <c r="Q39" s="9"/>
    </row>
    <row r="40" spans="1:17">
      <c r="A40" s="12"/>
      <c r="B40" s="25">
        <v>337.7</v>
      </c>
      <c r="C40" s="20" t="s">
        <v>43</v>
      </c>
      <c r="D40" s="46">
        <v>0</v>
      </c>
      <c r="E40" s="46">
        <v>0</v>
      </c>
      <c r="F40" s="46">
        <v>0</v>
      </c>
      <c r="G40" s="46">
        <v>78259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78259</v>
      </c>
      <c r="P40" s="47">
        <f t="shared" si="7"/>
        <v>0.8158948268312517</v>
      </c>
      <c r="Q40" s="9"/>
    </row>
    <row r="41" spans="1:17" ht="15.75">
      <c r="A41" s="29" t="s">
        <v>48</v>
      </c>
      <c r="B41" s="30"/>
      <c r="C41" s="31"/>
      <c r="D41" s="32">
        <f t="shared" ref="D41:N41" si="9">SUM(D42:D50)</f>
        <v>2265743</v>
      </c>
      <c r="E41" s="32">
        <f t="shared" si="9"/>
        <v>12095176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27167230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41528149</v>
      </c>
      <c r="P41" s="45">
        <f t="shared" si="7"/>
        <v>432.95470089034382</v>
      </c>
      <c r="Q41" s="10"/>
    </row>
    <row r="42" spans="1:17">
      <c r="A42" s="12"/>
      <c r="B42" s="25">
        <v>341.3</v>
      </c>
      <c r="C42" s="20" t="s">
        <v>120</v>
      </c>
      <c r="D42" s="46">
        <v>281000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9" si="10">SUM(D42:N42)</f>
        <v>281000</v>
      </c>
      <c r="P42" s="47">
        <f t="shared" si="7"/>
        <v>2.9295856877749746</v>
      </c>
      <c r="Q42" s="9"/>
    </row>
    <row r="43" spans="1:17">
      <c r="A43" s="12"/>
      <c r="B43" s="25">
        <v>342.9</v>
      </c>
      <c r="C43" s="20" t="s">
        <v>97</v>
      </c>
      <c r="D43" s="46">
        <v>1292673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1292673</v>
      </c>
      <c r="P43" s="47">
        <f t="shared" si="7"/>
        <v>13.476855230509393</v>
      </c>
      <c r="Q43" s="9"/>
    </row>
    <row r="44" spans="1:17">
      <c r="A44" s="12"/>
      <c r="B44" s="25">
        <v>343.4</v>
      </c>
      <c r="C44" s="20" t="s">
        <v>53</v>
      </c>
      <c r="D44" s="46">
        <v>0</v>
      </c>
      <c r="E44" s="46">
        <v>6943326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6943326</v>
      </c>
      <c r="P44" s="47">
        <f t="shared" si="7"/>
        <v>72.388144039700578</v>
      </c>
      <c r="Q44" s="9"/>
    </row>
    <row r="45" spans="1:17">
      <c r="A45" s="12"/>
      <c r="B45" s="25">
        <v>343.6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27167230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27167230</v>
      </c>
      <c r="P45" s="47">
        <f t="shared" si="7"/>
        <v>283.23390812986094</v>
      </c>
      <c r="Q45" s="9"/>
    </row>
    <row r="46" spans="1:17">
      <c r="A46" s="12"/>
      <c r="B46" s="25">
        <v>343.9</v>
      </c>
      <c r="C46" s="20" t="s">
        <v>55</v>
      </c>
      <c r="D46" s="46">
        <v>0</v>
      </c>
      <c r="E46" s="46">
        <v>5151850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5151850</v>
      </c>
      <c r="P46" s="47">
        <f t="shared" si="7"/>
        <v>53.710982297379012</v>
      </c>
      <c r="Q46" s="9"/>
    </row>
    <row r="47" spans="1:17">
      <c r="A47" s="12"/>
      <c r="B47" s="25">
        <v>346.4</v>
      </c>
      <c r="C47" s="20" t="s">
        <v>56</v>
      </c>
      <c r="D47" s="46">
        <v>26117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26117</v>
      </c>
      <c r="P47" s="47">
        <f t="shared" si="7"/>
        <v>0.27228465981359079</v>
      </c>
      <c r="Q47" s="9"/>
    </row>
    <row r="48" spans="1:17">
      <c r="A48" s="12"/>
      <c r="B48" s="25">
        <v>347.2</v>
      </c>
      <c r="C48" s="20" t="s">
        <v>57</v>
      </c>
      <c r="D48" s="46">
        <v>163633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163633</v>
      </c>
      <c r="P48" s="47">
        <f t="shared" si="7"/>
        <v>1.7059675973227131</v>
      </c>
      <c r="Q48" s="9"/>
    </row>
    <row r="49" spans="1:17">
      <c r="A49" s="12"/>
      <c r="B49" s="25">
        <v>347.5</v>
      </c>
      <c r="C49" s="20" t="s">
        <v>140</v>
      </c>
      <c r="D49" s="46">
        <v>404120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404120</v>
      </c>
      <c r="P49" s="47">
        <f t="shared" si="7"/>
        <v>4.213182093037803</v>
      </c>
      <c r="Q49" s="9"/>
    </row>
    <row r="50" spans="1:17">
      <c r="A50" s="12"/>
      <c r="B50" s="25">
        <v>349</v>
      </c>
      <c r="C50" s="20" t="s">
        <v>162</v>
      </c>
      <c r="D50" s="46">
        <v>98200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98200</v>
      </c>
      <c r="P50" s="47">
        <f t="shared" si="7"/>
        <v>1.0237911549448486</v>
      </c>
      <c r="Q50" s="9"/>
    </row>
    <row r="51" spans="1:17" ht="15.75">
      <c r="A51" s="29" t="s">
        <v>49</v>
      </c>
      <c r="B51" s="30"/>
      <c r="C51" s="31"/>
      <c r="D51" s="32">
        <f t="shared" ref="D51:N51" si="11">SUM(D52:D53)</f>
        <v>261253</v>
      </c>
      <c r="E51" s="32">
        <f t="shared" si="11"/>
        <v>18800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280053</v>
      </c>
      <c r="P51" s="45">
        <f t="shared" si="7"/>
        <v>2.9197126712400174</v>
      </c>
      <c r="Q51" s="10"/>
    </row>
    <row r="52" spans="1:17">
      <c r="A52" s="13"/>
      <c r="B52" s="39">
        <v>351.1</v>
      </c>
      <c r="C52" s="21" t="s">
        <v>141</v>
      </c>
      <c r="D52" s="46">
        <v>52078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52078</v>
      </c>
      <c r="P52" s="47">
        <f t="shared" si="7"/>
        <v>0.54294293041973352</v>
      </c>
      <c r="Q52" s="9"/>
    </row>
    <row r="53" spans="1:17">
      <c r="A53" s="13"/>
      <c r="B53" s="39">
        <v>354</v>
      </c>
      <c r="C53" s="21" t="s">
        <v>61</v>
      </c>
      <c r="D53" s="46">
        <v>209175</v>
      </c>
      <c r="E53" s="46">
        <v>18800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" si="12">SUM(D53:N53)</f>
        <v>227975</v>
      </c>
      <c r="P53" s="47">
        <f t="shared" si="7"/>
        <v>2.3767697408202841</v>
      </c>
      <c r="Q53" s="9"/>
    </row>
    <row r="54" spans="1:17" ht="15.75">
      <c r="A54" s="29" t="s">
        <v>4</v>
      </c>
      <c r="B54" s="30"/>
      <c r="C54" s="31"/>
      <c r="D54" s="32">
        <f t="shared" ref="D54:N54" si="13">SUM(D55:D62)</f>
        <v>95459</v>
      </c>
      <c r="E54" s="32">
        <f t="shared" si="13"/>
        <v>-98869</v>
      </c>
      <c r="F54" s="32">
        <f t="shared" si="13"/>
        <v>0</v>
      </c>
      <c r="G54" s="32">
        <f t="shared" si="13"/>
        <v>-44327</v>
      </c>
      <c r="H54" s="32">
        <f t="shared" si="13"/>
        <v>0</v>
      </c>
      <c r="I54" s="32">
        <f t="shared" si="13"/>
        <v>-544179</v>
      </c>
      <c r="J54" s="32">
        <f t="shared" si="13"/>
        <v>0</v>
      </c>
      <c r="K54" s="32">
        <f t="shared" si="13"/>
        <v>-4632590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-5224506</v>
      </c>
      <c r="P54" s="45">
        <f t="shared" si="7"/>
        <v>-54.468462645176089</v>
      </c>
      <c r="Q54" s="10"/>
    </row>
    <row r="55" spans="1:17">
      <c r="A55" s="12"/>
      <c r="B55" s="25">
        <v>361.1</v>
      </c>
      <c r="C55" s="20" t="s">
        <v>62</v>
      </c>
      <c r="D55" s="46">
        <v>378006</v>
      </c>
      <c r="E55" s="46">
        <v>165218</v>
      </c>
      <c r="F55" s="46">
        <v>0</v>
      </c>
      <c r="G55" s="46">
        <v>16146</v>
      </c>
      <c r="H55" s="46">
        <v>0</v>
      </c>
      <c r="I55" s="46">
        <v>158112</v>
      </c>
      <c r="J55" s="46">
        <v>0</v>
      </c>
      <c r="K55" s="46">
        <v>1680660</v>
      </c>
      <c r="L55" s="46">
        <v>0</v>
      </c>
      <c r="M55" s="46">
        <v>0</v>
      </c>
      <c r="N55" s="46">
        <v>0</v>
      </c>
      <c r="O55" s="46">
        <f>SUM(D55:N55)</f>
        <v>2398142</v>
      </c>
      <c r="P55" s="47">
        <f t="shared" si="7"/>
        <v>25.002001709793781</v>
      </c>
      <c r="Q55" s="9"/>
    </row>
    <row r="56" spans="1:17">
      <c r="A56" s="12"/>
      <c r="B56" s="25">
        <v>361.3</v>
      </c>
      <c r="C56" s="20" t="s">
        <v>90</v>
      </c>
      <c r="D56" s="46">
        <v>-989602</v>
      </c>
      <c r="E56" s="46">
        <v>-378355</v>
      </c>
      <c r="F56" s="46">
        <v>0</v>
      </c>
      <c r="G56" s="46">
        <v>-60473</v>
      </c>
      <c r="H56" s="46">
        <v>0</v>
      </c>
      <c r="I56" s="46">
        <v>-723869</v>
      </c>
      <c r="J56" s="46">
        <v>0</v>
      </c>
      <c r="K56" s="46">
        <v>-9001079</v>
      </c>
      <c r="L56" s="46">
        <v>0</v>
      </c>
      <c r="M56" s="46">
        <v>0</v>
      </c>
      <c r="N56" s="46">
        <v>0</v>
      </c>
      <c r="O56" s="46">
        <f t="shared" ref="O56:O65" si="14">SUM(D56:N56)</f>
        <v>-11153378</v>
      </c>
      <c r="P56" s="47">
        <f t="shared" si="7"/>
        <v>-116.28034362684794</v>
      </c>
      <c r="Q56" s="9"/>
    </row>
    <row r="57" spans="1:17">
      <c r="A57" s="12"/>
      <c r="B57" s="25">
        <v>362</v>
      </c>
      <c r="C57" s="20" t="s">
        <v>63</v>
      </c>
      <c r="D57" s="46">
        <v>362862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362862</v>
      </c>
      <c r="P57" s="47">
        <f t="shared" si="7"/>
        <v>3.78304384995517</v>
      </c>
      <c r="Q57" s="9"/>
    </row>
    <row r="58" spans="1:17">
      <c r="A58" s="12"/>
      <c r="B58" s="25">
        <v>364</v>
      </c>
      <c r="C58" s="20" t="s">
        <v>122</v>
      </c>
      <c r="D58" s="46">
        <v>93095</v>
      </c>
      <c r="E58" s="46">
        <v>103616</v>
      </c>
      <c r="F58" s="46">
        <v>0</v>
      </c>
      <c r="G58" s="46">
        <v>0</v>
      </c>
      <c r="H58" s="46">
        <v>0</v>
      </c>
      <c r="I58" s="46">
        <v>21578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218289</v>
      </c>
      <c r="P58" s="47">
        <f t="shared" si="7"/>
        <v>2.2757876519527098</v>
      </c>
      <c r="Q58" s="9"/>
    </row>
    <row r="59" spans="1:17">
      <c r="A59" s="12"/>
      <c r="B59" s="25">
        <v>365</v>
      </c>
      <c r="C59" s="20" t="s">
        <v>123</v>
      </c>
      <c r="D59" s="46">
        <v>1034</v>
      </c>
      <c r="E59" s="46">
        <v>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1382</v>
      </c>
      <c r="P59" s="47">
        <f t="shared" si="7"/>
        <v>1.4408140286494715E-2</v>
      </c>
      <c r="Q59" s="9"/>
    </row>
    <row r="60" spans="1:17">
      <c r="A60" s="12"/>
      <c r="B60" s="25">
        <v>366</v>
      </c>
      <c r="C60" s="20" t="s">
        <v>65</v>
      </c>
      <c r="D60" s="46">
        <v>18729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18729</v>
      </c>
      <c r="P60" s="47">
        <f t="shared" si="7"/>
        <v>0.19526053504034696</v>
      </c>
      <c r="Q60" s="9"/>
    </row>
    <row r="61" spans="1:17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2687829</v>
      </c>
      <c r="L61" s="46">
        <v>0</v>
      </c>
      <c r="M61" s="46">
        <v>0</v>
      </c>
      <c r="N61" s="46">
        <v>0</v>
      </c>
      <c r="O61" s="46">
        <f t="shared" si="14"/>
        <v>2687829</v>
      </c>
      <c r="P61" s="47">
        <f t="shared" si="7"/>
        <v>28.022154340165557</v>
      </c>
      <c r="Q61" s="9"/>
    </row>
    <row r="62" spans="1:17">
      <c r="A62" s="12"/>
      <c r="B62" s="25">
        <v>369.9</v>
      </c>
      <c r="C62" s="20" t="s">
        <v>69</v>
      </c>
      <c r="D62" s="46">
        <v>231335</v>
      </c>
      <c r="E62" s="46">
        <v>10304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241639</v>
      </c>
      <c r="P62" s="47">
        <f t="shared" si="7"/>
        <v>2.5192247544777833</v>
      </c>
      <c r="Q62" s="9"/>
    </row>
    <row r="63" spans="1:17" ht="15.75">
      <c r="A63" s="29" t="s">
        <v>50</v>
      </c>
      <c r="B63" s="30"/>
      <c r="C63" s="31"/>
      <c r="D63" s="32">
        <f t="shared" ref="D63:N63" si="15">SUM(D64:D65)</f>
        <v>0</v>
      </c>
      <c r="E63" s="32">
        <f t="shared" si="15"/>
        <v>5226996</v>
      </c>
      <c r="F63" s="32">
        <f t="shared" si="15"/>
        <v>0</v>
      </c>
      <c r="G63" s="32">
        <f t="shared" si="15"/>
        <v>4464000</v>
      </c>
      <c r="H63" s="32">
        <f t="shared" si="15"/>
        <v>0</v>
      </c>
      <c r="I63" s="32">
        <f t="shared" si="15"/>
        <v>723796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0</v>
      </c>
      <c r="O63" s="32">
        <f t="shared" si="14"/>
        <v>10414792</v>
      </c>
      <c r="P63" s="45">
        <f t="shared" si="7"/>
        <v>108.58016222189787</v>
      </c>
      <c r="Q63" s="9"/>
    </row>
    <row r="64" spans="1:17">
      <c r="A64" s="12"/>
      <c r="B64" s="25">
        <v>381</v>
      </c>
      <c r="C64" s="20" t="s">
        <v>70</v>
      </c>
      <c r="D64" s="46">
        <v>0</v>
      </c>
      <c r="E64" s="46">
        <v>5226996</v>
      </c>
      <c r="F64" s="46">
        <v>0</v>
      </c>
      <c r="G64" s="46">
        <v>4464000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9690996</v>
      </c>
      <c r="P64" s="47">
        <f t="shared" si="7"/>
        <v>101.0341750245001</v>
      </c>
      <c r="Q64" s="9"/>
    </row>
    <row r="65" spans="1:120" ht="15.75" thickBot="1">
      <c r="A65" s="12"/>
      <c r="B65" s="25">
        <v>389.8</v>
      </c>
      <c r="C65" s="20" t="s">
        <v>163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723796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723796</v>
      </c>
      <c r="P65" s="47">
        <f t="shared" si="7"/>
        <v>7.5459871973977775</v>
      </c>
      <c r="Q65" s="9"/>
    </row>
    <row r="66" spans="1:120" ht="16.5" thickBot="1">
      <c r="A66" s="14" t="s">
        <v>58</v>
      </c>
      <c r="B66" s="23"/>
      <c r="C66" s="22"/>
      <c r="D66" s="15">
        <f t="shared" ref="D66:N66" si="16">SUM(D5,D14,D27,D41,D51,D54,D63)</f>
        <v>57175400</v>
      </c>
      <c r="E66" s="15">
        <f t="shared" si="16"/>
        <v>26022532</v>
      </c>
      <c r="F66" s="15">
        <f t="shared" si="16"/>
        <v>0</v>
      </c>
      <c r="G66" s="15">
        <f t="shared" si="16"/>
        <v>4497932</v>
      </c>
      <c r="H66" s="15">
        <f t="shared" si="16"/>
        <v>0</v>
      </c>
      <c r="I66" s="15">
        <f t="shared" si="16"/>
        <v>31599458</v>
      </c>
      <c r="J66" s="15">
        <f t="shared" si="16"/>
        <v>0</v>
      </c>
      <c r="K66" s="15">
        <f t="shared" si="16"/>
        <v>-4632590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>SUM(D66:N66)</f>
        <v>114662732</v>
      </c>
      <c r="P66" s="38">
        <f t="shared" si="7"/>
        <v>1195.4245501365749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18" t="s">
        <v>166</v>
      </c>
      <c r="N68" s="118"/>
      <c r="O68" s="118"/>
      <c r="P68" s="43">
        <v>95918</v>
      </c>
    </row>
    <row r="69" spans="1:120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151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152</v>
      </c>
      <c r="N4" s="35" t="s">
        <v>10</v>
      </c>
      <c r="O4" s="35" t="s">
        <v>153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SUM(D6:D13)</f>
        <v>31105730</v>
      </c>
      <c r="E5" s="27">
        <f t="shared" si="0"/>
        <v>2661500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33767230</v>
      </c>
      <c r="P5" s="33">
        <f t="shared" ref="P5:P36" si="1">(O5/P$66)</f>
        <v>355.62046486156311</v>
      </c>
      <c r="Q5" s="6"/>
    </row>
    <row r="6" spans="1:134">
      <c r="A6" s="12"/>
      <c r="B6" s="25">
        <v>311</v>
      </c>
      <c r="C6" s="20" t="s">
        <v>3</v>
      </c>
      <c r="D6" s="46">
        <v>22166767</v>
      </c>
      <c r="E6" s="46">
        <v>276211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22442978</v>
      </c>
      <c r="P6" s="47">
        <f t="shared" si="1"/>
        <v>236.35880909502595</v>
      </c>
      <c r="Q6" s="9"/>
    </row>
    <row r="7" spans="1:134">
      <c r="A7" s="12"/>
      <c r="B7" s="25">
        <v>312.41000000000003</v>
      </c>
      <c r="C7" s="20" t="s">
        <v>155</v>
      </c>
      <c r="D7" s="46">
        <v>0</v>
      </c>
      <c r="E7" s="46">
        <v>1375693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1375693</v>
      </c>
      <c r="P7" s="47">
        <f t="shared" si="1"/>
        <v>14.488146767348056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1009596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1009596</v>
      </c>
      <c r="P8" s="47">
        <f t="shared" si="1"/>
        <v>10.632586648131181</v>
      </c>
      <c r="Q8" s="9"/>
    </row>
    <row r="9" spans="1:134">
      <c r="A9" s="12"/>
      <c r="B9" s="25">
        <v>312.51</v>
      </c>
      <c r="C9" s="20" t="s">
        <v>79</v>
      </c>
      <c r="D9" s="46">
        <v>483678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483678</v>
      </c>
      <c r="P9" s="47">
        <f t="shared" si="1"/>
        <v>5.0938674923383145</v>
      </c>
      <c r="Q9" s="9"/>
    </row>
    <row r="10" spans="1:134">
      <c r="A10" s="12"/>
      <c r="B10" s="25">
        <v>314.10000000000002</v>
      </c>
      <c r="C10" s="20" t="s">
        <v>13</v>
      </c>
      <c r="D10" s="46">
        <v>5972225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5972225</v>
      </c>
      <c r="P10" s="47">
        <f t="shared" si="1"/>
        <v>62.896643602624458</v>
      </c>
      <c r="Q10" s="9"/>
    </row>
    <row r="11" spans="1:134">
      <c r="A11" s="12"/>
      <c r="B11" s="25">
        <v>314.39999999999998</v>
      </c>
      <c r="C11" s="20" t="s">
        <v>15</v>
      </c>
      <c r="D11" s="46">
        <v>144638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144638</v>
      </c>
      <c r="P11" s="47">
        <f t="shared" si="1"/>
        <v>1.5232588754436405</v>
      </c>
      <c r="Q11" s="9"/>
    </row>
    <row r="12" spans="1:134">
      <c r="A12" s="12"/>
      <c r="B12" s="25">
        <v>314.89999999999998</v>
      </c>
      <c r="C12" s="20" t="s">
        <v>94</v>
      </c>
      <c r="D12" s="46">
        <v>1956170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1956170</v>
      </c>
      <c r="P12" s="47">
        <f t="shared" si="1"/>
        <v>20.601455456910262</v>
      </c>
      <c r="Q12" s="9"/>
    </row>
    <row r="13" spans="1:134">
      <c r="A13" s="12"/>
      <c r="B13" s="25">
        <v>316</v>
      </c>
      <c r="C13" s="20" t="s">
        <v>116</v>
      </c>
      <c r="D13" s="46">
        <v>382252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382252</v>
      </c>
      <c r="P13" s="47">
        <f t="shared" si="1"/>
        <v>4.0256969237412195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SUM(D15:D26)</f>
        <v>6447919</v>
      </c>
      <c r="E14" s="32">
        <f t="shared" si="3"/>
        <v>2060607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1588463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10096989</v>
      </c>
      <c r="P14" s="45">
        <f t="shared" si="1"/>
        <v>106.33670342169283</v>
      </c>
      <c r="Q14" s="10"/>
    </row>
    <row r="15" spans="1:134">
      <c r="A15" s="12"/>
      <c r="B15" s="25">
        <v>322</v>
      </c>
      <c r="C15" s="20" t="s">
        <v>157</v>
      </c>
      <c r="D15" s="46">
        <v>1956230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1956230</v>
      </c>
      <c r="P15" s="47">
        <f t="shared" si="1"/>
        <v>20.602087348477667</v>
      </c>
      <c r="Q15" s="9"/>
    </row>
    <row r="16" spans="1:134">
      <c r="A16" s="12"/>
      <c r="B16" s="25">
        <v>323.10000000000002</v>
      </c>
      <c r="C16" s="20" t="s">
        <v>18</v>
      </c>
      <c r="D16" s="46">
        <v>4286967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6" si="4">SUM(D16:N16)</f>
        <v>4286967</v>
      </c>
      <c r="P16" s="47">
        <f t="shared" si="1"/>
        <v>45.148304950870433</v>
      </c>
      <c r="Q16" s="9"/>
    </row>
    <row r="17" spans="1:17">
      <c r="A17" s="12"/>
      <c r="B17" s="25">
        <v>323.39999999999998</v>
      </c>
      <c r="C17" s="20" t="s">
        <v>19</v>
      </c>
      <c r="D17" s="46">
        <v>60313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60313</v>
      </c>
      <c r="P17" s="47">
        <f t="shared" si="1"/>
        <v>0.63518793508367299</v>
      </c>
      <c r="Q17" s="9"/>
    </row>
    <row r="18" spans="1:17">
      <c r="A18" s="12"/>
      <c r="B18" s="25">
        <v>323.7</v>
      </c>
      <c r="C18" s="20" t="s">
        <v>147</v>
      </c>
      <c r="D18" s="46">
        <v>0</v>
      </c>
      <c r="E18" s="46">
        <v>152987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152987</v>
      </c>
      <c r="P18" s="47">
        <f t="shared" si="1"/>
        <v>1.6111865870483291</v>
      </c>
      <c r="Q18" s="9"/>
    </row>
    <row r="19" spans="1:17">
      <c r="A19" s="12"/>
      <c r="B19" s="25">
        <v>324.11</v>
      </c>
      <c r="C19" s="20" t="s">
        <v>20</v>
      </c>
      <c r="D19" s="46">
        <v>0</v>
      </c>
      <c r="E19" s="46">
        <v>202965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202965</v>
      </c>
      <c r="P19" s="47">
        <f t="shared" si="1"/>
        <v>2.1375311996461406</v>
      </c>
      <c r="Q19" s="9"/>
    </row>
    <row r="20" spans="1:17">
      <c r="A20" s="12"/>
      <c r="B20" s="25">
        <v>324.12</v>
      </c>
      <c r="C20" s="20" t="s">
        <v>21</v>
      </c>
      <c r="D20" s="46">
        <v>0</v>
      </c>
      <c r="E20" s="46">
        <v>355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355</v>
      </c>
      <c r="P20" s="47">
        <f t="shared" si="1"/>
        <v>3.7386917738249448E-3</v>
      </c>
      <c r="Q20" s="9"/>
    </row>
    <row r="21" spans="1:17">
      <c r="A21" s="12"/>
      <c r="B21" s="25">
        <v>324.31</v>
      </c>
      <c r="C21" s="20" t="s">
        <v>23</v>
      </c>
      <c r="D21" s="46">
        <v>0</v>
      </c>
      <c r="E21" s="46">
        <v>501012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501012</v>
      </c>
      <c r="P21" s="47">
        <f t="shared" si="1"/>
        <v>5.2764209661622061</v>
      </c>
      <c r="Q21" s="9"/>
    </row>
    <row r="22" spans="1:17">
      <c r="A22" s="12"/>
      <c r="B22" s="25">
        <v>324.32</v>
      </c>
      <c r="C22" s="20" t="s">
        <v>24</v>
      </c>
      <c r="D22" s="46">
        <v>0</v>
      </c>
      <c r="E22" s="46">
        <v>6998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6998</v>
      </c>
      <c r="P22" s="47">
        <f t="shared" si="1"/>
        <v>7.3699619811906938E-2</v>
      </c>
      <c r="Q22" s="9"/>
    </row>
    <row r="23" spans="1:17">
      <c r="A23" s="12"/>
      <c r="B23" s="25">
        <v>324.61</v>
      </c>
      <c r="C23" s="20" t="s">
        <v>27</v>
      </c>
      <c r="D23" s="46">
        <v>0</v>
      </c>
      <c r="E23" s="46">
        <v>700170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700170</v>
      </c>
      <c r="P23" s="47">
        <f t="shared" si="1"/>
        <v>7.3738586458563713</v>
      </c>
      <c r="Q23" s="9"/>
    </row>
    <row r="24" spans="1:17">
      <c r="A24" s="12"/>
      <c r="B24" s="25">
        <v>325.10000000000002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1588463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1588463</v>
      </c>
      <c r="P24" s="47">
        <f t="shared" si="1"/>
        <v>16.728939580634631</v>
      </c>
      <c r="Q24" s="9"/>
    </row>
    <row r="25" spans="1:17">
      <c r="A25" s="12"/>
      <c r="B25" s="25">
        <v>325.2</v>
      </c>
      <c r="C25" s="20" t="s">
        <v>29</v>
      </c>
      <c r="D25" s="46">
        <v>0</v>
      </c>
      <c r="E25" s="46">
        <v>168904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168904</v>
      </c>
      <c r="P25" s="47">
        <f t="shared" si="1"/>
        <v>1.7788168883552915</v>
      </c>
      <c r="Q25" s="9"/>
    </row>
    <row r="26" spans="1:17">
      <c r="A26" s="12"/>
      <c r="B26" s="25">
        <v>329.5</v>
      </c>
      <c r="C26" s="20" t="s">
        <v>158</v>
      </c>
      <c r="D26" s="46">
        <v>144409</v>
      </c>
      <c r="E26" s="46">
        <v>327216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471625</v>
      </c>
      <c r="P26" s="47">
        <f t="shared" si="1"/>
        <v>4.9669310079723656</v>
      </c>
      <c r="Q26" s="9"/>
    </row>
    <row r="27" spans="1:17" ht="15.75">
      <c r="A27" s="29" t="s">
        <v>159</v>
      </c>
      <c r="B27" s="30"/>
      <c r="C27" s="31"/>
      <c r="D27" s="32">
        <f t="shared" ref="D27:N27" si="5">SUM(D28:D38)</f>
        <v>10885627</v>
      </c>
      <c r="E27" s="32">
        <f t="shared" si="5"/>
        <v>2712362</v>
      </c>
      <c r="F27" s="32">
        <f t="shared" si="5"/>
        <v>0</v>
      </c>
      <c r="G27" s="32">
        <f t="shared" si="5"/>
        <v>130902</v>
      </c>
      <c r="H27" s="32">
        <f t="shared" si="5"/>
        <v>0</v>
      </c>
      <c r="I27" s="32">
        <f t="shared" si="5"/>
        <v>60848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13789739</v>
      </c>
      <c r="P27" s="45">
        <f t="shared" si="1"/>
        <v>145.22699651406487</v>
      </c>
      <c r="Q27" s="10"/>
    </row>
    <row r="28" spans="1:17">
      <c r="A28" s="12"/>
      <c r="B28" s="25">
        <v>331.1</v>
      </c>
      <c r="C28" s="20" t="s">
        <v>31</v>
      </c>
      <c r="D28" s="46">
        <v>53427</v>
      </c>
      <c r="E28" s="46">
        <v>0</v>
      </c>
      <c r="F28" s="46">
        <v>0</v>
      </c>
      <c r="G28" s="46">
        <v>0</v>
      </c>
      <c r="H28" s="46">
        <v>0</v>
      </c>
      <c r="I28" s="46">
        <v>60848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114275</v>
      </c>
      <c r="P28" s="47">
        <f t="shared" si="1"/>
        <v>1.2034901477573114</v>
      </c>
      <c r="Q28" s="9"/>
    </row>
    <row r="29" spans="1:17">
      <c r="A29" s="12"/>
      <c r="B29" s="25">
        <v>331.2</v>
      </c>
      <c r="C29" s="20" t="s">
        <v>32</v>
      </c>
      <c r="D29" s="46">
        <v>52297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52297</v>
      </c>
      <c r="P29" s="47">
        <f t="shared" si="1"/>
        <v>0.55076722167809333</v>
      </c>
      <c r="Q29" s="9"/>
    </row>
    <row r="30" spans="1:17">
      <c r="A30" s="12"/>
      <c r="B30" s="25">
        <v>331.49</v>
      </c>
      <c r="C30" s="20" t="s">
        <v>36</v>
      </c>
      <c r="D30" s="46">
        <v>0</v>
      </c>
      <c r="E30" s="46">
        <v>891166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6">SUM(D30:N30)</f>
        <v>891166</v>
      </c>
      <c r="P30" s="47">
        <f t="shared" si="1"/>
        <v>9.3853380093309315</v>
      </c>
      <c r="Q30" s="9"/>
    </row>
    <row r="31" spans="1:17">
      <c r="A31" s="12"/>
      <c r="B31" s="25">
        <v>331.5</v>
      </c>
      <c r="C31" s="20" t="s">
        <v>34</v>
      </c>
      <c r="D31" s="46">
        <v>30266</v>
      </c>
      <c r="E31" s="46">
        <v>755427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785693</v>
      </c>
      <c r="P31" s="47">
        <f t="shared" si="1"/>
        <v>8.274546354512232</v>
      </c>
      <c r="Q31" s="9"/>
    </row>
    <row r="32" spans="1:17">
      <c r="A32" s="12"/>
      <c r="B32" s="25">
        <v>334.49</v>
      </c>
      <c r="C32" s="20" t="s">
        <v>139</v>
      </c>
      <c r="D32" s="46">
        <v>0</v>
      </c>
      <c r="E32" s="46">
        <v>259571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259571</v>
      </c>
      <c r="P32" s="47">
        <f t="shared" si="1"/>
        <v>2.7336787673901823</v>
      </c>
      <c r="Q32" s="9"/>
    </row>
    <row r="33" spans="1:17">
      <c r="A33" s="12"/>
      <c r="B33" s="25">
        <v>335.125</v>
      </c>
      <c r="C33" s="20" t="s">
        <v>160</v>
      </c>
      <c r="D33" s="46">
        <v>4777783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4777783</v>
      </c>
      <c r="P33" s="47">
        <f t="shared" si="1"/>
        <v>50.317346476677933</v>
      </c>
      <c r="Q33" s="9"/>
    </row>
    <row r="34" spans="1:17">
      <c r="A34" s="12"/>
      <c r="B34" s="25">
        <v>335.15</v>
      </c>
      <c r="C34" s="20" t="s">
        <v>118</v>
      </c>
      <c r="D34" s="46">
        <v>18343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18343</v>
      </c>
      <c r="P34" s="47">
        <f t="shared" si="1"/>
        <v>0.19317978368245342</v>
      </c>
      <c r="Q34" s="9"/>
    </row>
    <row r="35" spans="1:17">
      <c r="A35" s="12"/>
      <c r="B35" s="25">
        <v>335.18</v>
      </c>
      <c r="C35" s="20" t="s">
        <v>161</v>
      </c>
      <c r="D35" s="46">
        <v>5918049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5918049</v>
      </c>
      <c r="P35" s="47">
        <f t="shared" si="1"/>
        <v>62.326087643360403</v>
      </c>
      <c r="Q35" s="9"/>
    </row>
    <row r="36" spans="1:17">
      <c r="A36" s="12"/>
      <c r="B36" s="25">
        <v>335.21</v>
      </c>
      <c r="C36" s="20" t="s">
        <v>40</v>
      </c>
      <c r="D36" s="46">
        <v>35462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35462</v>
      </c>
      <c r="P36" s="47">
        <f t="shared" si="1"/>
        <v>0.37346897938980339</v>
      </c>
      <c r="Q36" s="9"/>
    </row>
    <row r="37" spans="1:17">
      <c r="A37" s="12"/>
      <c r="B37" s="25">
        <v>335.5</v>
      </c>
      <c r="C37" s="20" t="s">
        <v>41</v>
      </c>
      <c r="D37" s="46">
        <v>0</v>
      </c>
      <c r="E37" s="46">
        <v>806198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806198</v>
      </c>
      <c r="P37" s="47">
        <f t="shared" ref="P37:P64" si="7">(O37/P$66)</f>
        <v>8.4904952976735864</v>
      </c>
      <c r="Q37" s="9"/>
    </row>
    <row r="38" spans="1:17">
      <c r="A38" s="12"/>
      <c r="B38" s="25">
        <v>337.7</v>
      </c>
      <c r="C38" s="20" t="s">
        <v>43</v>
      </c>
      <c r="D38" s="46">
        <v>0</v>
      </c>
      <c r="E38" s="46">
        <v>0</v>
      </c>
      <c r="F38" s="46">
        <v>0</v>
      </c>
      <c r="G38" s="46">
        <v>130902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130902</v>
      </c>
      <c r="P38" s="47">
        <f t="shared" si="7"/>
        <v>1.3785978326119237</v>
      </c>
      <c r="Q38" s="9"/>
    </row>
    <row r="39" spans="1:17" ht="15.75">
      <c r="A39" s="29" t="s">
        <v>48</v>
      </c>
      <c r="B39" s="30"/>
      <c r="C39" s="31"/>
      <c r="D39" s="32">
        <f t="shared" ref="D39:N39" si="8">SUM(D40:D48)</f>
        <v>1821883</v>
      </c>
      <c r="E39" s="32">
        <f t="shared" si="8"/>
        <v>11850003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25853712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39525598</v>
      </c>
      <c r="P39" s="45">
        <f t="shared" si="7"/>
        <v>416.26486788200481</v>
      </c>
      <c r="Q39" s="10"/>
    </row>
    <row r="40" spans="1:17">
      <c r="A40" s="12"/>
      <c r="B40" s="25">
        <v>341.3</v>
      </c>
      <c r="C40" s="20" t="s">
        <v>120</v>
      </c>
      <c r="D40" s="46">
        <v>281000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9">SUM(D40:N40)</f>
        <v>281000</v>
      </c>
      <c r="P40" s="47">
        <f t="shared" si="7"/>
        <v>2.9593588406896045</v>
      </c>
      <c r="Q40" s="9"/>
    </row>
    <row r="41" spans="1:17">
      <c r="A41" s="12"/>
      <c r="B41" s="25">
        <v>342.9</v>
      </c>
      <c r="C41" s="20" t="s">
        <v>97</v>
      </c>
      <c r="D41" s="46">
        <v>1066357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1066357</v>
      </c>
      <c r="P41" s="47">
        <f t="shared" si="7"/>
        <v>11.230366602424358</v>
      </c>
      <c r="Q41" s="9"/>
    </row>
    <row r="42" spans="1:17">
      <c r="A42" s="12"/>
      <c r="B42" s="25">
        <v>343.4</v>
      </c>
      <c r="C42" s="20" t="s">
        <v>53</v>
      </c>
      <c r="D42" s="46">
        <v>0</v>
      </c>
      <c r="E42" s="46">
        <v>6834788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6834788</v>
      </c>
      <c r="P42" s="47">
        <f t="shared" si="7"/>
        <v>71.980748370246332</v>
      </c>
      <c r="Q42" s="9"/>
    </row>
    <row r="43" spans="1:17">
      <c r="A43" s="12"/>
      <c r="B43" s="25">
        <v>343.6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25853712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25853712</v>
      </c>
      <c r="P43" s="47">
        <f t="shared" si="7"/>
        <v>272.27904331616696</v>
      </c>
      <c r="Q43" s="9"/>
    </row>
    <row r="44" spans="1:17">
      <c r="A44" s="12"/>
      <c r="B44" s="25">
        <v>343.9</v>
      </c>
      <c r="C44" s="20" t="s">
        <v>55</v>
      </c>
      <c r="D44" s="46">
        <v>0</v>
      </c>
      <c r="E44" s="46">
        <v>5015215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5015215</v>
      </c>
      <c r="P44" s="47">
        <f t="shared" si="7"/>
        <v>52.817867787221047</v>
      </c>
      <c r="Q44" s="9"/>
    </row>
    <row r="45" spans="1:17">
      <c r="A45" s="12"/>
      <c r="B45" s="25">
        <v>346.4</v>
      </c>
      <c r="C45" s="20" t="s">
        <v>56</v>
      </c>
      <c r="D45" s="46">
        <v>19026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19026</v>
      </c>
      <c r="P45" s="47">
        <f t="shared" si="7"/>
        <v>0.20037281602477014</v>
      </c>
      <c r="Q45" s="9"/>
    </row>
    <row r="46" spans="1:17">
      <c r="A46" s="12"/>
      <c r="B46" s="25">
        <v>347.2</v>
      </c>
      <c r="C46" s="20" t="s">
        <v>57</v>
      </c>
      <c r="D46" s="46">
        <v>79948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79948</v>
      </c>
      <c r="P46" s="47">
        <f t="shared" si="7"/>
        <v>0.84197445051762454</v>
      </c>
      <c r="Q46" s="9"/>
    </row>
    <row r="47" spans="1:17">
      <c r="A47" s="12"/>
      <c r="B47" s="25">
        <v>347.5</v>
      </c>
      <c r="C47" s="20" t="s">
        <v>140</v>
      </c>
      <c r="D47" s="46">
        <v>262552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262552</v>
      </c>
      <c r="P47" s="47">
        <f t="shared" si="7"/>
        <v>2.7650732467641888</v>
      </c>
      <c r="Q47" s="9"/>
    </row>
    <row r="48" spans="1:17">
      <c r="A48" s="12"/>
      <c r="B48" s="25">
        <v>349</v>
      </c>
      <c r="C48" s="20" t="s">
        <v>162</v>
      </c>
      <c r="D48" s="46">
        <v>113000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113000</v>
      </c>
      <c r="P48" s="47">
        <f t="shared" si="7"/>
        <v>1.1900624519499121</v>
      </c>
      <c r="Q48" s="9"/>
    </row>
    <row r="49" spans="1:120" ht="15.75">
      <c r="A49" s="29" t="s">
        <v>49</v>
      </c>
      <c r="B49" s="30"/>
      <c r="C49" s="31"/>
      <c r="D49" s="32">
        <f t="shared" ref="D49:N49" si="10">SUM(D50:D51)</f>
        <v>187830</v>
      </c>
      <c r="E49" s="32">
        <f t="shared" si="10"/>
        <v>17750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205580</v>
      </c>
      <c r="P49" s="45">
        <f t="shared" si="7"/>
        <v>2.1650711404589638</v>
      </c>
      <c r="Q49" s="10"/>
    </row>
    <row r="50" spans="1:120">
      <c r="A50" s="13"/>
      <c r="B50" s="39">
        <v>351.1</v>
      </c>
      <c r="C50" s="21" t="s">
        <v>141</v>
      </c>
      <c r="D50" s="46">
        <v>37974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37974</v>
      </c>
      <c r="P50" s="47">
        <f t="shared" si="7"/>
        <v>0.39992417301191113</v>
      </c>
      <c r="Q50" s="9"/>
    </row>
    <row r="51" spans="1:120">
      <c r="A51" s="13"/>
      <c r="B51" s="39">
        <v>354</v>
      </c>
      <c r="C51" s="21" t="s">
        <v>61</v>
      </c>
      <c r="D51" s="46">
        <v>149856</v>
      </c>
      <c r="E51" s="46">
        <v>17750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167606</v>
      </c>
      <c r="P51" s="47">
        <f t="shared" si="7"/>
        <v>1.7651469674470528</v>
      </c>
      <c r="Q51" s="9"/>
    </row>
    <row r="52" spans="1:120" ht="15.75">
      <c r="A52" s="29" t="s">
        <v>4</v>
      </c>
      <c r="B52" s="30"/>
      <c r="C52" s="31"/>
      <c r="D52" s="32">
        <f t="shared" ref="D52:N52" si="11">SUM(D53:D60)</f>
        <v>1515810</v>
      </c>
      <c r="E52" s="32">
        <f t="shared" si="11"/>
        <v>64009</v>
      </c>
      <c r="F52" s="32">
        <f t="shared" si="11"/>
        <v>0</v>
      </c>
      <c r="G52" s="32">
        <f t="shared" si="11"/>
        <v>-5335</v>
      </c>
      <c r="H52" s="32">
        <f t="shared" si="11"/>
        <v>0</v>
      </c>
      <c r="I52" s="32">
        <f t="shared" si="11"/>
        <v>32010</v>
      </c>
      <c r="J52" s="32">
        <f t="shared" si="11"/>
        <v>0</v>
      </c>
      <c r="K52" s="32">
        <f t="shared" si="11"/>
        <v>10417726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>SUM(D52:N52)</f>
        <v>12024220</v>
      </c>
      <c r="P52" s="45">
        <f t="shared" si="7"/>
        <v>126.63338704411656</v>
      </c>
      <c r="Q52" s="10"/>
    </row>
    <row r="53" spans="1:120">
      <c r="A53" s="12"/>
      <c r="B53" s="25">
        <v>361.1</v>
      </c>
      <c r="C53" s="20" t="s">
        <v>62</v>
      </c>
      <c r="D53" s="46">
        <v>287506</v>
      </c>
      <c r="E53" s="46">
        <v>66545</v>
      </c>
      <c r="F53" s="46">
        <v>0</v>
      </c>
      <c r="G53" s="46">
        <v>6979</v>
      </c>
      <c r="H53" s="46">
        <v>0</v>
      </c>
      <c r="I53" s="46">
        <v>137345</v>
      </c>
      <c r="J53" s="46">
        <v>0</v>
      </c>
      <c r="K53" s="46">
        <v>7966993</v>
      </c>
      <c r="L53" s="46">
        <v>0</v>
      </c>
      <c r="M53" s="46">
        <v>0</v>
      </c>
      <c r="N53" s="46">
        <v>0</v>
      </c>
      <c r="O53" s="46">
        <f>SUM(D53:N53)</f>
        <v>8465368</v>
      </c>
      <c r="P53" s="47">
        <f t="shared" si="7"/>
        <v>89.153244236622328</v>
      </c>
      <c r="Q53" s="9"/>
    </row>
    <row r="54" spans="1:120">
      <c r="A54" s="12"/>
      <c r="B54" s="25">
        <v>361.3</v>
      </c>
      <c r="C54" s="20" t="s">
        <v>90</v>
      </c>
      <c r="D54" s="46">
        <v>-233969</v>
      </c>
      <c r="E54" s="46">
        <v>-30829</v>
      </c>
      <c r="F54" s="46">
        <v>0</v>
      </c>
      <c r="G54" s="46">
        <v>-12314</v>
      </c>
      <c r="H54" s="46">
        <v>0</v>
      </c>
      <c r="I54" s="46">
        <v>-153010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0" si="12">SUM(D54:N54)</f>
        <v>-430122</v>
      </c>
      <c r="P54" s="47">
        <f t="shared" si="7"/>
        <v>-4.5298410792707973</v>
      </c>
      <c r="Q54" s="9"/>
    </row>
    <row r="55" spans="1:120">
      <c r="A55" s="12"/>
      <c r="B55" s="25">
        <v>362</v>
      </c>
      <c r="C55" s="20" t="s">
        <v>63</v>
      </c>
      <c r="D55" s="46">
        <v>318810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318810</v>
      </c>
      <c r="P55" s="47">
        <f t="shared" si="7"/>
        <v>3.3575558434172694</v>
      </c>
      <c r="Q55" s="9"/>
    </row>
    <row r="56" spans="1:120">
      <c r="A56" s="12"/>
      <c r="B56" s="25">
        <v>364</v>
      </c>
      <c r="C56" s="20" t="s">
        <v>122</v>
      </c>
      <c r="D56" s="46">
        <v>24835</v>
      </c>
      <c r="E56" s="46">
        <v>1602</v>
      </c>
      <c r="F56" s="46">
        <v>0</v>
      </c>
      <c r="G56" s="46">
        <v>0</v>
      </c>
      <c r="H56" s="46">
        <v>0</v>
      </c>
      <c r="I56" s="46">
        <v>47675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74112</v>
      </c>
      <c r="P56" s="47">
        <f t="shared" si="7"/>
        <v>0.78051246406116714</v>
      </c>
      <c r="Q56" s="9"/>
    </row>
    <row r="57" spans="1:120">
      <c r="A57" s="12"/>
      <c r="B57" s="25">
        <v>365</v>
      </c>
      <c r="C57" s="20" t="s">
        <v>123</v>
      </c>
      <c r="D57" s="46">
        <v>813</v>
      </c>
      <c r="E57" s="46">
        <v>1616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2429</v>
      </c>
      <c r="P57" s="47">
        <f t="shared" si="7"/>
        <v>2.5581076953861383E-2</v>
      </c>
      <c r="Q57" s="9"/>
    </row>
    <row r="58" spans="1:120">
      <c r="A58" s="12"/>
      <c r="B58" s="25">
        <v>366</v>
      </c>
      <c r="C58" s="20" t="s">
        <v>65</v>
      </c>
      <c r="D58" s="46">
        <v>25327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25327</v>
      </c>
      <c r="P58" s="47">
        <f t="shared" si="7"/>
        <v>0.26673196212863204</v>
      </c>
      <c r="Q58" s="9"/>
    </row>
    <row r="59" spans="1:120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2450733</v>
      </c>
      <c r="L59" s="46">
        <v>0</v>
      </c>
      <c r="M59" s="46">
        <v>0</v>
      </c>
      <c r="N59" s="46">
        <v>0</v>
      </c>
      <c r="O59" s="46">
        <f t="shared" si="12"/>
        <v>2450733</v>
      </c>
      <c r="P59" s="47">
        <f t="shared" si="7"/>
        <v>25.809958611102335</v>
      </c>
      <c r="Q59" s="9"/>
    </row>
    <row r="60" spans="1:120">
      <c r="A60" s="12"/>
      <c r="B60" s="25">
        <v>369.9</v>
      </c>
      <c r="C60" s="20" t="s">
        <v>69</v>
      </c>
      <c r="D60" s="46">
        <v>1092488</v>
      </c>
      <c r="E60" s="46">
        <v>25075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1117563</v>
      </c>
      <c r="P60" s="47">
        <f t="shared" si="7"/>
        <v>11.769643929101766</v>
      </c>
      <c r="Q60" s="9"/>
    </row>
    <row r="61" spans="1:120" ht="15.75">
      <c r="A61" s="29" t="s">
        <v>50</v>
      </c>
      <c r="B61" s="30"/>
      <c r="C61" s="31"/>
      <c r="D61" s="32">
        <f t="shared" ref="D61:N61" si="13">SUM(D62:D63)</f>
        <v>480000</v>
      </c>
      <c r="E61" s="32">
        <f t="shared" si="13"/>
        <v>508010</v>
      </c>
      <c r="F61" s="32">
        <f t="shared" si="13"/>
        <v>0</v>
      </c>
      <c r="G61" s="32">
        <f t="shared" si="13"/>
        <v>482200</v>
      </c>
      <c r="H61" s="32">
        <f t="shared" si="13"/>
        <v>0</v>
      </c>
      <c r="I61" s="32">
        <f t="shared" si="13"/>
        <v>629146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2099356</v>
      </c>
      <c r="P61" s="45">
        <f t="shared" si="7"/>
        <v>22.109422556422651</v>
      </c>
      <c r="Q61" s="9"/>
    </row>
    <row r="62" spans="1:120">
      <c r="A62" s="12"/>
      <c r="B62" s="25">
        <v>381</v>
      </c>
      <c r="C62" s="20" t="s">
        <v>70</v>
      </c>
      <c r="D62" s="46">
        <v>480000</v>
      </c>
      <c r="E62" s="46">
        <v>508010</v>
      </c>
      <c r="F62" s="46">
        <v>0</v>
      </c>
      <c r="G62" s="46">
        <v>482200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1470210</v>
      </c>
      <c r="P62" s="47">
        <f t="shared" si="7"/>
        <v>15.483555021958232</v>
      </c>
      <c r="Q62" s="9"/>
    </row>
    <row r="63" spans="1:120" ht="15.75" thickBot="1">
      <c r="A63" s="12"/>
      <c r="B63" s="25">
        <v>389.8</v>
      </c>
      <c r="C63" s="20" t="s">
        <v>163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629146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629146</v>
      </c>
      <c r="P63" s="47">
        <f t="shared" si="7"/>
        <v>6.6258675344644189</v>
      </c>
      <c r="Q63" s="9"/>
    </row>
    <row r="64" spans="1:120" ht="16.5" thickBot="1">
      <c r="A64" s="14" t="s">
        <v>58</v>
      </c>
      <c r="B64" s="23"/>
      <c r="C64" s="22"/>
      <c r="D64" s="15">
        <f t="shared" ref="D64:N64" si="14">SUM(D5,D14,D27,D39,D49,D52,D61)</f>
        <v>52444799</v>
      </c>
      <c r="E64" s="15">
        <f t="shared" si="14"/>
        <v>19874241</v>
      </c>
      <c r="F64" s="15">
        <f t="shared" si="14"/>
        <v>0</v>
      </c>
      <c r="G64" s="15">
        <f t="shared" si="14"/>
        <v>607767</v>
      </c>
      <c r="H64" s="15">
        <f t="shared" si="14"/>
        <v>0</v>
      </c>
      <c r="I64" s="15">
        <f t="shared" si="14"/>
        <v>28164179</v>
      </c>
      <c r="J64" s="15">
        <f t="shared" si="14"/>
        <v>0</v>
      </c>
      <c r="K64" s="15">
        <f t="shared" si="14"/>
        <v>10417726</v>
      </c>
      <c r="L64" s="15">
        <f t="shared" si="14"/>
        <v>0</v>
      </c>
      <c r="M64" s="15">
        <f t="shared" si="14"/>
        <v>0</v>
      </c>
      <c r="N64" s="15">
        <f t="shared" si="14"/>
        <v>0</v>
      </c>
      <c r="O64" s="15">
        <f>SUM(D64:N64)</f>
        <v>111508712</v>
      </c>
      <c r="P64" s="38">
        <f t="shared" si="7"/>
        <v>1174.3569134203237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164</v>
      </c>
      <c r="N66" s="118"/>
      <c r="O66" s="118"/>
      <c r="P66" s="43">
        <v>94953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28475272</v>
      </c>
      <c r="E5" s="27">
        <f t="shared" si="0"/>
        <v>2325402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30800674</v>
      </c>
      <c r="O5" s="33">
        <f t="shared" ref="O5:O36" si="1">(N5/O$68)</f>
        <v>328.7965455768225</v>
      </c>
      <c r="P5" s="6"/>
    </row>
    <row r="6" spans="1:133">
      <c r="A6" s="12"/>
      <c r="B6" s="25">
        <v>311</v>
      </c>
      <c r="C6" s="20" t="s">
        <v>3</v>
      </c>
      <c r="D6" s="46">
        <v>19931121</v>
      </c>
      <c r="E6" s="46">
        <v>219117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20150238</v>
      </c>
      <c r="O6" s="47">
        <f t="shared" si="1"/>
        <v>215.1033658208525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1216782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1216782</v>
      </c>
      <c r="O7" s="47">
        <f t="shared" si="1"/>
        <v>12.989122196483661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889503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889503</v>
      </c>
      <c r="O8" s="47">
        <f t="shared" si="1"/>
        <v>9.4954257715341015</v>
      </c>
      <c r="P8" s="9"/>
    </row>
    <row r="9" spans="1:133">
      <c r="A9" s="12"/>
      <c r="B9" s="25">
        <v>312.51</v>
      </c>
      <c r="C9" s="20" t="s">
        <v>79</v>
      </c>
      <c r="D9" s="46">
        <v>458013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458013</v>
      </c>
      <c r="O9" s="47">
        <f t="shared" si="1"/>
        <v>4.8892791186737403</v>
      </c>
      <c r="P9" s="9"/>
    </row>
    <row r="10" spans="1:133">
      <c r="A10" s="12"/>
      <c r="B10" s="25">
        <v>314.10000000000002</v>
      </c>
      <c r="C10" s="20" t="s">
        <v>13</v>
      </c>
      <c r="D10" s="46">
        <v>5758064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5758064</v>
      </c>
      <c r="O10" s="47">
        <f t="shared" si="1"/>
        <v>61.467211802256692</v>
      </c>
      <c r="P10" s="9"/>
    </row>
    <row r="11" spans="1:133">
      <c r="A11" s="12"/>
      <c r="B11" s="25">
        <v>314.39999999999998</v>
      </c>
      <c r="C11" s="20" t="s">
        <v>15</v>
      </c>
      <c r="D11" s="46">
        <v>137524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137524</v>
      </c>
      <c r="O11" s="47">
        <f t="shared" si="1"/>
        <v>1.4680658005700438</v>
      </c>
      <c r="P11" s="9"/>
    </row>
    <row r="12" spans="1:133">
      <c r="A12" s="12"/>
      <c r="B12" s="25">
        <v>314.89999999999998</v>
      </c>
      <c r="C12" s="20" t="s">
        <v>94</v>
      </c>
      <c r="D12" s="46">
        <v>1960586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1960586</v>
      </c>
      <c r="O12" s="47">
        <f t="shared" si="1"/>
        <v>20.929214214801927</v>
      </c>
      <c r="P12" s="9"/>
    </row>
    <row r="13" spans="1:133">
      <c r="A13" s="12"/>
      <c r="B13" s="25">
        <v>316</v>
      </c>
      <c r="C13" s="20" t="s">
        <v>116</v>
      </c>
      <c r="D13" s="46">
        <v>229964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229964</v>
      </c>
      <c r="O13" s="47">
        <f t="shared" si="1"/>
        <v>2.4548608516498178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6103177</v>
      </c>
      <c r="E14" s="32">
        <f t="shared" si="3"/>
        <v>2230814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1300479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9634470</v>
      </c>
      <c r="O14" s="45">
        <f t="shared" si="1"/>
        <v>102.84776412566585</v>
      </c>
      <c r="P14" s="10"/>
    </row>
    <row r="15" spans="1:133">
      <c r="A15" s="12"/>
      <c r="B15" s="25">
        <v>322</v>
      </c>
      <c r="C15" s="20" t="s">
        <v>0</v>
      </c>
      <c r="D15" s="46">
        <v>1763562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1763562</v>
      </c>
      <c r="O15" s="47">
        <f t="shared" si="1"/>
        <v>18.825987168675343</v>
      </c>
      <c r="P15" s="9"/>
    </row>
    <row r="16" spans="1:133">
      <c r="A16" s="12"/>
      <c r="B16" s="25">
        <v>323.10000000000002</v>
      </c>
      <c r="C16" s="20" t="s">
        <v>18</v>
      </c>
      <c r="D16" s="46">
        <v>4101117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4101117</v>
      </c>
      <c r="O16" s="47">
        <f t="shared" si="1"/>
        <v>43.779337510808418</v>
      </c>
      <c r="P16" s="9"/>
    </row>
    <row r="17" spans="1:16">
      <c r="A17" s="12"/>
      <c r="B17" s="25">
        <v>323.39999999999998</v>
      </c>
      <c r="C17" s="20" t="s">
        <v>19</v>
      </c>
      <c r="D17" s="46">
        <v>57987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57987</v>
      </c>
      <c r="O17" s="47">
        <f t="shared" si="1"/>
        <v>0.61901000245524518</v>
      </c>
      <c r="P17" s="9"/>
    </row>
    <row r="18" spans="1:16">
      <c r="A18" s="12"/>
      <c r="B18" s="25">
        <v>323.7</v>
      </c>
      <c r="C18" s="20" t="s">
        <v>147</v>
      </c>
      <c r="D18" s="46">
        <v>0</v>
      </c>
      <c r="E18" s="46">
        <v>66400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66400</v>
      </c>
      <c r="O18" s="47">
        <f t="shared" si="1"/>
        <v>0.7088186000832648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189525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189525</v>
      </c>
      <c r="O19" s="47">
        <f t="shared" si="1"/>
        <v>2.023175379228626</v>
      </c>
      <c r="P19" s="9"/>
    </row>
    <row r="20" spans="1:16">
      <c r="A20" s="12"/>
      <c r="B20" s="25">
        <v>324.12</v>
      </c>
      <c r="C20" s="20" t="s">
        <v>21</v>
      </c>
      <c r="D20" s="46">
        <v>0</v>
      </c>
      <c r="E20" s="46">
        <v>252778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252778</v>
      </c>
      <c r="O20" s="47">
        <f t="shared" si="1"/>
        <v>2.6983998206603541</v>
      </c>
      <c r="P20" s="9"/>
    </row>
    <row r="21" spans="1:16">
      <c r="A21" s="12"/>
      <c r="B21" s="25">
        <v>324.31</v>
      </c>
      <c r="C21" s="20" t="s">
        <v>23</v>
      </c>
      <c r="D21" s="46">
        <v>0</v>
      </c>
      <c r="E21" s="46">
        <v>465108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465108</v>
      </c>
      <c r="O21" s="47">
        <f t="shared" si="1"/>
        <v>4.9650180940892641</v>
      </c>
      <c r="P21" s="9"/>
    </row>
    <row r="22" spans="1:16">
      <c r="A22" s="12"/>
      <c r="B22" s="25">
        <v>324.32</v>
      </c>
      <c r="C22" s="20" t="s">
        <v>24</v>
      </c>
      <c r="D22" s="46">
        <v>0</v>
      </c>
      <c r="E22" s="46">
        <v>58467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58467</v>
      </c>
      <c r="O22" s="47">
        <f t="shared" si="1"/>
        <v>0.62413399233536515</v>
      </c>
      <c r="P22" s="9"/>
    </row>
    <row r="23" spans="1:16">
      <c r="A23" s="12"/>
      <c r="B23" s="25">
        <v>324.61</v>
      </c>
      <c r="C23" s="20" t="s">
        <v>27</v>
      </c>
      <c r="D23" s="46">
        <v>0</v>
      </c>
      <c r="E23" s="46">
        <v>681241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681241</v>
      </c>
      <c r="O23" s="47">
        <f t="shared" si="1"/>
        <v>7.2722333123392078</v>
      </c>
      <c r="P23" s="9"/>
    </row>
    <row r="24" spans="1:16">
      <c r="A24" s="12"/>
      <c r="B24" s="25">
        <v>325.10000000000002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1300479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1300479</v>
      </c>
      <c r="O24" s="47">
        <f t="shared" si="1"/>
        <v>13.882585906892833</v>
      </c>
      <c r="P24" s="9"/>
    </row>
    <row r="25" spans="1:16">
      <c r="A25" s="12"/>
      <c r="B25" s="25">
        <v>325.2</v>
      </c>
      <c r="C25" s="20" t="s">
        <v>29</v>
      </c>
      <c r="D25" s="46">
        <v>0</v>
      </c>
      <c r="E25" s="46">
        <v>166867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166867</v>
      </c>
      <c r="O25" s="47">
        <f t="shared" si="1"/>
        <v>1.7813017069291288</v>
      </c>
      <c r="P25" s="9"/>
    </row>
    <row r="26" spans="1:16">
      <c r="A26" s="12"/>
      <c r="B26" s="25">
        <v>329</v>
      </c>
      <c r="C26" s="20" t="s">
        <v>30</v>
      </c>
      <c r="D26" s="46">
        <v>180511</v>
      </c>
      <c r="E26" s="46">
        <v>350428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2" si="5">SUM(D26:M26)</f>
        <v>530939</v>
      </c>
      <c r="O26" s="47">
        <f t="shared" si="1"/>
        <v>5.6677626311688032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SUM(D28:D41)</f>
        <v>12604283</v>
      </c>
      <c r="E27" s="32">
        <f t="shared" si="6"/>
        <v>2506080</v>
      </c>
      <c r="F27" s="32">
        <f t="shared" si="6"/>
        <v>0</v>
      </c>
      <c r="G27" s="32">
        <f t="shared" si="6"/>
        <v>338625</v>
      </c>
      <c r="H27" s="32">
        <f t="shared" si="6"/>
        <v>0</v>
      </c>
      <c r="I27" s="32">
        <f t="shared" si="6"/>
        <v>975695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16424683</v>
      </c>
      <c r="O27" s="45">
        <f t="shared" si="1"/>
        <v>175.33314474203914</v>
      </c>
      <c r="P27" s="10"/>
    </row>
    <row r="28" spans="1:16">
      <c r="A28" s="12"/>
      <c r="B28" s="25">
        <v>331.1</v>
      </c>
      <c r="C28" s="20" t="s">
        <v>31</v>
      </c>
      <c r="D28" s="46">
        <v>0</v>
      </c>
      <c r="E28" s="46">
        <v>112651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112651</v>
      </c>
      <c r="O28" s="47">
        <f t="shared" si="1"/>
        <v>1.2025470499695763</v>
      </c>
      <c r="P28" s="9"/>
    </row>
    <row r="29" spans="1:16">
      <c r="A29" s="12"/>
      <c r="B29" s="25">
        <v>331.39</v>
      </c>
      <c r="C29" s="20" t="s">
        <v>35</v>
      </c>
      <c r="D29" s="46">
        <v>0</v>
      </c>
      <c r="E29" s="46">
        <v>15776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15776</v>
      </c>
      <c r="O29" s="47">
        <f t="shared" si="1"/>
        <v>0.16840846739327689</v>
      </c>
      <c r="P29" s="9"/>
    </row>
    <row r="30" spans="1:16">
      <c r="A30" s="12"/>
      <c r="B30" s="25">
        <v>331.49</v>
      </c>
      <c r="C30" s="20" t="s">
        <v>36</v>
      </c>
      <c r="D30" s="46">
        <v>0</v>
      </c>
      <c r="E30" s="46">
        <v>1211130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1211130</v>
      </c>
      <c r="O30" s="47">
        <f t="shared" si="1"/>
        <v>12.928787215645249</v>
      </c>
      <c r="P30" s="9"/>
    </row>
    <row r="31" spans="1:16">
      <c r="A31" s="12"/>
      <c r="B31" s="25">
        <v>331.5</v>
      </c>
      <c r="C31" s="20" t="s">
        <v>34</v>
      </c>
      <c r="D31" s="46">
        <v>237244</v>
      </c>
      <c r="E31" s="46">
        <v>239982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477226</v>
      </c>
      <c r="O31" s="47">
        <f t="shared" si="1"/>
        <v>5.0943774886044597</v>
      </c>
      <c r="P31" s="9"/>
    </row>
    <row r="32" spans="1:16">
      <c r="A32" s="12"/>
      <c r="B32" s="25">
        <v>331.7</v>
      </c>
      <c r="C32" s="20" t="s">
        <v>86</v>
      </c>
      <c r="D32" s="46">
        <v>0</v>
      </c>
      <c r="E32" s="46">
        <v>297323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297323</v>
      </c>
      <c r="O32" s="47">
        <f t="shared" si="1"/>
        <v>3.173916756514406</v>
      </c>
      <c r="P32" s="9"/>
    </row>
    <row r="33" spans="1:16">
      <c r="A33" s="12"/>
      <c r="B33" s="25">
        <v>334.2</v>
      </c>
      <c r="C33" s="20" t="s">
        <v>87</v>
      </c>
      <c r="D33" s="46">
        <v>3227730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3227730</v>
      </c>
      <c r="O33" s="47">
        <f t="shared" si="1"/>
        <v>34.455949699499342</v>
      </c>
      <c r="P33" s="9"/>
    </row>
    <row r="34" spans="1:16">
      <c r="A34" s="12"/>
      <c r="B34" s="25">
        <v>334.35</v>
      </c>
      <c r="C34" s="20" t="s">
        <v>126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535218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535218</v>
      </c>
      <c r="O34" s="47">
        <f t="shared" si="1"/>
        <v>5.7134408659542899</v>
      </c>
      <c r="P34" s="9"/>
    </row>
    <row r="35" spans="1:16">
      <c r="A35" s="12"/>
      <c r="B35" s="25">
        <v>335.12</v>
      </c>
      <c r="C35" s="20" t="s">
        <v>117</v>
      </c>
      <c r="D35" s="46">
        <v>3992268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3992268</v>
      </c>
      <c r="O35" s="47">
        <f t="shared" si="1"/>
        <v>42.617376730680959</v>
      </c>
      <c r="P35" s="9"/>
    </row>
    <row r="36" spans="1:16">
      <c r="A36" s="12"/>
      <c r="B36" s="25">
        <v>335.15</v>
      </c>
      <c r="C36" s="20" t="s">
        <v>118</v>
      </c>
      <c r="D36" s="46">
        <v>21293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21293</v>
      </c>
      <c r="O36" s="47">
        <f t="shared" si="1"/>
        <v>0.22730232607790599</v>
      </c>
      <c r="P36" s="9"/>
    </row>
    <row r="37" spans="1:16">
      <c r="A37" s="12"/>
      <c r="B37" s="25">
        <v>335.18</v>
      </c>
      <c r="C37" s="20" t="s">
        <v>119</v>
      </c>
      <c r="D37" s="46">
        <v>5106467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5106467</v>
      </c>
      <c r="O37" s="47">
        <f t="shared" ref="O37:O66" si="7">(N37/O$68)</f>
        <v>54.511427564930557</v>
      </c>
      <c r="P37" s="9"/>
    </row>
    <row r="38" spans="1:16">
      <c r="A38" s="12"/>
      <c r="B38" s="25">
        <v>335.21</v>
      </c>
      <c r="C38" s="20" t="s">
        <v>40</v>
      </c>
      <c r="D38" s="46">
        <v>19281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19281</v>
      </c>
      <c r="O38" s="47">
        <f t="shared" si="7"/>
        <v>0.20582426849706972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629218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629218</v>
      </c>
      <c r="O39" s="47">
        <f t="shared" si="7"/>
        <v>6.7168888841444536</v>
      </c>
      <c r="P39" s="9"/>
    </row>
    <row r="40" spans="1:16">
      <c r="A40" s="12"/>
      <c r="B40" s="25">
        <v>337.7</v>
      </c>
      <c r="C40" s="20" t="s">
        <v>43</v>
      </c>
      <c r="D40" s="46">
        <v>0</v>
      </c>
      <c r="E40" s="46">
        <v>0</v>
      </c>
      <c r="F40" s="46">
        <v>0</v>
      </c>
      <c r="G40" s="46">
        <v>338625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338625</v>
      </c>
      <c r="O40" s="47">
        <f t="shared" si="7"/>
        <v>3.6148147357408971</v>
      </c>
      <c r="P40" s="9"/>
    </row>
    <row r="41" spans="1:16">
      <c r="A41" s="12"/>
      <c r="B41" s="25">
        <v>338</v>
      </c>
      <c r="C41" s="20" t="s">
        <v>144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440477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440477</v>
      </c>
      <c r="O41" s="47">
        <f t="shared" si="7"/>
        <v>4.7020826883866906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SUM(D43:D51)</f>
        <v>1435936</v>
      </c>
      <c r="E42" s="32">
        <f t="shared" si="8"/>
        <v>11794116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23748286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5"/>
        <v>36978338</v>
      </c>
      <c r="O42" s="45">
        <f t="shared" si="7"/>
        <v>394.74297853261737</v>
      </c>
      <c r="P42" s="10"/>
    </row>
    <row r="43" spans="1:16">
      <c r="A43" s="12"/>
      <c r="B43" s="25">
        <v>341.3</v>
      </c>
      <c r="C43" s="20" t="s">
        <v>120</v>
      </c>
      <c r="D43" s="46">
        <v>281000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9">SUM(D43:M43)</f>
        <v>281000</v>
      </c>
      <c r="O43" s="47">
        <f t="shared" si="7"/>
        <v>2.9996690756535758</v>
      </c>
      <c r="P43" s="9"/>
    </row>
    <row r="44" spans="1:16">
      <c r="A44" s="12"/>
      <c r="B44" s="25">
        <v>342.9</v>
      </c>
      <c r="C44" s="20" t="s">
        <v>97</v>
      </c>
      <c r="D44" s="46">
        <v>741244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741244</v>
      </c>
      <c r="O44" s="47">
        <f t="shared" si="7"/>
        <v>7.9127640722909574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6819536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6819536</v>
      </c>
      <c r="O45" s="47">
        <f t="shared" si="7"/>
        <v>72.798403023154023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23748286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23748286</v>
      </c>
      <c r="O46" s="47">
        <f t="shared" si="7"/>
        <v>253.51245236290657</v>
      </c>
      <c r="P46" s="9"/>
    </row>
    <row r="47" spans="1:16">
      <c r="A47" s="12"/>
      <c r="B47" s="25">
        <v>343.9</v>
      </c>
      <c r="C47" s="20" t="s">
        <v>55</v>
      </c>
      <c r="D47" s="46">
        <v>0</v>
      </c>
      <c r="E47" s="46">
        <v>4974580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4974580</v>
      </c>
      <c r="O47" s="47">
        <f t="shared" si="7"/>
        <v>53.103536620515172</v>
      </c>
      <c r="P47" s="9"/>
    </row>
    <row r="48" spans="1:16">
      <c r="A48" s="12"/>
      <c r="B48" s="25">
        <v>346.4</v>
      </c>
      <c r="C48" s="20" t="s">
        <v>56</v>
      </c>
      <c r="D48" s="46">
        <v>21008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21008</v>
      </c>
      <c r="O48" s="47">
        <f t="shared" si="7"/>
        <v>0.22425995708658475</v>
      </c>
      <c r="P48" s="9"/>
    </row>
    <row r="49" spans="1:16">
      <c r="A49" s="12"/>
      <c r="B49" s="25">
        <v>347.2</v>
      </c>
      <c r="C49" s="20" t="s">
        <v>57</v>
      </c>
      <c r="D49" s="46">
        <v>34518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34518</v>
      </c>
      <c r="O49" s="47">
        <f t="shared" si="7"/>
        <v>0.36847892225412854</v>
      </c>
      <c r="P49" s="9"/>
    </row>
    <row r="50" spans="1:16">
      <c r="A50" s="12"/>
      <c r="B50" s="25">
        <v>347.5</v>
      </c>
      <c r="C50" s="20" t="s">
        <v>140</v>
      </c>
      <c r="D50" s="46">
        <v>189366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189366</v>
      </c>
      <c r="O50" s="47">
        <f t="shared" si="7"/>
        <v>2.0214780575808362</v>
      </c>
      <c r="P50" s="9"/>
    </row>
    <row r="51" spans="1:16">
      <c r="A51" s="12"/>
      <c r="B51" s="25">
        <v>349</v>
      </c>
      <c r="C51" s="20" t="s">
        <v>1</v>
      </c>
      <c r="D51" s="46">
        <v>168800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168800</v>
      </c>
      <c r="O51" s="47">
        <f t="shared" si="7"/>
        <v>1.8019364411755288</v>
      </c>
      <c r="P51" s="9"/>
    </row>
    <row r="52" spans="1:16" ht="15.75">
      <c r="A52" s="29" t="s">
        <v>49</v>
      </c>
      <c r="B52" s="30"/>
      <c r="C52" s="31"/>
      <c r="D52" s="32">
        <f t="shared" ref="D52:M52" si="10">SUM(D53:D54)</f>
        <v>166581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166581</v>
      </c>
      <c r="O52" s="45">
        <f t="shared" si="7"/>
        <v>1.7782486629588907</v>
      </c>
      <c r="P52" s="10"/>
    </row>
    <row r="53" spans="1:16">
      <c r="A53" s="13"/>
      <c r="B53" s="39">
        <v>351.1</v>
      </c>
      <c r="C53" s="21" t="s">
        <v>141</v>
      </c>
      <c r="D53" s="46">
        <v>13146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13146</v>
      </c>
      <c r="O53" s="47">
        <f t="shared" si="7"/>
        <v>0.14033327284178615</v>
      </c>
      <c r="P53" s="9"/>
    </row>
    <row r="54" spans="1:16">
      <c r="A54" s="13"/>
      <c r="B54" s="39">
        <v>354</v>
      </c>
      <c r="C54" s="21" t="s">
        <v>61</v>
      </c>
      <c r="D54" s="46">
        <v>153435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153435</v>
      </c>
      <c r="O54" s="47">
        <f t="shared" si="7"/>
        <v>1.6379153901171044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SUM(D56:D63)</f>
        <v>1091254</v>
      </c>
      <c r="E55" s="32">
        <f t="shared" si="11"/>
        <v>366885</v>
      </c>
      <c r="F55" s="32">
        <f t="shared" si="11"/>
        <v>0</v>
      </c>
      <c r="G55" s="32">
        <f t="shared" si="11"/>
        <v>23203</v>
      </c>
      <c r="H55" s="32">
        <f t="shared" si="11"/>
        <v>0</v>
      </c>
      <c r="I55" s="32">
        <f t="shared" si="11"/>
        <v>424967</v>
      </c>
      <c r="J55" s="32">
        <f t="shared" si="11"/>
        <v>0</v>
      </c>
      <c r="K55" s="32">
        <f t="shared" si="11"/>
        <v>5947802</v>
      </c>
      <c r="L55" s="32">
        <f t="shared" si="11"/>
        <v>0</v>
      </c>
      <c r="M55" s="32">
        <f t="shared" si="11"/>
        <v>0</v>
      </c>
      <c r="N55" s="32">
        <f>SUM(D55:M55)</f>
        <v>7854111</v>
      </c>
      <c r="O55" s="45">
        <f t="shared" si="7"/>
        <v>83.84246933612306</v>
      </c>
      <c r="P55" s="10"/>
    </row>
    <row r="56" spans="1:16">
      <c r="A56" s="12"/>
      <c r="B56" s="25">
        <v>361.1</v>
      </c>
      <c r="C56" s="20" t="s">
        <v>62</v>
      </c>
      <c r="D56" s="46">
        <v>342884</v>
      </c>
      <c r="E56" s="46">
        <v>273242</v>
      </c>
      <c r="F56" s="46">
        <v>0</v>
      </c>
      <c r="G56" s="46">
        <v>15934</v>
      </c>
      <c r="H56" s="46">
        <v>0</v>
      </c>
      <c r="I56" s="46">
        <v>205412</v>
      </c>
      <c r="J56" s="46">
        <v>0</v>
      </c>
      <c r="K56" s="46">
        <v>3712315</v>
      </c>
      <c r="L56" s="46">
        <v>0</v>
      </c>
      <c r="M56" s="46">
        <v>0</v>
      </c>
      <c r="N56" s="46">
        <f>SUM(D56:M56)</f>
        <v>4549787</v>
      </c>
      <c r="O56" s="47">
        <f t="shared" si="7"/>
        <v>48.568880301461405</v>
      </c>
      <c r="P56" s="9"/>
    </row>
    <row r="57" spans="1:16">
      <c r="A57" s="12"/>
      <c r="B57" s="25">
        <v>361.4</v>
      </c>
      <c r="C57" s="20" t="s">
        <v>148</v>
      </c>
      <c r="D57" s="46">
        <v>209765</v>
      </c>
      <c r="E57" s="46">
        <v>23072</v>
      </c>
      <c r="F57" s="46">
        <v>0</v>
      </c>
      <c r="G57" s="46">
        <v>7269</v>
      </c>
      <c r="H57" s="46">
        <v>0</v>
      </c>
      <c r="I57" s="46">
        <v>103261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2">SUM(D57:M57)</f>
        <v>343367</v>
      </c>
      <c r="O57" s="47">
        <f t="shared" si="7"/>
        <v>3.6654354857649154</v>
      </c>
      <c r="P57" s="9"/>
    </row>
    <row r="58" spans="1:16">
      <c r="A58" s="12"/>
      <c r="B58" s="25">
        <v>362</v>
      </c>
      <c r="C58" s="20" t="s">
        <v>63</v>
      </c>
      <c r="D58" s="46">
        <v>306823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306823</v>
      </c>
      <c r="O58" s="47">
        <f t="shared" si="7"/>
        <v>3.2753290562251141</v>
      </c>
      <c r="P58" s="9"/>
    </row>
    <row r="59" spans="1:16">
      <c r="A59" s="12"/>
      <c r="B59" s="25">
        <v>364</v>
      </c>
      <c r="C59" s="20" t="s">
        <v>122</v>
      </c>
      <c r="D59" s="46">
        <v>27530</v>
      </c>
      <c r="E59" s="46">
        <v>57021</v>
      </c>
      <c r="F59" s="46">
        <v>0</v>
      </c>
      <c r="G59" s="46">
        <v>0</v>
      </c>
      <c r="H59" s="46">
        <v>0</v>
      </c>
      <c r="I59" s="46">
        <v>116294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200845</v>
      </c>
      <c r="O59" s="47">
        <f t="shared" si="7"/>
        <v>2.1440161405681222</v>
      </c>
      <c r="P59" s="9"/>
    </row>
    <row r="60" spans="1:16">
      <c r="A60" s="12"/>
      <c r="B60" s="25">
        <v>365</v>
      </c>
      <c r="C60" s="20" t="s">
        <v>123</v>
      </c>
      <c r="D60" s="46">
        <v>1434</v>
      </c>
      <c r="E60" s="46">
        <v>260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1694</v>
      </c>
      <c r="O60" s="47">
        <f t="shared" si="7"/>
        <v>1.8083414285256786E-2</v>
      </c>
      <c r="P60" s="9"/>
    </row>
    <row r="61" spans="1:16">
      <c r="A61" s="12"/>
      <c r="B61" s="25">
        <v>366</v>
      </c>
      <c r="C61" s="20" t="s">
        <v>65</v>
      </c>
      <c r="D61" s="46">
        <v>7700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7700</v>
      </c>
      <c r="O61" s="47">
        <f t="shared" si="7"/>
        <v>8.2197337660258121E-2</v>
      </c>
      <c r="P61" s="9"/>
    </row>
    <row r="62" spans="1:16">
      <c r="A62" s="12"/>
      <c r="B62" s="25">
        <v>368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2235487</v>
      </c>
      <c r="L62" s="46">
        <v>0</v>
      </c>
      <c r="M62" s="46">
        <v>0</v>
      </c>
      <c r="N62" s="46">
        <f t="shared" si="12"/>
        <v>2235487</v>
      </c>
      <c r="O62" s="47">
        <f t="shared" si="7"/>
        <v>23.863776594041227</v>
      </c>
      <c r="P62" s="9"/>
    </row>
    <row r="63" spans="1:16">
      <c r="A63" s="12"/>
      <c r="B63" s="25">
        <v>369.9</v>
      </c>
      <c r="C63" s="20" t="s">
        <v>69</v>
      </c>
      <c r="D63" s="46">
        <v>195118</v>
      </c>
      <c r="E63" s="46">
        <v>13290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208408</v>
      </c>
      <c r="O63" s="47">
        <f t="shared" si="7"/>
        <v>2.224751006116763</v>
      </c>
      <c r="P63" s="9"/>
    </row>
    <row r="64" spans="1:16" ht="15.75">
      <c r="A64" s="29" t="s">
        <v>50</v>
      </c>
      <c r="B64" s="30"/>
      <c r="C64" s="31"/>
      <c r="D64" s="32">
        <f t="shared" ref="D64:M64" si="13">SUM(D65:D65)</f>
        <v>110100</v>
      </c>
      <c r="E64" s="32">
        <f t="shared" si="13"/>
        <v>1078075</v>
      </c>
      <c r="F64" s="32">
        <f t="shared" si="13"/>
        <v>0</v>
      </c>
      <c r="G64" s="32">
        <f t="shared" si="13"/>
        <v>2070100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3258275</v>
      </c>
      <c r="O64" s="45">
        <f t="shared" si="7"/>
        <v>34.782016930516562</v>
      </c>
      <c r="P64" s="9"/>
    </row>
    <row r="65" spans="1:119" ht="15.75" thickBot="1">
      <c r="A65" s="12"/>
      <c r="B65" s="25">
        <v>381</v>
      </c>
      <c r="C65" s="20" t="s">
        <v>70</v>
      </c>
      <c r="D65" s="46">
        <v>110100</v>
      </c>
      <c r="E65" s="46">
        <v>1078075</v>
      </c>
      <c r="F65" s="46">
        <v>0</v>
      </c>
      <c r="G65" s="46">
        <v>2070100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3258275</v>
      </c>
      <c r="O65" s="47">
        <f t="shared" si="7"/>
        <v>34.782016930516562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4">SUM(D5,D14,D27,D42,D52,D55,D64)</f>
        <v>49986603</v>
      </c>
      <c r="E66" s="15">
        <f t="shared" si="14"/>
        <v>20301372</v>
      </c>
      <c r="F66" s="15">
        <f t="shared" si="14"/>
        <v>0</v>
      </c>
      <c r="G66" s="15">
        <f t="shared" si="14"/>
        <v>2431928</v>
      </c>
      <c r="H66" s="15">
        <f t="shared" si="14"/>
        <v>0</v>
      </c>
      <c r="I66" s="15">
        <f t="shared" si="14"/>
        <v>26449427</v>
      </c>
      <c r="J66" s="15">
        <f t="shared" si="14"/>
        <v>0</v>
      </c>
      <c r="K66" s="15">
        <f t="shared" si="14"/>
        <v>5947802</v>
      </c>
      <c r="L66" s="15">
        <f t="shared" si="14"/>
        <v>0</v>
      </c>
      <c r="M66" s="15">
        <f t="shared" si="14"/>
        <v>0</v>
      </c>
      <c r="N66" s="15">
        <f>SUM(D66:M66)</f>
        <v>105117132</v>
      </c>
      <c r="O66" s="38">
        <f t="shared" si="7"/>
        <v>1122.1231679067434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149</v>
      </c>
      <c r="M68" s="118"/>
      <c r="N68" s="118"/>
      <c r="O68" s="43">
        <v>93677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26071708</v>
      </c>
      <c r="E5" s="27">
        <f t="shared" si="0"/>
        <v>2552184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28623892</v>
      </c>
      <c r="O5" s="33">
        <f t="shared" ref="O5:O36" si="1">(N5/O$66)</f>
        <v>312.7610576923077</v>
      </c>
      <c r="P5" s="6"/>
    </row>
    <row r="6" spans="1:133">
      <c r="A6" s="12"/>
      <c r="B6" s="25">
        <v>311</v>
      </c>
      <c r="C6" s="20" t="s">
        <v>3</v>
      </c>
      <c r="D6" s="46">
        <v>17799506</v>
      </c>
      <c r="E6" s="46">
        <v>125808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17925314</v>
      </c>
      <c r="O6" s="47">
        <f t="shared" si="1"/>
        <v>195.8622596153846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1403233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1403233</v>
      </c>
      <c r="O7" s="47">
        <f t="shared" si="1"/>
        <v>15.332528409090909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1023143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1023143</v>
      </c>
      <c r="O8" s="47">
        <f t="shared" si="1"/>
        <v>11.179447115384615</v>
      </c>
      <c r="P8" s="9"/>
    </row>
    <row r="9" spans="1:133">
      <c r="A9" s="12"/>
      <c r="B9" s="25">
        <v>312.51</v>
      </c>
      <c r="C9" s="20" t="s">
        <v>79</v>
      </c>
      <c r="D9" s="46">
        <v>440929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440929</v>
      </c>
      <c r="O9" s="47">
        <f t="shared" si="1"/>
        <v>4.8178430944055943</v>
      </c>
      <c r="P9" s="9"/>
    </row>
    <row r="10" spans="1:133">
      <c r="A10" s="12"/>
      <c r="B10" s="25">
        <v>314.10000000000002</v>
      </c>
      <c r="C10" s="20" t="s">
        <v>13</v>
      </c>
      <c r="D10" s="46">
        <v>5458972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5458972</v>
      </c>
      <c r="O10" s="47">
        <f t="shared" si="1"/>
        <v>59.647858391608395</v>
      </c>
      <c r="P10" s="9"/>
    </row>
    <row r="11" spans="1:133">
      <c r="A11" s="12"/>
      <c r="B11" s="25">
        <v>314.39999999999998</v>
      </c>
      <c r="C11" s="20" t="s">
        <v>15</v>
      </c>
      <c r="D11" s="46">
        <v>129669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129669</v>
      </c>
      <c r="O11" s="47">
        <f t="shared" si="1"/>
        <v>1.4168378496503498</v>
      </c>
      <c r="P11" s="9"/>
    </row>
    <row r="12" spans="1:133">
      <c r="A12" s="12"/>
      <c r="B12" s="25">
        <v>314.89999999999998</v>
      </c>
      <c r="C12" s="20" t="s">
        <v>94</v>
      </c>
      <c r="D12" s="46">
        <v>1971317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1971317</v>
      </c>
      <c r="O12" s="47">
        <f t="shared" si="1"/>
        <v>21.539739947552448</v>
      </c>
      <c r="P12" s="9"/>
    </row>
    <row r="13" spans="1:133">
      <c r="A13" s="12"/>
      <c r="B13" s="25">
        <v>316</v>
      </c>
      <c r="C13" s="20" t="s">
        <v>116</v>
      </c>
      <c r="D13" s="46">
        <v>271315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271315</v>
      </c>
      <c r="O13" s="47">
        <f t="shared" si="1"/>
        <v>2.9645432692307692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5579142</v>
      </c>
      <c r="E14" s="32">
        <f t="shared" si="3"/>
        <v>2427915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978352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8985409</v>
      </c>
      <c r="O14" s="45">
        <f t="shared" si="1"/>
        <v>98.17973120629371</v>
      </c>
      <c r="P14" s="10"/>
    </row>
    <row r="15" spans="1:133">
      <c r="A15" s="12"/>
      <c r="B15" s="25">
        <v>322</v>
      </c>
      <c r="C15" s="20" t="s">
        <v>0</v>
      </c>
      <c r="D15" s="46">
        <v>1106733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1106733</v>
      </c>
      <c r="O15" s="47">
        <f t="shared" si="1"/>
        <v>12.092799388111889</v>
      </c>
      <c r="P15" s="9"/>
    </row>
    <row r="16" spans="1:133">
      <c r="A16" s="12"/>
      <c r="B16" s="25">
        <v>323.10000000000002</v>
      </c>
      <c r="C16" s="20" t="s">
        <v>18</v>
      </c>
      <c r="D16" s="46">
        <v>4137009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4137009</v>
      </c>
      <c r="O16" s="47">
        <f t="shared" si="1"/>
        <v>45.203332604895103</v>
      </c>
      <c r="P16" s="9"/>
    </row>
    <row r="17" spans="1:16">
      <c r="A17" s="12"/>
      <c r="B17" s="25">
        <v>323.39999999999998</v>
      </c>
      <c r="C17" s="20" t="s">
        <v>19</v>
      </c>
      <c r="D17" s="46">
        <v>60219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60219</v>
      </c>
      <c r="O17" s="47">
        <f t="shared" si="1"/>
        <v>0.65798732517482517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158052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158052</v>
      </c>
      <c r="O18" s="47">
        <f t="shared" si="1"/>
        <v>1.7269667832167832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31131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31131</v>
      </c>
      <c r="O19" s="47">
        <f t="shared" si="1"/>
        <v>0.34015515734265733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381060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381060</v>
      </c>
      <c r="O20" s="47">
        <f t="shared" si="1"/>
        <v>4.16368006993007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266590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266590</v>
      </c>
      <c r="O21" s="47">
        <f t="shared" si="1"/>
        <v>2.9129152097902096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572843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572843</v>
      </c>
      <c r="O22" s="47">
        <f t="shared" si="1"/>
        <v>6.2592111013986012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978352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978352</v>
      </c>
      <c r="O23" s="47">
        <f t="shared" si="1"/>
        <v>10.690034965034965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190658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190658</v>
      </c>
      <c r="O24" s="47">
        <f t="shared" si="1"/>
        <v>2.0832386363636362</v>
      </c>
      <c r="P24" s="9"/>
    </row>
    <row r="25" spans="1:16">
      <c r="A25" s="12"/>
      <c r="B25" s="25">
        <v>329</v>
      </c>
      <c r="C25" s="20" t="s">
        <v>30</v>
      </c>
      <c r="D25" s="46">
        <v>275181</v>
      </c>
      <c r="E25" s="46">
        <v>827581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1102762</v>
      </c>
      <c r="O25" s="47">
        <f t="shared" si="1"/>
        <v>12.049409965034965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SUM(D27:D39)</f>
        <v>13698032</v>
      </c>
      <c r="E26" s="32">
        <f t="shared" si="6"/>
        <v>1397563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534789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15630384</v>
      </c>
      <c r="O26" s="45">
        <f t="shared" si="1"/>
        <v>170.78653846153847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59297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59297</v>
      </c>
      <c r="O27" s="47">
        <f t="shared" si="1"/>
        <v>0.64791302447552446</v>
      </c>
      <c r="P27" s="9"/>
    </row>
    <row r="28" spans="1:16">
      <c r="A28" s="12"/>
      <c r="B28" s="25">
        <v>331.39</v>
      </c>
      <c r="C28" s="20" t="s">
        <v>35</v>
      </c>
      <c r="D28" s="46">
        <v>0</v>
      </c>
      <c r="E28" s="46">
        <v>183617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183617</v>
      </c>
      <c r="O28" s="47">
        <f t="shared" si="1"/>
        <v>2.006304632867133</v>
      </c>
      <c r="P28" s="9"/>
    </row>
    <row r="29" spans="1:16">
      <c r="A29" s="12"/>
      <c r="B29" s="25">
        <v>331.5</v>
      </c>
      <c r="C29" s="20" t="s">
        <v>34</v>
      </c>
      <c r="D29" s="46">
        <v>3890306</v>
      </c>
      <c r="E29" s="46">
        <v>788776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4679082</v>
      </c>
      <c r="O29" s="47">
        <f t="shared" si="1"/>
        <v>51.126333041958041</v>
      </c>
      <c r="P29" s="9"/>
    </row>
    <row r="30" spans="1:16">
      <c r="A30" s="12"/>
      <c r="B30" s="25">
        <v>331.7</v>
      </c>
      <c r="C30" s="20" t="s">
        <v>86</v>
      </c>
      <c r="D30" s="46">
        <v>0</v>
      </c>
      <c r="E30" s="46">
        <v>126742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126742</v>
      </c>
      <c r="O30" s="47">
        <f t="shared" si="1"/>
        <v>1.3848557692307693</v>
      </c>
      <c r="P30" s="9"/>
    </row>
    <row r="31" spans="1:16">
      <c r="A31" s="12"/>
      <c r="B31" s="25">
        <v>334.35</v>
      </c>
      <c r="C31" s="20" t="s">
        <v>126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105706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105706</v>
      </c>
      <c r="O31" s="47">
        <f t="shared" si="1"/>
        <v>1.1550043706293707</v>
      </c>
      <c r="P31" s="9"/>
    </row>
    <row r="32" spans="1:16">
      <c r="A32" s="12"/>
      <c r="B32" s="25">
        <v>334.36</v>
      </c>
      <c r="C32" s="20" t="s">
        <v>135</v>
      </c>
      <c r="D32" s="46">
        <v>0</v>
      </c>
      <c r="E32" s="46">
        <v>35731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35731</v>
      </c>
      <c r="O32" s="47">
        <f t="shared" si="1"/>
        <v>0.39041739510489509</v>
      </c>
      <c r="P32" s="9"/>
    </row>
    <row r="33" spans="1:16">
      <c r="A33" s="12"/>
      <c r="B33" s="25">
        <v>335.12</v>
      </c>
      <c r="C33" s="20" t="s">
        <v>117</v>
      </c>
      <c r="D33" s="46">
        <v>4530245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4530245</v>
      </c>
      <c r="O33" s="47">
        <f t="shared" si="1"/>
        <v>49.500054632867133</v>
      </c>
      <c r="P33" s="9"/>
    </row>
    <row r="34" spans="1:16">
      <c r="A34" s="12"/>
      <c r="B34" s="25">
        <v>335.15</v>
      </c>
      <c r="C34" s="20" t="s">
        <v>118</v>
      </c>
      <c r="D34" s="46">
        <v>13277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13277</v>
      </c>
      <c r="O34" s="47">
        <f t="shared" si="1"/>
        <v>0.1450721153846154</v>
      </c>
      <c r="P34" s="9"/>
    </row>
    <row r="35" spans="1:16">
      <c r="A35" s="12"/>
      <c r="B35" s="25">
        <v>335.18</v>
      </c>
      <c r="C35" s="20" t="s">
        <v>119</v>
      </c>
      <c r="D35" s="46">
        <v>5230594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5230594</v>
      </c>
      <c r="O35" s="47">
        <f t="shared" si="1"/>
        <v>57.152469405594402</v>
      </c>
      <c r="P35" s="9"/>
    </row>
    <row r="36" spans="1:16">
      <c r="A36" s="12"/>
      <c r="B36" s="25">
        <v>335.21</v>
      </c>
      <c r="C36" s="20" t="s">
        <v>40</v>
      </c>
      <c r="D36" s="46">
        <v>25610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25610</v>
      </c>
      <c r="O36" s="47">
        <f t="shared" si="1"/>
        <v>0.27982954545454547</v>
      </c>
      <c r="P36" s="9"/>
    </row>
    <row r="37" spans="1:16">
      <c r="A37" s="12"/>
      <c r="B37" s="25">
        <v>335.5</v>
      </c>
      <c r="C37" s="20" t="s">
        <v>41</v>
      </c>
      <c r="D37" s="46">
        <v>0</v>
      </c>
      <c r="E37" s="46">
        <v>203400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203400</v>
      </c>
      <c r="O37" s="47">
        <f t="shared" ref="O37:O64" si="8">(N37/O$66)</f>
        <v>2.222465034965035</v>
      </c>
      <c r="P37" s="9"/>
    </row>
    <row r="38" spans="1:16">
      <c r="A38" s="12"/>
      <c r="B38" s="25">
        <v>337.2</v>
      </c>
      <c r="C38" s="20" t="s">
        <v>42</v>
      </c>
      <c r="D38" s="46">
        <v>8000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8000</v>
      </c>
      <c r="O38" s="47">
        <f t="shared" si="8"/>
        <v>8.7412587412587409E-2</v>
      </c>
      <c r="P38" s="9"/>
    </row>
    <row r="39" spans="1:16">
      <c r="A39" s="12"/>
      <c r="B39" s="25">
        <v>338</v>
      </c>
      <c r="C39" s="20" t="s">
        <v>144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429083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429083</v>
      </c>
      <c r="O39" s="47">
        <f t="shared" si="8"/>
        <v>4.6884069055944053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SUM(D41:D49)</f>
        <v>1233247</v>
      </c>
      <c r="E40" s="32">
        <f t="shared" si="9"/>
        <v>10963772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21406977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33603996</v>
      </c>
      <c r="O40" s="45">
        <f t="shared" si="8"/>
        <v>367.17652972027975</v>
      </c>
      <c r="P40" s="10"/>
    </row>
    <row r="41" spans="1:16">
      <c r="A41" s="12"/>
      <c r="B41" s="25">
        <v>341.3</v>
      </c>
      <c r="C41" s="20" t="s">
        <v>120</v>
      </c>
      <c r="D41" s="46">
        <v>281000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10">SUM(D41:M41)</f>
        <v>281000</v>
      </c>
      <c r="O41" s="47">
        <f t="shared" si="8"/>
        <v>3.0703671328671329</v>
      </c>
      <c r="P41" s="9"/>
    </row>
    <row r="42" spans="1:16">
      <c r="A42" s="12"/>
      <c r="B42" s="25">
        <v>342.9</v>
      </c>
      <c r="C42" s="20" t="s">
        <v>97</v>
      </c>
      <c r="D42" s="46">
        <v>431022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431022</v>
      </c>
      <c r="O42" s="47">
        <f t="shared" si="8"/>
        <v>4.7095935314685313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6775904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6775904</v>
      </c>
      <c r="O43" s="47">
        <f t="shared" si="8"/>
        <v>74.037412587412589</v>
      </c>
      <c r="P43" s="9"/>
    </row>
    <row r="44" spans="1:16">
      <c r="A44" s="12"/>
      <c r="B44" s="25">
        <v>343.7</v>
      </c>
      <c r="C44" s="20" t="s">
        <v>104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21406977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21406977</v>
      </c>
      <c r="O44" s="47">
        <f t="shared" si="8"/>
        <v>233.90490603146853</v>
      </c>
      <c r="P44" s="9"/>
    </row>
    <row r="45" spans="1:16">
      <c r="A45" s="12"/>
      <c r="B45" s="25">
        <v>343.9</v>
      </c>
      <c r="C45" s="20" t="s">
        <v>55</v>
      </c>
      <c r="D45" s="46">
        <v>0</v>
      </c>
      <c r="E45" s="46">
        <v>4187868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4187868</v>
      </c>
      <c r="O45" s="47">
        <f t="shared" si="8"/>
        <v>45.759047202797206</v>
      </c>
      <c r="P45" s="9"/>
    </row>
    <row r="46" spans="1:16">
      <c r="A46" s="12"/>
      <c r="B46" s="25">
        <v>346.4</v>
      </c>
      <c r="C46" s="20" t="s">
        <v>56</v>
      </c>
      <c r="D46" s="46">
        <v>19840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19840</v>
      </c>
      <c r="O46" s="47">
        <f t="shared" si="8"/>
        <v>0.21678321678321677</v>
      </c>
      <c r="P46" s="9"/>
    </row>
    <row r="47" spans="1:16">
      <c r="A47" s="12"/>
      <c r="B47" s="25">
        <v>347.2</v>
      </c>
      <c r="C47" s="20" t="s">
        <v>57</v>
      </c>
      <c r="D47" s="46">
        <v>62271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62271</v>
      </c>
      <c r="O47" s="47">
        <f t="shared" si="8"/>
        <v>0.6804086538461539</v>
      </c>
      <c r="P47" s="9"/>
    </row>
    <row r="48" spans="1:16">
      <c r="A48" s="12"/>
      <c r="B48" s="25">
        <v>347.5</v>
      </c>
      <c r="C48" s="20" t="s">
        <v>140</v>
      </c>
      <c r="D48" s="46">
        <v>279514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279514</v>
      </c>
      <c r="O48" s="47">
        <f t="shared" si="8"/>
        <v>3.0541302447552447</v>
      </c>
      <c r="P48" s="9"/>
    </row>
    <row r="49" spans="1:119">
      <c r="A49" s="12"/>
      <c r="B49" s="25">
        <v>349</v>
      </c>
      <c r="C49" s="20" t="s">
        <v>1</v>
      </c>
      <c r="D49" s="46">
        <v>159600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159600</v>
      </c>
      <c r="O49" s="47">
        <f t="shared" si="8"/>
        <v>1.743881118881119</v>
      </c>
      <c r="P49" s="9"/>
    </row>
    <row r="50" spans="1:119" ht="15.75">
      <c r="A50" s="29" t="s">
        <v>49</v>
      </c>
      <c r="B50" s="30"/>
      <c r="C50" s="31"/>
      <c r="D50" s="32">
        <f t="shared" ref="D50:M50" si="11">SUM(D51:D52)</f>
        <v>144816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>SUM(D50:M50)</f>
        <v>144816</v>
      </c>
      <c r="O50" s="45">
        <f t="shared" si="8"/>
        <v>1.5823426573426573</v>
      </c>
      <c r="P50" s="10"/>
    </row>
    <row r="51" spans="1:119">
      <c r="A51" s="13"/>
      <c r="B51" s="39">
        <v>351.1</v>
      </c>
      <c r="C51" s="21" t="s">
        <v>141</v>
      </c>
      <c r="D51" s="46">
        <v>2834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2834</v>
      </c>
      <c r="O51" s="47">
        <f t="shared" si="8"/>
        <v>3.0965909090909093E-2</v>
      </c>
      <c r="P51" s="9"/>
    </row>
    <row r="52" spans="1:119">
      <c r="A52" s="13"/>
      <c r="B52" s="39">
        <v>354</v>
      </c>
      <c r="C52" s="21" t="s">
        <v>61</v>
      </c>
      <c r="D52" s="46">
        <v>141982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141982</v>
      </c>
      <c r="O52" s="47">
        <f t="shared" si="8"/>
        <v>1.5513767482517482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SUM(D54:D61)</f>
        <v>1313990</v>
      </c>
      <c r="E53" s="32">
        <f t="shared" si="12"/>
        <v>598886</v>
      </c>
      <c r="F53" s="32">
        <f t="shared" si="12"/>
        <v>0</v>
      </c>
      <c r="G53" s="32">
        <f t="shared" si="12"/>
        <v>42665</v>
      </c>
      <c r="H53" s="32">
        <f t="shared" si="12"/>
        <v>0</v>
      </c>
      <c r="I53" s="32">
        <f t="shared" si="12"/>
        <v>584221</v>
      </c>
      <c r="J53" s="32">
        <f t="shared" si="12"/>
        <v>0</v>
      </c>
      <c r="K53" s="32">
        <f t="shared" si="12"/>
        <v>3122953</v>
      </c>
      <c r="L53" s="32">
        <f t="shared" si="12"/>
        <v>0</v>
      </c>
      <c r="M53" s="32">
        <f t="shared" si="12"/>
        <v>0</v>
      </c>
      <c r="N53" s="32">
        <f>SUM(D53:M53)</f>
        <v>5662715</v>
      </c>
      <c r="O53" s="45">
        <f t="shared" si="8"/>
        <v>61.87407124125874</v>
      </c>
      <c r="P53" s="10"/>
    </row>
    <row r="54" spans="1:119">
      <c r="A54" s="12"/>
      <c r="B54" s="25">
        <v>361.1</v>
      </c>
      <c r="C54" s="20" t="s">
        <v>62</v>
      </c>
      <c r="D54" s="46">
        <v>308337</v>
      </c>
      <c r="E54" s="46">
        <v>544488</v>
      </c>
      <c r="F54" s="46">
        <v>0</v>
      </c>
      <c r="G54" s="46">
        <v>43678</v>
      </c>
      <c r="H54" s="46">
        <v>0</v>
      </c>
      <c r="I54" s="46">
        <v>244773</v>
      </c>
      <c r="J54" s="46">
        <v>0</v>
      </c>
      <c r="K54" s="46">
        <v>1071986</v>
      </c>
      <c r="L54" s="46">
        <v>0</v>
      </c>
      <c r="M54" s="46">
        <v>0</v>
      </c>
      <c r="N54" s="46">
        <f>SUM(D54:M54)</f>
        <v>2213262</v>
      </c>
      <c r="O54" s="47">
        <f t="shared" si="8"/>
        <v>24.183369755244755</v>
      </c>
      <c r="P54" s="9"/>
    </row>
    <row r="55" spans="1:119">
      <c r="A55" s="12"/>
      <c r="B55" s="25">
        <v>361.3</v>
      </c>
      <c r="C55" s="20" t="s">
        <v>90</v>
      </c>
      <c r="D55" s="46">
        <v>276667</v>
      </c>
      <c r="E55" s="46">
        <v>43918</v>
      </c>
      <c r="F55" s="46">
        <v>0</v>
      </c>
      <c r="G55" s="46">
        <v>-5522</v>
      </c>
      <c r="H55" s="46">
        <v>0</v>
      </c>
      <c r="I55" s="46">
        <v>269591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3">SUM(D55:M55)</f>
        <v>584654</v>
      </c>
      <c r="O55" s="47">
        <f t="shared" si="8"/>
        <v>6.3882648601398602</v>
      </c>
      <c r="P55" s="9"/>
    </row>
    <row r="56" spans="1:119">
      <c r="A56" s="12"/>
      <c r="B56" s="25">
        <v>362</v>
      </c>
      <c r="C56" s="20" t="s">
        <v>63</v>
      </c>
      <c r="D56" s="46">
        <v>339182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339182</v>
      </c>
      <c r="O56" s="47">
        <f t="shared" si="8"/>
        <v>3.706097027972028</v>
      </c>
      <c r="P56" s="9"/>
    </row>
    <row r="57" spans="1:119">
      <c r="A57" s="12"/>
      <c r="B57" s="25">
        <v>364</v>
      </c>
      <c r="C57" s="20" t="s">
        <v>122</v>
      </c>
      <c r="D57" s="46">
        <v>183825</v>
      </c>
      <c r="E57" s="46">
        <v>0</v>
      </c>
      <c r="F57" s="46">
        <v>0</v>
      </c>
      <c r="G57" s="46">
        <v>0</v>
      </c>
      <c r="H57" s="46">
        <v>0</v>
      </c>
      <c r="I57" s="46">
        <v>69857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253682</v>
      </c>
      <c r="O57" s="47">
        <f t="shared" si="8"/>
        <v>2.7718750000000001</v>
      </c>
      <c r="P57" s="9"/>
    </row>
    <row r="58" spans="1:119">
      <c r="A58" s="12"/>
      <c r="B58" s="25">
        <v>365</v>
      </c>
      <c r="C58" s="20" t="s">
        <v>123</v>
      </c>
      <c r="D58" s="46">
        <v>1959</v>
      </c>
      <c r="E58" s="46">
        <v>764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2723</v>
      </c>
      <c r="O58" s="47">
        <f t="shared" si="8"/>
        <v>2.9753059440559441E-2</v>
      </c>
      <c r="P58" s="9"/>
    </row>
    <row r="59" spans="1:119">
      <c r="A59" s="12"/>
      <c r="B59" s="25">
        <v>366</v>
      </c>
      <c r="C59" s="20" t="s">
        <v>65</v>
      </c>
      <c r="D59" s="46">
        <v>4550</v>
      </c>
      <c r="E59" s="46">
        <v>0</v>
      </c>
      <c r="F59" s="46">
        <v>0</v>
      </c>
      <c r="G59" s="46">
        <v>4509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9059</v>
      </c>
      <c r="O59" s="47">
        <f t="shared" si="8"/>
        <v>9.8983828671328669E-2</v>
      </c>
      <c r="P59" s="9"/>
    </row>
    <row r="60" spans="1:119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2050967</v>
      </c>
      <c r="L60" s="46">
        <v>0</v>
      </c>
      <c r="M60" s="46">
        <v>0</v>
      </c>
      <c r="N60" s="46">
        <f t="shared" si="13"/>
        <v>2050967</v>
      </c>
      <c r="O60" s="47">
        <f t="shared" si="8"/>
        <v>22.410041520979021</v>
      </c>
      <c r="P60" s="9"/>
    </row>
    <row r="61" spans="1:119">
      <c r="A61" s="12"/>
      <c r="B61" s="25">
        <v>369.9</v>
      </c>
      <c r="C61" s="20" t="s">
        <v>69</v>
      </c>
      <c r="D61" s="46">
        <v>199470</v>
      </c>
      <c r="E61" s="46">
        <v>9716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209186</v>
      </c>
      <c r="O61" s="47">
        <f t="shared" si="8"/>
        <v>2.285686188811189</v>
      </c>
      <c r="P61" s="9"/>
    </row>
    <row r="62" spans="1:119" ht="15.75">
      <c r="A62" s="29" t="s">
        <v>50</v>
      </c>
      <c r="B62" s="30"/>
      <c r="C62" s="31"/>
      <c r="D62" s="32">
        <f t="shared" ref="D62:M62" si="14">SUM(D63:D63)</f>
        <v>262500</v>
      </c>
      <c r="E62" s="32">
        <f t="shared" si="14"/>
        <v>1047650</v>
      </c>
      <c r="F62" s="32">
        <f t="shared" si="14"/>
        <v>0</v>
      </c>
      <c r="G62" s="32">
        <f t="shared" si="14"/>
        <v>2284000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3594150</v>
      </c>
      <c r="O62" s="45">
        <f t="shared" si="8"/>
        <v>39.27174388111888</v>
      </c>
      <c r="P62" s="9"/>
    </row>
    <row r="63" spans="1:119" ht="15.75" thickBot="1">
      <c r="A63" s="12"/>
      <c r="B63" s="25">
        <v>381</v>
      </c>
      <c r="C63" s="20" t="s">
        <v>70</v>
      </c>
      <c r="D63" s="46">
        <v>262500</v>
      </c>
      <c r="E63" s="46">
        <v>1047650</v>
      </c>
      <c r="F63" s="46">
        <v>0</v>
      </c>
      <c r="G63" s="46">
        <v>2284000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3594150</v>
      </c>
      <c r="O63" s="47">
        <f t="shared" si="8"/>
        <v>39.27174388111888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5">SUM(D5,D14,D26,D40,D50,D53,D62)</f>
        <v>48303435</v>
      </c>
      <c r="E64" s="15">
        <f t="shared" si="15"/>
        <v>18987970</v>
      </c>
      <c r="F64" s="15">
        <f t="shared" si="15"/>
        <v>0</v>
      </c>
      <c r="G64" s="15">
        <f t="shared" si="15"/>
        <v>2326665</v>
      </c>
      <c r="H64" s="15">
        <f t="shared" si="15"/>
        <v>0</v>
      </c>
      <c r="I64" s="15">
        <f t="shared" si="15"/>
        <v>23504339</v>
      </c>
      <c r="J64" s="15">
        <f t="shared" si="15"/>
        <v>0</v>
      </c>
      <c r="K64" s="15">
        <f t="shared" si="15"/>
        <v>3122953</v>
      </c>
      <c r="L64" s="15">
        <f t="shared" si="15"/>
        <v>0</v>
      </c>
      <c r="M64" s="15">
        <f t="shared" si="15"/>
        <v>0</v>
      </c>
      <c r="N64" s="15">
        <f>SUM(D64:M64)</f>
        <v>96245362</v>
      </c>
      <c r="O64" s="38">
        <f t="shared" si="8"/>
        <v>1051.6320148601399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145</v>
      </c>
      <c r="M66" s="118"/>
      <c r="N66" s="118"/>
      <c r="O66" s="43">
        <v>91520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23996543</v>
      </c>
      <c r="E5" s="27">
        <f t="shared" si="0"/>
        <v>2452382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26448925</v>
      </c>
      <c r="O5" s="33">
        <f t="shared" ref="O5:O36" si="1">(N5/O$67)</f>
        <v>290.62517169008976</v>
      </c>
      <c r="P5" s="6"/>
    </row>
    <row r="6" spans="1:133">
      <c r="A6" s="12"/>
      <c r="B6" s="25">
        <v>311</v>
      </c>
      <c r="C6" s="20" t="s">
        <v>3</v>
      </c>
      <c r="D6" s="46">
        <v>15970155</v>
      </c>
      <c r="E6" s="46">
        <v>79970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16050125</v>
      </c>
      <c r="O6" s="47">
        <f t="shared" si="1"/>
        <v>176.36143373586648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1372877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1372877</v>
      </c>
      <c r="O7" s="47">
        <f t="shared" si="1"/>
        <v>15.085400024173964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999535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999535</v>
      </c>
      <c r="O8" s="47">
        <f t="shared" si="1"/>
        <v>10.983056248420452</v>
      </c>
      <c r="P8" s="9"/>
    </row>
    <row r="9" spans="1:133">
      <c r="A9" s="12"/>
      <c r="B9" s="25">
        <v>312.51</v>
      </c>
      <c r="C9" s="20" t="s">
        <v>79</v>
      </c>
      <c r="D9" s="46">
        <v>432767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432767</v>
      </c>
      <c r="O9" s="47">
        <f t="shared" si="1"/>
        <v>4.7553155251793822</v>
      </c>
      <c r="P9" s="9"/>
    </row>
    <row r="10" spans="1:133">
      <c r="A10" s="12"/>
      <c r="B10" s="25">
        <v>314.10000000000002</v>
      </c>
      <c r="C10" s="20" t="s">
        <v>13</v>
      </c>
      <c r="D10" s="46">
        <v>5099378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5099378</v>
      </c>
      <c r="O10" s="47">
        <f t="shared" si="1"/>
        <v>56.032810662916042</v>
      </c>
      <c r="P10" s="9"/>
    </row>
    <row r="11" spans="1:133">
      <c r="A11" s="12"/>
      <c r="B11" s="25">
        <v>314.39999999999998</v>
      </c>
      <c r="C11" s="20" t="s">
        <v>15</v>
      </c>
      <c r="D11" s="46">
        <v>133290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133290</v>
      </c>
      <c r="O11" s="47">
        <f t="shared" si="1"/>
        <v>1.4646126122166427</v>
      </c>
      <c r="P11" s="9"/>
    </row>
    <row r="12" spans="1:133">
      <c r="A12" s="12"/>
      <c r="B12" s="25">
        <v>314.89999999999998</v>
      </c>
      <c r="C12" s="20" t="s">
        <v>94</v>
      </c>
      <c r="D12" s="46">
        <v>2088951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2088951</v>
      </c>
      <c r="O12" s="47">
        <f t="shared" si="1"/>
        <v>22.953739822211478</v>
      </c>
      <c r="P12" s="9"/>
    </row>
    <row r="13" spans="1:133">
      <c r="A13" s="12"/>
      <c r="B13" s="25">
        <v>316</v>
      </c>
      <c r="C13" s="20" t="s">
        <v>116</v>
      </c>
      <c r="D13" s="46">
        <v>272002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272002</v>
      </c>
      <c r="O13" s="47">
        <f t="shared" si="1"/>
        <v>2.9888030591053436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5529200</v>
      </c>
      <c r="E14" s="32">
        <f t="shared" si="3"/>
        <v>1306652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491777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7327629</v>
      </c>
      <c r="O14" s="45">
        <f t="shared" si="1"/>
        <v>80.51720197347457</v>
      </c>
      <c r="P14" s="10"/>
    </row>
    <row r="15" spans="1:133">
      <c r="A15" s="12"/>
      <c r="B15" s="25">
        <v>322</v>
      </c>
      <c r="C15" s="20" t="s">
        <v>0</v>
      </c>
      <c r="D15" s="46">
        <v>1258580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1258580</v>
      </c>
      <c r="O15" s="47">
        <f t="shared" si="1"/>
        <v>13.829485643961453</v>
      </c>
      <c r="P15" s="9"/>
    </row>
    <row r="16" spans="1:133">
      <c r="A16" s="12"/>
      <c r="B16" s="25">
        <v>323.10000000000002</v>
      </c>
      <c r="C16" s="20" t="s">
        <v>18</v>
      </c>
      <c r="D16" s="46">
        <v>3949682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3949682</v>
      </c>
      <c r="O16" s="47">
        <f t="shared" si="1"/>
        <v>43.399760457986751</v>
      </c>
      <c r="P16" s="9"/>
    </row>
    <row r="17" spans="1:16">
      <c r="A17" s="12"/>
      <c r="B17" s="25">
        <v>323.39999999999998</v>
      </c>
      <c r="C17" s="20" t="s">
        <v>19</v>
      </c>
      <c r="D17" s="46">
        <v>70163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70163</v>
      </c>
      <c r="O17" s="47">
        <f t="shared" si="1"/>
        <v>0.77096267320096257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73522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73522</v>
      </c>
      <c r="O18" s="47">
        <f t="shared" si="1"/>
        <v>0.80787192194007051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55813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55813</v>
      </c>
      <c r="O19" s="47">
        <f t="shared" si="1"/>
        <v>0.61328249475315089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186876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186876</v>
      </c>
      <c r="O20" s="47">
        <f t="shared" si="1"/>
        <v>2.0534244618545827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463645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463645</v>
      </c>
      <c r="O21" s="47">
        <f t="shared" si="1"/>
        <v>5.0946081070686873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274102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274102</v>
      </c>
      <c r="O22" s="47">
        <f t="shared" si="1"/>
        <v>3.0118782071708772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491777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491777</v>
      </c>
      <c r="O23" s="47">
        <f t="shared" si="1"/>
        <v>5.4037271858208706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233578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233578</v>
      </c>
      <c r="O24" s="47">
        <f t="shared" si="1"/>
        <v>2.5665937785005548</v>
      </c>
      <c r="P24" s="9"/>
    </row>
    <row r="25" spans="1:16">
      <c r="A25" s="12"/>
      <c r="B25" s="25">
        <v>329</v>
      </c>
      <c r="C25" s="20" t="s">
        <v>30</v>
      </c>
      <c r="D25" s="46">
        <v>250775</v>
      </c>
      <c r="E25" s="46">
        <v>19116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269891</v>
      </c>
      <c r="O25" s="47">
        <f t="shared" si="1"/>
        <v>2.9656070412166096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SUM(D27:D40)</f>
        <v>11462694</v>
      </c>
      <c r="E26" s="32">
        <f t="shared" si="6"/>
        <v>1376807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3254938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16094439</v>
      </c>
      <c r="O26" s="45">
        <f t="shared" si="1"/>
        <v>176.84836331271219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61217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61217</v>
      </c>
      <c r="O27" s="47">
        <f t="shared" si="1"/>
        <v>0.67266254244179025</v>
      </c>
      <c r="P27" s="9"/>
    </row>
    <row r="28" spans="1:16">
      <c r="A28" s="12"/>
      <c r="B28" s="25">
        <v>331.39</v>
      </c>
      <c r="C28" s="20" t="s">
        <v>35</v>
      </c>
      <c r="D28" s="46">
        <v>0</v>
      </c>
      <c r="E28" s="46">
        <v>189560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189560</v>
      </c>
      <c r="O28" s="47">
        <f t="shared" si="1"/>
        <v>2.0829166987154832</v>
      </c>
      <c r="P28" s="9"/>
    </row>
    <row r="29" spans="1:16">
      <c r="A29" s="12"/>
      <c r="B29" s="25">
        <v>331.49</v>
      </c>
      <c r="C29" s="20" t="s">
        <v>36</v>
      </c>
      <c r="D29" s="46">
        <v>0</v>
      </c>
      <c r="E29" s="46">
        <v>210813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210813</v>
      </c>
      <c r="O29" s="47">
        <f t="shared" si="1"/>
        <v>2.3164481853044272</v>
      </c>
      <c r="P29" s="9"/>
    </row>
    <row r="30" spans="1:16">
      <c r="A30" s="12"/>
      <c r="B30" s="25">
        <v>331.5</v>
      </c>
      <c r="C30" s="20" t="s">
        <v>34</v>
      </c>
      <c r="D30" s="46">
        <v>1789808</v>
      </c>
      <c r="E30" s="46">
        <v>261426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2051234</v>
      </c>
      <c r="O30" s="47">
        <f t="shared" si="1"/>
        <v>22.539299174788752</v>
      </c>
      <c r="P30" s="9"/>
    </row>
    <row r="31" spans="1:16">
      <c r="A31" s="12"/>
      <c r="B31" s="25">
        <v>331.7</v>
      </c>
      <c r="C31" s="20" t="s">
        <v>86</v>
      </c>
      <c r="D31" s="46">
        <v>0</v>
      </c>
      <c r="E31" s="46">
        <v>130844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130844</v>
      </c>
      <c r="O31" s="47">
        <f t="shared" si="1"/>
        <v>1.4377355588031691</v>
      </c>
      <c r="P31" s="9"/>
    </row>
    <row r="32" spans="1:16">
      <c r="A32" s="12"/>
      <c r="B32" s="25">
        <v>334.35</v>
      </c>
      <c r="C32" s="20" t="s">
        <v>126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21400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21400</v>
      </c>
      <c r="O32" s="47">
        <f t="shared" si="1"/>
        <v>0.23514674695353105</v>
      </c>
      <c r="P32" s="9"/>
    </row>
    <row r="33" spans="1:16">
      <c r="A33" s="12"/>
      <c r="B33" s="25">
        <v>334.36</v>
      </c>
      <c r="C33" s="20" t="s">
        <v>135</v>
      </c>
      <c r="D33" s="46">
        <v>0</v>
      </c>
      <c r="E33" s="46">
        <v>174631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174631</v>
      </c>
      <c r="O33" s="47">
        <f t="shared" si="1"/>
        <v>1.9188743723010317</v>
      </c>
      <c r="P33" s="9"/>
    </row>
    <row r="34" spans="1:16">
      <c r="A34" s="12"/>
      <c r="B34" s="25">
        <v>334.49</v>
      </c>
      <c r="C34" s="20" t="s">
        <v>139</v>
      </c>
      <c r="D34" s="46">
        <v>125000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125000</v>
      </c>
      <c r="O34" s="47">
        <f t="shared" si="1"/>
        <v>1.3735207181865132</v>
      </c>
      <c r="P34" s="9"/>
    </row>
    <row r="35" spans="1:16">
      <c r="A35" s="12"/>
      <c r="B35" s="25">
        <v>335.12</v>
      </c>
      <c r="C35" s="20" t="s">
        <v>117</v>
      </c>
      <c r="D35" s="46">
        <v>4340345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4340345</v>
      </c>
      <c r="O35" s="47">
        <f t="shared" si="1"/>
        <v>47.692430252617932</v>
      </c>
      <c r="P35" s="9"/>
    </row>
    <row r="36" spans="1:16">
      <c r="A36" s="12"/>
      <c r="B36" s="25">
        <v>335.15</v>
      </c>
      <c r="C36" s="20" t="s">
        <v>118</v>
      </c>
      <c r="D36" s="46">
        <v>14020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14020</v>
      </c>
      <c r="O36" s="47">
        <f t="shared" si="1"/>
        <v>0.15405408375179933</v>
      </c>
      <c r="P36" s="9"/>
    </row>
    <row r="37" spans="1:16">
      <c r="A37" s="12"/>
      <c r="B37" s="25">
        <v>335.18</v>
      </c>
      <c r="C37" s="20" t="s">
        <v>119</v>
      </c>
      <c r="D37" s="46">
        <v>5177402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5177402</v>
      </c>
      <c r="O37" s="47">
        <f t="shared" ref="O37:O65" si="8">(N37/O$67)</f>
        <v>56.890151307042316</v>
      </c>
      <c r="P37" s="9"/>
    </row>
    <row r="38" spans="1:16">
      <c r="A38" s="12"/>
      <c r="B38" s="25">
        <v>335.21</v>
      </c>
      <c r="C38" s="20" t="s">
        <v>40</v>
      </c>
      <c r="D38" s="46">
        <v>16119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16119</v>
      </c>
      <c r="O38" s="47">
        <f t="shared" si="8"/>
        <v>0.17711824365158724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348316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348316</v>
      </c>
      <c r="O39" s="47">
        <f t="shared" si="8"/>
        <v>3.8273539398068279</v>
      </c>
      <c r="P39" s="9"/>
    </row>
    <row r="40" spans="1:16">
      <c r="A40" s="12"/>
      <c r="B40" s="25">
        <v>337.3</v>
      </c>
      <c r="C40" s="20" t="s">
        <v>127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3233538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3233538</v>
      </c>
      <c r="O40" s="47">
        <f t="shared" si="8"/>
        <v>35.530651488347047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SUM(D42:D50)</f>
        <v>970354</v>
      </c>
      <c r="E41" s="32">
        <f t="shared" si="9"/>
        <v>9918220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20109395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30997969</v>
      </c>
      <c r="O41" s="45">
        <f t="shared" si="8"/>
        <v>340.61082114562618</v>
      </c>
      <c r="P41" s="10"/>
    </row>
    <row r="42" spans="1:16">
      <c r="A42" s="12"/>
      <c r="B42" s="25">
        <v>341.3</v>
      </c>
      <c r="C42" s="20" t="s">
        <v>120</v>
      </c>
      <c r="D42" s="46">
        <v>281000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0">SUM(D42:M42)</f>
        <v>281000</v>
      </c>
      <c r="O42" s="47">
        <f t="shared" si="8"/>
        <v>3.0876745744832816</v>
      </c>
      <c r="P42" s="9"/>
    </row>
    <row r="43" spans="1:16">
      <c r="A43" s="12"/>
      <c r="B43" s="25">
        <v>342.9</v>
      </c>
      <c r="C43" s="20" t="s">
        <v>97</v>
      </c>
      <c r="D43" s="46">
        <v>189088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189088</v>
      </c>
      <c r="O43" s="47">
        <f t="shared" si="8"/>
        <v>2.0777302844836112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5745631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5745631</v>
      </c>
      <c r="O44" s="47">
        <f t="shared" si="8"/>
        <v>63.133945740437547</v>
      </c>
      <c r="P44" s="9"/>
    </row>
    <row r="45" spans="1:16">
      <c r="A45" s="12"/>
      <c r="B45" s="25">
        <v>343.6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20109395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20109395</v>
      </c>
      <c r="O45" s="47">
        <f t="shared" si="8"/>
        <v>220.96536530157022</v>
      </c>
      <c r="P45" s="9"/>
    </row>
    <row r="46" spans="1:16">
      <c r="A46" s="12"/>
      <c r="B46" s="25">
        <v>343.9</v>
      </c>
      <c r="C46" s="20" t="s">
        <v>55</v>
      </c>
      <c r="D46" s="46">
        <v>0</v>
      </c>
      <c r="E46" s="46">
        <v>4172589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4172589</v>
      </c>
      <c r="O46" s="47">
        <f t="shared" si="8"/>
        <v>45.849099519817159</v>
      </c>
      <c r="P46" s="9"/>
    </row>
    <row r="47" spans="1:16">
      <c r="A47" s="12"/>
      <c r="B47" s="25">
        <v>346.4</v>
      </c>
      <c r="C47" s="20" t="s">
        <v>56</v>
      </c>
      <c r="D47" s="46">
        <v>19039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19039</v>
      </c>
      <c r="O47" s="47">
        <f t="shared" si="8"/>
        <v>0.2092036876284242</v>
      </c>
      <c r="P47" s="9"/>
    </row>
    <row r="48" spans="1:16">
      <c r="A48" s="12"/>
      <c r="B48" s="25">
        <v>347.2</v>
      </c>
      <c r="C48" s="20" t="s">
        <v>57</v>
      </c>
      <c r="D48" s="46">
        <v>64520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64520</v>
      </c>
      <c r="O48" s="47">
        <f t="shared" si="8"/>
        <v>0.70895645389915063</v>
      </c>
      <c r="P48" s="9"/>
    </row>
    <row r="49" spans="1:16">
      <c r="A49" s="12"/>
      <c r="B49" s="25">
        <v>347.5</v>
      </c>
      <c r="C49" s="20" t="s">
        <v>140</v>
      </c>
      <c r="D49" s="46">
        <v>190107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190107</v>
      </c>
      <c r="O49" s="47">
        <f t="shared" si="8"/>
        <v>2.0889272253782676</v>
      </c>
      <c r="P49" s="9"/>
    </row>
    <row r="50" spans="1:16">
      <c r="A50" s="12"/>
      <c r="B50" s="25">
        <v>349</v>
      </c>
      <c r="C50" s="20" t="s">
        <v>1</v>
      </c>
      <c r="D50" s="46">
        <v>226600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226600</v>
      </c>
      <c r="O50" s="47">
        <f t="shared" si="8"/>
        <v>2.4899183579285111</v>
      </c>
      <c r="P50" s="9"/>
    </row>
    <row r="51" spans="1:16" ht="15.75">
      <c r="A51" s="29" t="s">
        <v>49</v>
      </c>
      <c r="B51" s="30"/>
      <c r="C51" s="31"/>
      <c r="D51" s="32">
        <f t="shared" ref="D51:M51" si="11">SUM(D52:D53)</f>
        <v>153437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>SUM(D51:M51)</f>
        <v>153437</v>
      </c>
      <c r="O51" s="45">
        <f t="shared" si="8"/>
        <v>1.685991187491072</v>
      </c>
      <c r="P51" s="10"/>
    </row>
    <row r="52" spans="1:16">
      <c r="A52" s="13"/>
      <c r="B52" s="39">
        <v>351.1</v>
      </c>
      <c r="C52" s="21" t="s">
        <v>141</v>
      </c>
      <c r="D52" s="46">
        <v>4290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4290</v>
      </c>
      <c r="O52" s="47">
        <f t="shared" si="8"/>
        <v>4.7139231048161132E-2</v>
      </c>
      <c r="P52" s="9"/>
    </row>
    <row r="53" spans="1:16">
      <c r="A53" s="13"/>
      <c r="B53" s="39">
        <v>354</v>
      </c>
      <c r="C53" s="21" t="s">
        <v>61</v>
      </c>
      <c r="D53" s="46">
        <v>149147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149147</v>
      </c>
      <c r="O53" s="47">
        <f t="shared" si="8"/>
        <v>1.6388519564429109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572195</v>
      </c>
      <c r="E54" s="32">
        <f t="shared" si="12"/>
        <v>343932</v>
      </c>
      <c r="F54" s="32">
        <f t="shared" si="12"/>
        <v>0</v>
      </c>
      <c r="G54" s="32">
        <f t="shared" si="12"/>
        <v>246946</v>
      </c>
      <c r="H54" s="32">
        <f t="shared" si="12"/>
        <v>0</v>
      </c>
      <c r="I54" s="32">
        <f t="shared" si="12"/>
        <v>57924</v>
      </c>
      <c r="J54" s="32">
        <f t="shared" si="12"/>
        <v>0</v>
      </c>
      <c r="K54" s="32">
        <f t="shared" si="12"/>
        <v>4775991</v>
      </c>
      <c r="L54" s="32">
        <f t="shared" si="12"/>
        <v>0</v>
      </c>
      <c r="M54" s="32">
        <f t="shared" si="12"/>
        <v>0</v>
      </c>
      <c r="N54" s="32">
        <f>SUM(D54:M54)</f>
        <v>5996988</v>
      </c>
      <c r="O54" s="45">
        <f t="shared" si="8"/>
        <v>65.895898117727214</v>
      </c>
      <c r="P54" s="10"/>
    </row>
    <row r="55" spans="1:16">
      <c r="A55" s="12"/>
      <c r="B55" s="25">
        <v>361.1</v>
      </c>
      <c r="C55" s="20" t="s">
        <v>62</v>
      </c>
      <c r="D55" s="46">
        <v>194509</v>
      </c>
      <c r="E55" s="46">
        <v>345372</v>
      </c>
      <c r="F55" s="46">
        <v>0</v>
      </c>
      <c r="G55" s="46">
        <v>63534</v>
      </c>
      <c r="H55" s="46">
        <v>0</v>
      </c>
      <c r="I55" s="46">
        <v>148433</v>
      </c>
      <c r="J55" s="46">
        <v>0</v>
      </c>
      <c r="K55" s="46">
        <v>2869520</v>
      </c>
      <c r="L55" s="46">
        <v>0</v>
      </c>
      <c r="M55" s="46">
        <v>0</v>
      </c>
      <c r="N55" s="46">
        <f>SUM(D55:M55)</f>
        <v>3621368</v>
      </c>
      <c r="O55" s="47">
        <f t="shared" si="8"/>
        <v>39.792191809421254</v>
      </c>
      <c r="P55" s="9"/>
    </row>
    <row r="56" spans="1:16">
      <c r="A56" s="12"/>
      <c r="B56" s="25">
        <v>361.3</v>
      </c>
      <c r="C56" s="20" t="s">
        <v>90</v>
      </c>
      <c r="D56" s="46">
        <v>-114319</v>
      </c>
      <c r="E56" s="46">
        <v>-18252</v>
      </c>
      <c r="F56" s="46">
        <v>0</v>
      </c>
      <c r="G56" s="46">
        <v>13412</v>
      </c>
      <c r="H56" s="46">
        <v>0</v>
      </c>
      <c r="I56" s="46">
        <v>-116471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3">SUM(D56:M56)</f>
        <v>-235630</v>
      </c>
      <c r="O56" s="47">
        <f t="shared" si="8"/>
        <v>-2.5891414946103048</v>
      </c>
      <c r="P56" s="9"/>
    </row>
    <row r="57" spans="1:16">
      <c r="A57" s="12"/>
      <c r="B57" s="25">
        <v>362</v>
      </c>
      <c r="C57" s="20" t="s">
        <v>63</v>
      </c>
      <c r="D57" s="46">
        <v>298922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298922</v>
      </c>
      <c r="O57" s="47">
        <f t="shared" si="8"/>
        <v>3.2846044809739912</v>
      </c>
      <c r="P57" s="9"/>
    </row>
    <row r="58" spans="1:16">
      <c r="A58" s="12"/>
      <c r="B58" s="25">
        <v>364</v>
      </c>
      <c r="C58" s="20" t="s">
        <v>122</v>
      </c>
      <c r="D58" s="46">
        <v>10152</v>
      </c>
      <c r="E58" s="46">
        <v>0</v>
      </c>
      <c r="F58" s="46">
        <v>0</v>
      </c>
      <c r="G58" s="46">
        <v>0</v>
      </c>
      <c r="H58" s="46">
        <v>0</v>
      </c>
      <c r="I58" s="46">
        <v>25962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36114</v>
      </c>
      <c r="O58" s="47">
        <f t="shared" si="8"/>
        <v>0.39682661773270189</v>
      </c>
      <c r="P58" s="9"/>
    </row>
    <row r="59" spans="1:16">
      <c r="A59" s="12"/>
      <c r="B59" s="25">
        <v>365</v>
      </c>
      <c r="C59" s="20" t="s">
        <v>123</v>
      </c>
      <c r="D59" s="46">
        <v>5435</v>
      </c>
      <c r="E59" s="46">
        <v>4288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9723</v>
      </c>
      <c r="O59" s="47">
        <f t="shared" si="8"/>
        <v>0.10683793554341973</v>
      </c>
      <c r="P59" s="9"/>
    </row>
    <row r="60" spans="1:16">
      <c r="A60" s="12"/>
      <c r="B60" s="25">
        <v>366</v>
      </c>
      <c r="C60" s="20" t="s">
        <v>65</v>
      </c>
      <c r="D60" s="46">
        <v>16926</v>
      </c>
      <c r="E60" s="46">
        <v>0</v>
      </c>
      <c r="F60" s="46">
        <v>0</v>
      </c>
      <c r="G60" s="46">
        <v>170000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186926</v>
      </c>
      <c r="O60" s="47">
        <f t="shared" si="8"/>
        <v>2.0539738701418573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1906471</v>
      </c>
      <c r="L61" s="46">
        <v>0</v>
      </c>
      <c r="M61" s="46">
        <v>0</v>
      </c>
      <c r="N61" s="46">
        <f t="shared" si="13"/>
        <v>1906471</v>
      </c>
      <c r="O61" s="47">
        <f t="shared" si="8"/>
        <v>20.94861933697408</v>
      </c>
      <c r="P61" s="9"/>
    </row>
    <row r="62" spans="1:16">
      <c r="A62" s="12"/>
      <c r="B62" s="25">
        <v>369.9</v>
      </c>
      <c r="C62" s="20" t="s">
        <v>69</v>
      </c>
      <c r="D62" s="46">
        <v>160570</v>
      </c>
      <c r="E62" s="46">
        <v>12524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173094</v>
      </c>
      <c r="O62" s="47">
        <f t="shared" si="8"/>
        <v>1.9019855615502104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SUM(D64:D64)</f>
        <v>146500</v>
      </c>
      <c r="E63" s="32">
        <f t="shared" si="14"/>
        <v>650521</v>
      </c>
      <c r="F63" s="32">
        <f t="shared" si="14"/>
        <v>0</v>
      </c>
      <c r="G63" s="32">
        <f t="shared" si="14"/>
        <v>2300500</v>
      </c>
      <c r="H63" s="32">
        <f t="shared" si="14"/>
        <v>0</v>
      </c>
      <c r="I63" s="32">
        <f t="shared" si="14"/>
        <v>2200000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5297521</v>
      </c>
      <c r="O63" s="45">
        <f t="shared" si="8"/>
        <v>58.210038788225084</v>
      </c>
      <c r="P63" s="9"/>
    </row>
    <row r="64" spans="1:16" ht="15.75" thickBot="1">
      <c r="A64" s="12"/>
      <c r="B64" s="25">
        <v>381</v>
      </c>
      <c r="C64" s="20" t="s">
        <v>70</v>
      </c>
      <c r="D64" s="46">
        <v>146500</v>
      </c>
      <c r="E64" s="46">
        <v>650521</v>
      </c>
      <c r="F64" s="46">
        <v>0</v>
      </c>
      <c r="G64" s="46">
        <v>2300500</v>
      </c>
      <c r="H64" s="46">
        <v>0</v>
      </c>
      <c r="I64" s="46">
        <v>2200000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5297521</v>
      </c>
      <c r="O64" s="47">
        <f t="shared" si="8"/>
        <v>58.210038788225084</v>
      </c>
      <c r="P64" s="9"/>
    </row>
    <row r="65" spans="1:119" ht="16.5" thickBot="1">
      <c r="A65" s="14" t="s">
        <v>58</v>
      </c>
      <c r="B65" s="23"/>
      <c r="C65" s="22"/>
      <c r="D65" s="15">
        <f t="shared" ref="D65:M65" si="15">SUM(D5,D14,D26,D41,D51,D54,D63)</f>
        <v>42830923</v>
      </c>
      <c r="E65" s="15">
        <f t="shared" si="15"/>
        <v>16048514</v>
      </c>
      <c r="F65" s="15">
        <f t="shared" si="15"/>
        <v>0</v>
      </c>
      <c r="G65" s="15">
        <f t="shared" si="15"/>
        <v>2547446</v>
      </c>
      <c r="H65" s="15">
        <f t="shared" si="15"/>
        <v>0</v>
      </c>
      <c r="I65" s="15">
        <f t="shared" si="15"/>
        <v>26114034</v>
      </c>
      <c r="J65" s="15">
        <f t="shared" si="15"/>
        <v>0</v>
      </c>
      <c r="K65" s="15">
        <f t="shared" si="15"/>
        <v>4775991</v>
      </c>
      <c r="L65" s="15">
        <f t="shared" si="15"/>
        <v>0</v>
      </c>
      <c r="M65" s="15">
        <f t="shared" si="15"/>
        <v>0</v>
      </c>
      <c r="N65" s="15">
        <f>SUM(D65:M65)</f>
        <v>92316908</v>
      </c>
      <c r="O65" s="38">
        <f t="shared" si="8"/>
        <v>1014.3934862153461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142</v>
      </c>
      <c r="M67" s="118"/>
      <c r="N67" s="118"/>
      <c r="O67" s="43">
        <v>91007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22559684</v>
      </c>
      <c r="E5" s="27">
        <f t="shared" si="0"/>
        <v>2342719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24902403</v>
      </c>
      <c r="O5" s="33">
        <f t="shared" ref="O5:O36" si="1">(N5/O$65)</f>
        <v>276.74256534495021</v>
      </c>
      <c r="P5" s="6"/>
    </row>
    <row r="6" spans="1:133">
      <c r="A6" s="12"/>
      <c r="B6" s="25">
        <v>311</v>
      </c>
      <c r="C6" s="20" t="s">
        <v>3</v>
      </c>
      <c r="D6" s="46">
        <v>14770931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14770931</v>
      </c>
      <c r="O6" s="47">
        <f t="shared" si="1"/>
        <v>164.15063789118065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1356364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1356364</v>
      </c>
      <c r="O7" s="47">
        <f t="shared" si="1"/>
        <v>15.073390825035561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986355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986355</v>
      </c>
      <c r="O8" s="47">
        <f t="shared" si="1"/>
        <v>10.961448701991465</v>
      </c>
      <c r="P8" s="9"/>
    </row>
    <row r="9" spans="1:133">
      <c r="A9" s="12"/>
      <c r="B9" s="25">
        <v>312.51</v>
      </c>
      <c r="C9" s="20" t="s">
        <v>79</v>
      </c>
      <c r="D9" s="46">
        <v>418946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418946</v>
      </c>
      <c r="O9" s="47">
        <f t="shared" si="1"/>
        <v>4.6557832503556185</v>
      </c>
      <c r="P9" s="9"/>
    </row>
    <row r="10" spans="1:133">
      <c r="A10" s="12"/>
      <c r="B10" s="25">
        <v>314.10000000000002</v>
      </c>
      <c r="C10" s="20" t="s">
        <v>13</v>
      </c>
      <c r="D10" s="46">
        <v>4913300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4913300</v>
      </c>
      <c r="O10" s="47">
        <f t="shared" si="1"/>
        <v>54.601929231863444</v>
      </c>
      <c r="P10" s="9"/>
    </row>
    <row r="11" spans="1:133">
      <c r="A11" s="12"/>
      <c r="B11" s="25">
        <v>314.39999999999998</v>
      </c>
      <c r="C11" s="20" t="s">
        <v>15</v>
      </c>
      <c r="D11" s="46">
        <v>127973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127973</v>
      </c>
      <c r="O11" s="47">
        <f t="shared" si="1"/>
        <v>1.4221750533428166</v>
      </c>
      <c r="P11" s="9"/>
    </row>
    <row r="12" spans="1:133">
      <c r="A12" s="12"/>
      <c r="B12" s="25">
        <v>314.89999999999998</v>
      </c>
      <c r="C12" s="20" t="s">
        <v>94</v>
      </c>
      <c r="D12" s="46">
        <v>2086633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2086633</v>
      </c>
      <c r="O12" s="47">
        <f t="shared" si="1"/>
        <v>23.188933588193457</v>
      </c>
      <c r="P12" s="9"/>
    </row>
    <row r="13" spans="1:133">
      <c r="A13" s="12"/>
      <c r="B13" s="25">
        <v>316</v>
      </c>
      <c r="C13" s="20" t="s">
        <v>116</v>
      </c>
      <c r="D13" s="46">
        <v>241901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241901</v>
      </c>
      <c r="O13" s="47">
        <f t="shared" si="1"/>
        <v>2.6882668029871977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4545933</v>
      </c>
      <c r="E14" s="32">
        <f t="shared" si="3"/>
        <v>654825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208157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5408915</v>
      </c>
      <c r="O14" s="45">
        <f t="shared" si="1"/>
        <v>60.109741731863444</v>
      </c>
      <c r="P14" s="10"/>
    </row>
    <row r="15" spans="1:133">
      <c r="A15" s="12"/>
      <c r="B15" s="25">
        <v>322</v>
      </c>
      <c r="C15" s="20" t="s">
        <v>0</v>
      </c>
      <c r="D15" s="46">
        <v>693327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693327</v>
      </c>
      <c r="O15" s="47">
        <f t="shared" si="1"/>
        <v>7.7050031116642961</v>
      </c>
      <c r="P15" s="9"/>
    </row>
    <row r="16" spans="1:133">
      <c r="A16" s="12"/>
      <c r="B16" s="25">
        <v>323.10000000000002</v>
      </c>
      <c r="C16" s="20" t="s">
        <v>18</v>
      </c>
      <c r="D16" s="46">
        <v>3676852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3676852</v>
      </c>
      <c r="O16" s="47">
        <f t="shared" si="1"/>
        <v>40.861175320056901</v>
      </c>
      <c r="P16" s="9"/>
    </row>
    <row r="17" spans="1:16">
      <c r="A17" s="12"/>
      <c r="B17" s="25">
        <v>323.39999999999998</v>
      </c>
      <c r="C17" s="20" t="s">
        <v>19</v>
      </c>
      <c r="D17" s="46">
        <v>58998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58998</v>
      </c>
      <c r="O17" s="47">
        <f t="shared" si="1"/>
        <v>0.65564989331436696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61859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61859</v>
      </c>
      <c r="O18" s="47">
        <f t="shared" si="1"/>
        <v>0.68744443456614512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2331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2331</v>
      </c>
      <c r="O19" s="47">
        <f t="shared" si="1"/>
        <v>2.5904605263157895E-2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172526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172526</v>
      </c>
      <c r="O20" s="47">
        <f t="shared" si="1"/>
        <v>1.9172964082503556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13363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13363</v>
      </c>
      <c r="O21" s="47">
        <f t="shared" si="1"/>
        <v>0.14850417852062589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253914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253914</v>
      </c>
      <c r="O22" s="47">
        <f t="shared" si="1"/>
        <v>2.8217683143669987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208157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208157</v>
      </c>
      <c r="O23" s="47">
        <f t="shared" si="1"/>
        <v>2.3132668029871977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150832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150832</v>
      </c>
      <c r="O24" s="47">
        <f t="shared" si="1"/>
        <v>1.6762091038406828</v>
      </c>
      <c r="P24" s="9"/>
    </row>
    <row r="25" spans="1:16">
      <c r="A25" s="12"/>
      <c r="B25" s="25">
        <v>329</v>
      </c>
      <c r="C25" s="20" t="s">
        <v>30</v>
      </c>
      <c r="D25" s="46">
        <v>116756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116756</v>
      </c>
      <c r="O25" s="47">
        <f t="shared" si="1"/>
        <v>1.2975195590327169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SUM(D27:D38)</f>
        <v>9066841</v>
      </c>
      <c r="E26" s="32">
        <f t="shared" si="5"/>
        <v>2175628</v>
      </c>
      <c r="F26" s="32">
        <f t="shared" si="5"/>
        <v>0</v>
      </c>
      <c r="G26" s="32">
        <f t="shared" si="5"/>
        <v>629200</v>
      </c>
      <c r="H26" s="32">
        <f t="shared" si="5"/>
        <v>0</v>
      </c>
      <c r="I26" s="32">
        <f t="shared" si="5"/>
        <v>516462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12388131</v>
      </c>
      <c r="O26" s="45">
        <f t="shared" si="1"/>
        <v>137.67037473328591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415952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415952</v>
      </c>
      <c r="O27" s="47">
        <f t="shared" si="1"/>
        <v>4.6225106685633</v>
      </c>
      <c r="P27" s="9"/>
    </row>
    <row r="28" spans="1:16">
      <c r="A28" s="12"/>
      <c r="B28" s="25">
        <v>331.5</v>
      </c>
      <c r="C28" s="20" t="s">
        <v>34</v>
      </c>
      <c r="D28" s="46">
        <v>0</v>
      </c>
      <c r="E28" s="46">
        <v>810779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810779</v>
      </c>
      <c r="O28" s="47">
        <f t="shared" si="1"/>
        <v>9.0102573790896159</v>
      </c>
      <c r="P28" s="9"/>
    </row>
    <row r="29" spans="1:16">
      <c r="A29" s="12"/>
      <c r="B29" s="25">
        <v>334.36</v>
      </c>
      <c r="C29" s="20" t="s">
        <v>135</v>
      </c>
      <c r="D29" s="46">
        <v>0</v>
      </c>
      <c r="E29" s="46">
        <v>120853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120853</v>
      </c>
      <c r="O29" s="47">
        <f t="shared" si="1"/>
        <v>1.3430498755334281</v>
      </c>
      <c r="P29" s="9"/>
    </row>
    <row r="30" spans="1:16">
      <c r="A30" s="12"/>
      <c r="B30" s="25">
        <v>334.5</v>
      </c>
      <c r="C30" s="20" t="s">
        <v>102</v>
      </c>
      <c r="D30" s="46">
        <v>1879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1879</v>
      </c>
      <c r="O30" s="47">
        <f t="shared" si="1"/>
        <v>2.0881490042674252E-2</v>
      </c>
      <c r="P30" s="9"/>
    </row>
    <row r="31" spans="1:16">
      <c r="A31" s="12"/>
      <c r="B31" s="25">
        <v>334.7</v>
      </c>
      <c r="C31" s="20" t="s">
        <v>136</v>
      </c>
      <c r="D31" s="46">
        <v>0</v>
      </c>
      <c r="E31" s="46">
        <v>0</v>
      </c>
      <c r="F31" s="46">
        <v>0</v>
      </c>
      <c r="G31" s="46">
        <v>529200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529200</v>
      </c>
      <c r="O31" s="47">
        <f t="shared" si="1"/>
        <v>5.8810455192034139</v>
      </c>
      <c r="P31" s="9"/>
    </row>
    <row r="32" spans="1:16">
      <c r="A32" s="12"/>
      <c r="B32" s="25">
        <v>335.12</v>
      </c>
      <c r="C32" s="20" t="s">
        <v>117</v>
      </c>
      <c r="D32" s="46">
        <v>4150586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4150586</v>
      </c>
      <c r="O32" s="47">
        <f t="shared" si="1"/>
        <v>46.125822368421055</v>
      </c>
      <c r="P32" s="9"/>
    </row>
    <row r="33" spans="1:16">
      <c r="A33" s="12"/>
      <c r="B33" s="25">
        <v>335.15</v>
      </c>
      <c r="C33" s="20" t="s">
        <v>118</v>
      </c>
      <c r="D33" s="46">
        <v>14869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14869</v>
      </c>
      <c r="O33" s="47">
        <f t="shared" si="1"/>
        <v>0.16524048719772405</v>
      </c>
      <c r="P33" s="9"/>
    </row>
    <row r="34" spans="1:16">
      <c r="A34" s="12"/>
      <c r="B34" s="25">
        <v>335.18</v>
      </c>
      <c r="C34" s="20" t="s">
        <v>119</v>
      </c>
      <c r="D34" s="46">
        <v>4876557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4876557</v>
      </c>
      <c r="O34" s="47">
        <f t="shared" si="1"/>
        <v>54.193601084637265</v>
      </c>
      <c r="P34" s="9"/>
    </row>
    <row r="35" spans="1:16">
      <c r="A35" s="12"/>
      <c r="B35" s="25">
        <v>335.21</v>
      </c>
      <c r="C35" s="20" t="s">
        <v>40</v>
      </c>
      <c r="D35" s="46">
        <v>22950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22950</v>
      </c>
      <c r="O35" s="47">
        <f t="shared" si="1"/>
        <v>0.25504534139402563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828044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828044</v>
      </c>
      <c r="O36" s="47">
        <f t="shared" si="1"/>
        <v>9.202124822190612</v>
      </c>
      <c r="P36" s="9"/>
    </row>
    <row r="37" spans="1:16">
      <c r="A37" s="12"/>
      <c r="B37" s="25">
        <v>337.3</v>
      </c>
      <c r="C37" s="20" t="s">
        <v>127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516462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516462</v>
      </c>
      <c r="O37" s="47">
        <f t="shared" ref="O37:O63" si="7">(N37/O$65)</f>
        <v>5.7394870199146517</v>
      </c>
      <c r="P37" s="9"/>
    </row>
    <row r="38" spans="1:16">
      <c r="A38" s="12"/>
      <c r="B38" s="25">
        <v>337.7</v>
      </c>
      <c r="C38" s="20" t="s">
        <v>43</v>
      </c>
      <c r="D38" s="46">
        <v>0</v>
      </c>
      <c r="E38" s="46">
        <v>0</v>
      </c>
      <c r="F38" s="46">
        <v>0</v>
      </c>
      <c r="G38" s="46">
        <v>100000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100000</v>
      </c>
      <c r="O38" s="47">
        <f t="shared" si="7"/>
        <v>1.1113086770981508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738157</v>
      </c>
      <c r="E39" s="32">
        <f t="shared" si="8"/>
        <v>9915808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20169805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30823770</v>
      </c>
      <c r="O39" s="45">
        <f t="shared" si="7"/>
        <v>342.54723061877667</v>
      </c>
      <c r="P39" s="10"/>
    </row>
    <row r="40" spans="1:16">
      <c r="A40" s="12"/>
      <c r="B40" s="25">
        <v>341.3</v>
      </c>
      <c r="C40" s="20" t="s">
        <v>120</v>
      </c>
      <c r="D40" s="46">
        <v>276000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276000</v>
      </c>
      <c r="O40" s="47">
        <f t="shared" si="7"/>
        <v>3.067211948790896</v>
      </c>
      <c r="P40" s="9"/>
    </row>
    <row r="41" spans="1:16">
      <c r="A41" s="12"/>
      <c r="B41" s="25">
        <v>341.9</v>
      </c>
      <c r="C41" s="20" t="s">
        <v>121</v>
      </c>
      <c r="D41" s="46">
        <v>0</v>
      </c>
      <c r="E41" s="46">
        <v>14087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14087</v>
      </c>
      <c r="O41" s="47">
        <f t="shared" si="7"/>
        <v>0.15655005334281649</v>
      </c>
      <c r="P41" s="9"/>
    </row>
    <row r="42" spans="1:16">
      <c r="A42" s="12"/>
      <c r="B42" s="25">
        <v>342.9</v>
      </c>
      <c r="C42" s="20" t="s">
        <v>97</v>
      </c>
      <c r="D42" s="46">
        <v>110117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110117</v>
      </c>
      <c r="O42" s="47">
        <f t="shared" si="7"/>
        <v>1.2237397759601707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5733914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5733914</v>
      </c>
      <c r="O43" s="47">
        <f t="shared" si="7"/>
        <v>63.721483819345664</v>
      </c>
      <c r="P43" s="9"/>
    </row>
    <row r="44" spans="1:16">
      <c r="A44" s="12"/>
      <c r="B44" s="25">
        <v>343.6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20169805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20169805</v>
      </c>
      <c r="O44" s="47">
        <f t="shared" si="7"/>
        <v>224.14879311877667</v>
      </c>
      <c r="P44" s="9"/>
    </row>
    <row r="45" spans="1:16">
      <c r="A45" s="12"/>
      <c r="B45" s="25">
        <v>343.9</v>
      </c>
      <c r="C45" s="20" t="s">
        <v>55</v>
      </c>
      <c r="D45" s="46">
        <v>0</v>
      </c>
      <c r="E45" s="46">
        <v>4167807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4167807</v>
      </c>
      <c r="O45" s="47">
        <f t="shared" si="7"/>
        <v>46.317200835704128</v>
      </c>
      <c r="P45" s="9"/>
    </row>
    <row r="46" spans="1:16">
      <c r="A46" s="12"/>
      <c r="B46" s="25">
        <v>346.4</v>
      </c>
      <c r="C46" s="20" t="s">
        <v>56</v>
      </c>
      <c r="D46" s="46">
        <v>20974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20974</v>
      </c>
      <c r="O46" s="47">
        <f t="shared" si="7"/>
        <v>0.23308588193456614</v>
      </c>
      <c r="P46" s="9"/>
    </row>
    <row r="47" spans="1:16">
      <c r="A47" s="12"/>
      <c r="B47" s="25">
        <v>347.2</v>
      </c>
      <c r="C47" s="20" t="s">
        <v>57</v>
      </c>
      <c r="D47" s="46">
        <v>83266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83266</v>
      </c>
      <c r="O47" s="47">
        <f t="shared" si="7"/>
        <v>0.92534228307254618</v>
      </c>
      <c r="P47" s="9"/>
    </row>
    <row r="48" spans="1:16">
      <c r="A48" s="12"/>
      <c r="B48" s="25">
        <v>349</v>
      </c>
      <c r="C48" s="20" t="s">
        <v>1</v>
      </c>
      <c r="D48" s="46">
        <v>247800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247800</v>
      </c>
      <c r="O48" s="47">
        <f t="shared" si="7"/>
        <v>2.7538229018492175</v>
      </c>
      <c r="P48" s="9"/>
    </row>
    <row r="49" spans="1:119" ht="15.75">
      <c r="A49" s="29" t="s">
        <v>49</v>
      </c>
      <c r="B49" s="30"/>
      <c r="C49" s="31"/>
      <c r="D49" s="32">
        <f t="shared" ref="D49:M49" si="10">SUM(D50:D51)</f>
        <v>234579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234579</v>
      </c>
      <c r="O49" s="45">
        <f t="shared" si="7"/>
        <v>2.6068967816500712</v>
      </c>
      <c r="P49" s="10"/>
    </row>
    <row r="50" spans="1:119">
      <c r="A50" s="13"/>
      <c r="B50" s="39">
        <v>351.5</v>
      </c>
      <c r="C50" s="21" t="s">
        <v>60</v>
      </c>
      <c r="D50" s="46">
        <v>7791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7791</v>
      </c>
      <c r="O50" s="47">
        <f t="shared" si="7"/>
        <v>8.6582059032716929E-2</v>
      </c>
      <c r="P50" s="9"/>
    </row>
    <row r="51" spans="1:119">
      <c r="A51" s="13"/>
      <c r="B51" s="39">
        <v>354</v>
      </c>
      <c r="C51" s="21" t="s">
        <v>61</v>
      </c>
      <c r="D51" s="46">
        <v>226788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226788</v>
      </c>
      <c r="O51" s="47">
        <f t="shared" si="7"/>
        <v>2.5203147226173543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SUM(D53:D60)</f>
        <v>740201</v>
      </c>
      <c r="E52" s="32">
        <f t="shared" si="11"/>
        <v>197764</v>
      </c>
      <c r="F52" s="32">
        <f t="shared" si="11"/>
        <v>0</v>
      </c>
      <c r="G52" s="32">
        <f t="shared" si="11"/>
        <v>166718</v>
      </c>
      <c r="H52" s="32">
        <f t="shared" si="11"/>
        <v>0</v>
      </c>
      <c r="I52" s="32">
        <f t="shared" si="11"/>
        <v>41358</v>
      </c>
      <c r="J52" s="32">
        <f t="shared" si="11"/>
        <v>0</v>
      </c>
      <c r="K52" s="32">
        <f t="shared" si="11"/>
        <v>5460231</v>
      </c>
      <c r="L52" s="32">
        <f t="shared" si="11"/>
        <v>0</v>
      </c>
      <c r="M52" s="32">
        <f t="shared" si="11"/>
        <v>0</v>
      </c>
      <c r="N52" s="32">
        <f>SUM(D52:M52)</f>
        <v>6606272</v>
      </c>
      <c r="O52" s="45">
        <f t="shared" si="7"/>
        <v>73.416073968705547</v>
      </c>
      <c r="P52" s="10"/>
    </row>
    <row r="53" spans="1:119">
      <c r="A53" s="12"/>
      <c r="B53" s="25">
        <v>361.1</v>
      </c>
      <c r="C53" s="20" t="s">
        <v>62</v>
      </c>
      <c r="D53" s="46">
        <v>153774</v>
      </c>
      <c r="E53" s="46">
        <v>194289</v>
      </c>
      <c r="F53" s="46">
        <v>0</v>
      </c>
      <c r="G53" s="46">
        <v>67042</v>
      </c>
      <c r="H53" s="46">
        <v>0</v>
      </c>
      <c r="I53" s="46">
        <v>80157</v>
      </c>
      <c r="J53" s="46">
        <v>0</v>
      </c>
      <c r="K53" s="46">
        <v>3715202</v>
      </c>
      <c r="L53" s="46">
        <v>0</v>
      </c>
      <c r="M53" s="46">
        <v>0</v>
      </c>
      <c r="N53" s="46">
        <f>SUM(D53:M53)</f>
        <v>4210464</v>
      </c>
      <c r="O53" s="47">
        <f t="shared" si="7"/>
        <v>46.79125177809388</v>
      </c>
      <c r="P53" s="9"/>
    </row>
    <row r="54" spans="1:119">
      <c r="A54" s="12"/>
      <c r="B54" s="25">
        <v>361.3</v>
      </c>
      <c r="C54" s="20" t="s">
        <v>90</v>
      </c>
      <c r="D54" s="46">
        <v>-39584</v>
      </c>
      <c r="E54" s="46">
        <v>-4843</v>
      </c>
      <c r="F54" s="46">
        <v>0</v>
      </c>
      <c r="G54" s="46">
        <v>-324</v>
      </c>
      <c r="H54" s="46">
        <v>0</v>
      </c>
      <c r="I54" s="46">
        <v>-35958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2">SUM(D54:M54)</f>
        <v>-80709</v>
      </c>
      <c r="O54" s="47">
        <f t="shared" si="7"/>
        <v>-0.89692612019914653</v>
      </c>
      <c r="P54" s="9"/>
    </row>
    <row r="55" spans="1:119">
      <c r="A55" s="12"/>
      <c r="B55" s="25">
        <v>362</v>
      </c>
      <c r="C55" s="20" t="s">
        <v>63</v>
      </c>
      <c r="D55" s="46">
        <v>243538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243538</v>
      </c>
      <c r="O55" s="47">
        <f t="shared" si="7"/>
        <v>2.7064589260312943</v>
      </c>
      <c r="P55" s="9"/>
    </row>
    <row r="56" spans="1:119">
      <c r="A56" s="12"/>
      <c r="B56" s="25">
        <v>364</v>
      </c>
      <c r="C56" s="20" t="s">
        <v>122</v>
      </c>
      <c r="D56" s="46">
        <v>83846</v>
      </c>
      <c r="E56" s="46">
        <v>5318</v>
      </c>
      <c r="F56" s="46">
        <v>0</v>
      </c>
      <c r="G56" s="46">
        <v>0</v>
      </c>
      <c r="H56" s="46">
        <v>0</v>
      </c>
      <c r="I56" s="46">
        <v>-2841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86323</v>
      </c>
      <c r="O56" s="47">
        <f t="shared" si="7"/>
        <v>0.95931498933143666</v>
      </c>
      <c r="P56" s="9"/>
    </row>
    <row r="57" spans="1:119">
      <c r="A57" s="12"/>
      <c r="B57" s="25">
        <v>365</v>
      </c>
      <c r="C57" s="20" t="s">
        <v>123</v>
      </c>
      <c r="D57" s="46">
        <v>672</v>
      </c>
      <c r="E57" s="46">
        <v>3000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3672</v>
      </c>
      <c r="O57" s="47">
        <f t="shared" si="7"/>
        <v>4.0807254623044097E-2</v>
      </c>
      <c r="P57" s="9"/>
    </row>
    <row r="58" spans="1:119">
      <c r="A58" s="12"/>
      <c r="B58" s="25">
        <v>366</v>
      </c>
      <c r="C58" s="20" t="s">
        <v>65</v>
      </c>
      <c r="D58" s="46">
        <v>10080</v>
      </c>
      <c r="E58" s="46">
        <v>0</v>
      </c>
      <c r="F58" s="46">
        <v>0</v>
      </c>
      <c r="G58" s="46">
        <v>100000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110080</v>
      </c>
      <c r="O58" s="47">
        <f t="shared" si="7"/>
        <v>1.2233285917496444</v>
      </c>
      <c r="P58" s="9"/>
    </row>
    <row r="59" spans="1:119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1745029</v>
      </c>
      <c r="L59" s="46">
        <v>0</v>
      </c>
      <c r="M59" s="46">
        <v>0</v>
      </c>
      <c r="N59" s="46">
        <f t="shared" si="12"/>
        <v>1745029</v>
      </c>
      <c r="O59" s="47">
        <f t="shared" si="7"/>
        <v>19.392658694879088</v>
      </c>
      <c r="P59" s="9"/>
    </row>
    <row r="60" spans="1:119">
      <c r="A60" s="12"/>
      <c r="B60" s="25">
        <v>369.9</v>
      </c>
      <c r="C60" s="20" t="s">
        <v>69</v>
      </c>
      <c r="D60" s="46">
        <v>287875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287875</v>
      </c>
      <c r="O60" s="47">
        <f t="shared" si="7"/>
        <v>3.1991798541963017</v>
      </c>
      <c r="P60" s="9"/>
    </row>
    <row r="61" spans="1:119" ht="15.75">
      <c r="A61" s="29" t="s">
        <v>50</v>
      </c>
      <c r="B61" s="30"/>
      <c r="C61" s="31"/>
      <c r="D61" s="32">
        <f t="shared" ref="D61:M61" si="13">SUM(D62:D62)</f>
        <v>0</v>
      </c>
      <c r="E61" s="32">
        <f t="shared" si="13"/>
        <v>761389</v>
      </c>
      <c r="F61" s="32">
        <f t="shared" si="13"/>
        <v>0</v>
      </c>
      <c r="G61" s="32">
        <f t="shared" si="13"/>
        <v>300000</v>
      </c>
      <c r="H61" s="32">
        <f t="shared" si="13"/>
        <v>0</v>
      </c>
      <c r="I61" s="32">
        <f t="shared" si="13"/>
        <v>35000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1096389</v>
      </c>
      <c r="O61" s="45">
        <f t="shared" si="7"/>
        <v>12.184266091749645</v>
      </c>
      <c r="P61" s="9"/>
    </row>
    <row r="62" spans="1:119" ht="15.75" thickBot="1">
      <c r="A62" s="12"/>
      <c r="B62" s="25">
        <v>381</v>
      </c>
      <c r="C62" s="20" t="s">
        <v>70</v>
      </c>
      <c r="D62" s="46">
        <v>0</v>
      </c>
      <c r="E62" s="46">
        <v>761389</v>
      </c>
      <c r="F62" s="46">
        <v>0</v>
      </c>
      <c r="G62" s="46">
        <v>300000</v>
      </c>
      <c r="H62" s="46">
        <v>0</v>
      </c>
      <c r="I62" s="46">
        <v>35000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1096389</v>
      </c>
      <c r="O62" s="47">
        <f t="shared" si="7"/>
        <v>12.184266091749645</v>
      </c>
      <c r="P62" s="9"/>
    </row>
    <row r="63" spans="1:119" ht="16.5" thickBot="1">
      <c r="A63" s="14" t="s">
        <v>58</v>
      </c>
      <c r="B63" s="23"/>
      <c r="C63" s="22"/>
      <c r="D63" s="15">
        <f t="shared" ref="D63:M63" si="14">SUM(D5,D14,D26,D39,D49,D52,D61)</f>
        <v>37885395</v>
      </c>
      <c r="E63" s="15">
        <f t="shared" si="14"/>
        <v>16048133</v>
      </c>
      <c r="F63" s="15">
        <f t="shared" si="14"/>
        <v>0</v>
      </c>
      <c r="G63" s="15">
        <f t="shared" si="14"/>
        <v>1095918</v>
      </c>
      <c r="H63" s="15">
        <f t="shared" si="14"/>
        <v>0</v>
      </c>
      <c r="I63" s="15">
        <f t="shared" si="14"/>
        <v>20970782</v>
      </c>
      <c r="J63" s="15">
        <f t="shared" si="14"/>
        <v>0</v>
      </c>
      <c r="K63" s="15">
        <f t="shared" si="14"/>
        <v>5460231</v>
      </c>
      <c r="L63" s="15">
        <f t="shared" si="14"/>
        <v>0</v>
      </c>
      <c r="M63" s="15">
        <f t="shared" si="14"/>
        <v>0</v>
      </c>
      <c r="N63" s="15">
        <f>SUM(D63:M63)</f>
        <v>81460459</v>
      </c>
      <c r="O63" s="38">
        <f t="shared" si="7"/>
        <v>905.27714927098145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137</v>
      </c>
      <c r="M65" s="118"/>
      <c r="N65" s="118"/>
      <c r="O65" s="43">
        <v>89984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21977396</v>
      </c>
      <c r="E5" s="27">
        <f t="shared" si="0"/>
        <v>2274920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24252316</v>
      </c>
      <c r="O5" s="33">
        <f t="shared" ref="O5:O36" si="1">(N5/O$68)</f>
        <v>272.73696048222035</v>
      </c>
      <c r="P5" s="6"/>
    </row>
    <row r="6" spans="1:133">
      <c r="A6" s="12"/>
      <c r="B6" s="25">
        <v>311</v>
      </c>
      <c r="C6" s="20" t="s">
        <v>3</v>
      </c>
      <c r="D6" s="46">
        <v>13771773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13771773</v>
      </c>
      <c r="O6" s="47">
        <f t="shared" si="1"/>
        <v>154.87475540361214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1305131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1305131</v>
      </c>
      <c r="O7" s="47">
        <f t="shared" si="1"/>
        <v>14.677256471964194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969789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969789</v>
      </c>
      <c r="O8" s="47">
        <f t="shared" si="1"/>
        <v>10.906063741256382</v>
      </c>
      <c r="P8" s="9"/>
    </row>
    <row r="9" spans="1:133">
      <c r="A9" s="12"/>
      <c r="B9" s="25">
        <v>312.51</v>
      </c>
      <c r="C9" s="20" t="s">
        <v>79</v>
      </c>
      <c r="D9" s="46">
        <v>437671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437671</v>
      </c>
      <c r="O9" s="47">
        <f t="shared" si="1"/>
        <v>4.9219653179190752</v>
      </c>
      <c r="P9" s="9"/>
    </row>
    <row r="10" spans="1:133">
      <c r="A10" s="12"/>
      <c r="B10" s="25">
        <v>314.10000000000002</v>
      </c>
      <c r="C10" s="20" t="s">
        <v>13</v>
      </c>
      <c r="D10" s="46">
        <v>5125471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5125471</v>
      </c>
      <c r="O10" s="47">
        <f t="shared" si="1"/>
        <v>57.640077821011673</v>
      </c>
      <c r="P10" s="9"/>
    </row>
    <row r="11" spans="1:133">
      <c r="A11" s="12"/>
      <c r="B11" s="25">
        <v>314.39999999999998</v>
      </c>
      <c r="C11" s="20" t="s">
        <v>15</v>
      </c>
      <c r="D11" s="46">
        <v>117615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117615</v>
      </c>
      <c r="O11" s="47">
        <f t="shared" si="1"/>
        <v>1.3226760531701942</v>
      </c>
      <c r="P11" s="9"/>
    </row>
    <row r="12" spans="1:133">
      <c r="A12" s="12"/>
      <c r="B12" s="25">
        <v>314.89999999999998</v>
      </c>
      <c r="C12" s="20" t="s">
        <v>94</v>
      </c>
      <c r="D12" s="46">
        <v>2256711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2256711</v>
      </c>
      <c r="O12" s="47">
        <f t="shared" si="1"/>
        <v>25.378545241897392</v>
      </c>
      <c r="P12" s="9"/>
    </row>
    <row r="13" spans="1:133">
      <c r="A13" s="12"/>
      <c r="B13" s="25">
        <v>316</v>
      </c>
      <c r="C13" s="20" t="s">
        <v>116</v>
      </c>
      <c r="D13" s="46">
        <v>268155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268155</v>
      </c>
      <c r="O13" s="47">
        <f t="shared" si="1"/>
        <v>3.0156204313893076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4242153</v>
      </c>
      <c r="E14" s="32">
        <f t="shared" si="3"/>
        <v>624733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279109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5145995</v>
      </c>
      <c r="O14" s="45">
        <f t="shared" si="1"/>
        <v>57.870886844650364</v>
      </c>
      <c r="P14" s="10"/>
    </row>
    <row r="15" spans="1:133">
      <c r="A15" s="12"/>
      <c r="B15" s="25">
        <v>322</v>
      </c>
      <c r="C15" s="20" t="s">
        <v>0</v>
      </c>
      <c r="D15" s="46">
        <v>576294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576294</v>
      </c>
      <c r="O15" s="47">
        <f t="shared" si="1"/>
        <v>6.4808933672207099</v>
      </c>
      <c r="P15" s="9"/>
    </row>
    <row r="16" spans="1:133">
      <c r="A16" s="12"/>
      <c r="B16" s="25">
        <v>323.10000000000002</v>
      </c>
      <c r="C16" s="20" t="s">
        <v>18</v>
      </c>
      <c r="D16" s="46">
        <v>3559802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3559802</v>
      </c>
      <c r="O16" s="47">
        <f t="shared" si="1"/>
        <v>40.032860259553317</v>
      </c>
      <c r="P16" s="9"/>
    </row>
    <row r="17" spans="1:16">
      <c r="A17" s="12"/>
      <c r="B17" s="25">
        <v>323.39999999999998</v>
      </c>
      <c r="C17" s="20" t="s">
        <v>19</v>
      </c>
      <c r="D17" s="46">
        <v>45560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45560</v>
      </c>
      <c r="O17" s="47">
        <f t="shared" si="1"/>
        <v>0.5123591462180338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33741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33741</v>
      </c>
      <c r="O18" s="47">
        <f t="shared" si="1"/>
        <v>0.37944490677222736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38975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38975</v>
      </c>
      <c r="O19" s="47">
        <f t="shared" si="1"/>
        <v>0.43830548120824991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112890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112890</v>
      </c>
      <c r="O20" s="47">
        <f t="shared" si="1"/>
        <v>1.2695395965003036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139190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139190</v>
      </c>
      <c r="O21" s="47">
        <f t="shared" si="1"/>
        <v>1.565304424102022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158733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158733</v>
      </c>
      <c r="O22" s="47">
        <f t="shared" si="1"/>
        <v>1.7850813072130631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279109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279109</v>
      </c>
      <c r="O23" s="47">
        <f t="shared" si="1"/>
        <v>3.1388070443759699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141204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141204</v>
      </c>
      <c r="O24" s="47">
        <f t="shared" si="1"/>
        <v>1.5879534873259711</v>
      </c>
      <c r="P24" s="9"/>
    </row>
    <row r="25" spans="1:16">
      <c r="A25" s="12"/>
      <c r="B25" s="25">
        <v>329</v>
      </c>
      <c r="C25" s="20" t="s">
        <v>30</v>
      </c>
      <c r="D25" s="46">
        <v>60497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5">SUM(D25:M25)</f>
        <v>60497</v>
      </c>
      <c r="O25" s="47">
        <f t="shared" si="1"/>
        <v>0.68033782416050026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SUM(D27:D38)</f>
        <v>8510240</v>
      </c>
      <c r="E26" s="32">
        <f t="shared" si="6"/>
        <v>926386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350665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9787291</v>
      </c>
      <c r="O26" s="45">
        <f t="shared" si="1"/>
        <v>110.06602415600189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152809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152809</v>
      </c>
      <c r="O27" s="47">
        <f t="shared" si="1"/>
        <v>1.7184611232315963</v>
      </c>
      <c r="P27" s="9"/>
    </row>
    <row r="28" spans="1:16">
      <c r="A28" s="12"/>
      <c r="B28" s="25">
        <v>331.39</v>
      </c>
      <c r="C28" s="20" t="s">
        <v>35</v>
      </c>
      <c r="D28" s="46">
        <v>0</v>
      </c>
      <c r="E28" s="46">
        <v>225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225</v>
      </c>
      <c r="O28" s="47">
        <f t="shared" si="1"/>
        <v>2.5303074604709746E-3</v>
      </c>
      <c r="P28" s="9"/>
    </row>
    <row r="29" spans="1:16">
      <c r="A29" s="12"/>
      <c r="B29" s="25">
        <v>331.5</v>
      </c>
      <c r="C29" s="20" t="s">
        <v>34</v>
      </c>
      <c r="D29" s="46">
        <v>0</v>
      </c>
      <c r="E29" s="46">
        <v>282422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282422</v>
      </c>
      <c r="O29" s="47">
        <f t="shared" si="1"/>
        <v>3.1760644160050382</v>
      </c>
      <c r="P29" s="9"/>
    </row>
    <row r="30" spans="1:16">
      <c r="A30" s="12"/>
      <c r="B30" s="25">
        <v>331.7</v>
      </c>
      <c r="C30" s="20" t="s">
        <v>86</v>
      </c>
      <c r="D30" s="46">
        <v>0</v>
      </c>
      <c r="E30" s="46">
        <v>167883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167883</v>
      </c>
      <c r="O30" s="47">
        <f t="shared" si="1"/>
        <v>1.8879804772722162</v>
      </c>
      <c r="P30" s="9"/>
    </row>
    <row r="31" spans="1:16">
      <c r="A31" s="12"/>
      <c r="B31" s="25">
        <v>334.1</v>
      </c>
      <c r="C31" s="20" t="s">
        <v>100</v>
      </c>
      <c r="D31" s="46">
        <v>0</v>
      </c>
      <c r="E31" s="46">
        <v>63532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63532</v>
      </c>
      <c r="O31" s="47">
        <f t="shared" si="1"/>
        <v>0.71446886034951984</v>
      </c>
      <c r="P31" s="9"/>
    </row>
    <row r="32" spans="1:16">
      <c r="A32" s="12"/>
      <c r="B32" s="25">
        <v>334.35</v>
      </c>
      <c r="C32" s="20" t="s">
        <v>126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291943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291943</v>
      </c>
      <c r="O32" s="47">
        <f t="shared" si="1"/>
        <v>3.2831357819212341</v>
      </c>
      <c r="P32" s="9"/>
    </row>
    <row r="33" spans="1:16">
      <c r="A33" s="12"/>
      <c r="B33" s="25">
        <v>334.5</v>
      </c>
      <c r="C33" s="20" t="s">
        <v>102</v>
      </c>
      <c r="D33" s="46">
        <v>9194</v>
      </c>
      <c r="E33" s="46">
        <v>259515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268709</v>
      </c>
      <c r="O33" s="47">
        <f t="shared" si="1"/>
        <v>3.0218506106475336</v>
      </c>
      <c r="P33" s="9"/>
    </row>
    <row r="34" spans="1:16">
      <c r="A34" s="12"/>
      <c r="B34" s="25">
        <v>335.12</v>
      </c>
      <c r="C34" s="20" t="s">
        <v>117</v>
      </c>
      <c r="D34" s="46">
        <v>3791046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3791046</v>
      </c>
      <c r="O34" s="47">
        <f t="shared" si="1"/>
        <v>42.633386563505091</v>
      </c>
      <c r="P34" s="9"/>
    </row>
    <row r="35" spans="1:16">
      <c r="A35" s="12"/>
      <c r="B35" s="25">
        <v>335.15</v>
      </c>
      <c r="C35" s="20" t="s">
        <v>118</v>
      </c>
      <c r="D35" s="46">
        <v>10283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10283</v>
      </c>
      <c r="O35" s="47">
        <f t="shared" si="1"/>
        <v>0.11564067384899125</v>
      </c>
      <c r="P35" s="9"/>
    </row>
    <row r="36" spans="1:16">
      <c r="A36" s="12"/>
      <c r="B36" s="25">
        <v>335.18</v>
      </c>
      <c r="C36" s="20" t="s">
        <v>119</v>
      </c>
      <c r="D36" s="46">
        <v>4678595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4678595</v>
      </c>
      <c r="O36" s="47">
        <f t="shared" si="1"/>
        <v>52.614594813431999</v>
      </c>
      <c r="P36" s="9"/>
    </row>
    <row r="37" spans="1:16">
      <c r="A37" s="12"/>
      <c r="B37" s="25">
        <v>335.21</v>
      </c>
      <c r="C37" s="20" t="s">
        <v>40</v>
      </c>
      <c r="D37" s="46">
        <v>21122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21122</v>
      </c>
      <c r="O37" s="47">
        <f t="shared" ref="O37:O66" si="7">(N37/O$68)</f>
        <v>0.23753401857807965</v>
      </c>
      <c r="P37" s="9"/>
    </row>
    <row r="38" spans="1:16">
      <c r="A38" s="12"/>
      <c r="B38" s="25">
        <v>337.3</v>
      </c>
      <c r="C38" s="20" t="s">
        <v>127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58722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58722</v>
      </c>
      <c r="O38" s="47">
        <f t="shared" si="7"/>
        <v>0.66037650975011808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SUM(D40:D48)</f>
        <v>802708</v>
      </c>
      <c r="E39" s="32">
        <f t="shared" si="8"/>
        <v>10050801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18991894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29845403</v>
      </c>
      <c r="O39" s="45">
        <f t="shared" si="7"/>
        <v>335.63575942961245</v>
      </c>
      <c r="P39" s="10"/>
    </row>
    <row r="40" spans="1:16">
      <c r="A40" s="12"/>
      <c r="B40" s="25">
        <v>341.3</v>
      </c>
      <c r="C40" s="20" t="s">
        <v>120</v>
      </c>
      <c r="D40" s="46">
        <v>276000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276000</v>
      </c>
      <c r="O40" s="47">
        <f t="shared" si="7"/>
        <v>3.1038438181777286</v>
      </c>
      <c r="P40" s="9"/>
    </row>
    <row r="41" spans="1:16">
      <c r="A41" s="12"/>
      <c r="B41" s="25">
        <v>341.9</v>
      </c>
      <c r="C41" s="20" t="s">
        <v>121</v>
      </c>
      <c r="D41" s="46">
        <v>0</v>
      </c>
      <c r="E41" s="46">
        <v>176207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176207</v>
      </c>
      <c r="O41" s="47">
        <f t="shared" si="7"/>
        <v>1.9815906074987066</v>
      </c>
      <c r="P41" s="9"/>
    </row>
    <row r="42" spans="1:16">
      <c r="A42" s="12"/>
      <c r="B42" s="25">
        <v>342.9</v>
      </c>
      <c r="C42" s="20" t="s">
        <v>97</v>
      </c>
      <c r="D42" s="46">
        <v>86010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86010</v>
      </c>
      <c r="O42" s="47">
        <f t="shared" si="7"/>
        <v>0.96725219855603783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5715791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5715791</v>
      </c>
      <c r="O43" s="47">
        <f t="shared" si="7"/>
        <v>64.27870493241268</v>
      </c>
      <c r="P43" s="9"/>
    </row>
    <row r="44" spans="1:16">
      <c r="A44" s="12"/>
      <c r="B44" s="25">
        <v>343.6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18558039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18558039</v>
      </c>
      <c r="O44" s="47">
        <f t="shared" si="7"/>
        <v>208.70019792627247</v>
      </c>
      <c r="P44" s="9"/>
    </row>
    <row r="45" spans="1:16">
      <c r="A45" s="12"/>
      <c r="B45" s="25">
        <v>343.9</v>
      </c>
      <c r="C45" s="20" t="s">
        <v>55</v>
      </c>
      <c r="D45" s="46">
        <v>0</v>
      </c>
      <c r="E45" s="46">
        <v>4158803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4158803</v>
      </c>
      <c r="O45" s="47">
        <f t="shared" si="7"/>
        <v>46.76911225568476</v>
      </c>
      <c r="P45" s="9"/>
    </row>
    <row r="46" spans="1:16">
      <c r="A46" s="12"/>
      <c r="B46" s="25">
        <v>346.4</v>
      </c>
      <c r="C46" s="20" t="s">
        <v>56</v>
      </c>
      <c r="D46" s="46">
        <v>20763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20763</v>
      </c>
      <c r="O46" s="47">
        <f t="shared" si="7"/>
        <v>0.23349677245226153</v>
      </c>
      <c r="P46" s="9"/>
    </row>
    <row r="47" spans="1:16">
      <c r="A47" s="12"/>
      <c r="B47" s="25">
        <v>347.2</v>
      </c>
      <c r="C47" s="20" t="s">
        <v>57</v>
      </c>
      <c r="D47" s="46">
        <v>87335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87335</v>
      </c>
      <c r="O47" s="47">
        <f t="shared" si="7"/>
        <v>0.98215289804547801</v>
      </c>
      <c r="P47" s="9"/>
    </row>
    <row r="48" spans="1:16">
      <c r="A48" s="12"/>
      <c r="B48" s="25">
        <v>349</v>
      </c>
      <c r="C48" s="20" t="s">
        <v>1</v>
      </c>
      <c r="D48" s="46">
        <v>332600</v>
      </c>
      <c r="E48" s="46">
        <v>0</v>
      </c>
      <c r="F48" s="46">
        <v>0</v>
      </c>
      <c r="G48" s="46">
        <v>0</v>
      </c>
      <c r="H48" s="46">
        <v>0</v>
      </c>
      <c r="I48" s="46">
        <v>433855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766455</v>
      </c>
      <c r="O48" s="47">
        <f t="shared" si="7"/>
        <v>8.6194080205123598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SUM(D50:D51)</f>
        <v>226953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226953</v>
      </c>
      <c r="O49" s="45">
        <f t="shared" si="7"/>
        <v>2.5522705292278625</v>
      </c>
      <c r="P49" s="10"/>
    </row>
    <row r="50" spans="1:16">
      <c r="A50" s="13"/>
      <c r="B50" s="39">
        <v>351.5</v>
      </c>
      <c r="C50" s="21" t="s">
        <v>60</v>
      </c>
      <c r="D50" s="46">
        <v>18059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18059</v>
      </c>
      <c r="O50" s="47">
        <f t="shared" si="7"/>
        <v>0.20308809968286815</v>
      </c>
      <c r="P50" s="9"/>
    </row>
    <row r="51" spans="1:16">
      <c r="A51" s="13"/>
      <c r="B51" s="39">
        <v>354</v>
      </c>
      <c r="C51" s="21" t="s">
        <v>61</v>
      </c>
      <c r="D51" s="46">
        <v>208894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208894</v>
      </c>
      <c r="O51" s="47">
        <f t="shared" si="7"/>
        <v>2.3491824295449946</v>
      </c>
      <c r="P51" s="9"/>
    </row>
    <row r="52" spans="1:16" ht="15.75">
      <c r="A52" s="29" t="s">
        <v>4</v>
      </c>
      <c r="B52" s="30"/>
      <c r="C52" s="31"/>
      <c r="D52" s="32">
        <f t="shared" ref="D52:M52" si="11">SUM(D53:D61)</f>
        <v>766732</v>
      </c>
      <c r="E52" s="32">
        <f t="shared" si="11"/>
        <v>77841</v>
      </c>
      <c r="F52" s="32">
        <f t="shared" si="11"/>
        <v>0</v>
      </c>
      <c r="G52" s="32">
        <f t="shared" si="11"/>
        <v>131132</v>
      </c>
      <c r="H52" s="32">
        <f t="shared" si="11"/>
        <v>0</v>
      </c>
      <c r="I52" s="32">
        <f t="shared" si="11"/>
        <v>154316</v>
      </c>
      <c r="J52" s="32">
        <f t="shared" si="11"/>
        <v>0</v>
      </c>
      <c r="K52" s="32">
        <f t="shared" si="11"/>
        <v>4390871</v>
      </c>
      <c r="L52" s="32">
        <f t="shared" si="11"/>
        <v>0</v>
      </c>
      <c r="M52" s="32">
        <f t="shared" si="11"/>
        <v>0</v>
      </c>
      <c r="N52" s="32">
        <f>SUM(D52:M52)</f>
        <v>5520892</v>
      </c>
      <c r="O52" s="45">
        <f t="shared" si="7"/>
        <v>62.086907626908975</v>
      </c>
      <c r="P52" s="10"/>
    </row>
    <row r="53" spans="1:16">
      <c r="A53" s="12"/>
      <c r="B53" s="25">
        <v>361.1</v>
      </c>
      <c r="C53" s="20" t="s">
        <v>62</v>
      </c>
      <c r="D53" s="46">
        <v>185337</v>
      </c>
      <c r="E53" s="46">
        <v>72406</v>
      </c>
      <c r="F53" s="46">
        <v>0</v>
      </c>
      <c r="G53" s="46">
        <v>27834</v>
      </c>
      <c r="H53" s="46">
        <v>0</v>
      </c>
      <c r="I53" s="46">
        <v>115042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400619</v>
      </c>
      <c r="O53" s="47">
        <f t="shared" si="7"/>
        <v>4.5052855311396502</v>
      </c>
      <c r="P53" s="9"/>
    </row>
    <row r="54" spans="1:16">
      <c r="A54" s="12"/>
      <c r="B54" s="25">
        <v>361.3</v>
      </c>
      <c r="C54" s="20" t="s">
        <v>90</v>
      </c>
      <c r="D54" s="46">
        <v>39804</v>
      </c>
      <c r="E54" s="46">
        <v>3332</v>
      </c>
      <c r="F54" s="46">
        <v>0</v>
      </c>
      <c r="G54" s="46">
        <v>3298</v>
      </c>
      <c r="H54" s="46">
        <v>0</v>
      </c>
      <c r="I54" s="46">
        <v>25276</v>
      </c>
      <c r="J54" s="46">
        <v>0</v>
      </c>
      <c r="K54" s="46">
        <v>2396140</v>
      </c>
      <c r="L54" s="46">
        <v>0</v>
      </c>
      <c r="M54" s="46">
        <v>0</v>
      </c>
      <c r="N54" s="46">
        <f t="shared" ref="N54:N61" si="12">SUM(D54:M54)</f>
        <v>2467850</v>
      </c>
      <c r="O54" s="47">
        <f t="shared" si="7"/>
        <v>27.75297451699242</v>
      </c>
      <c r="P54" s="9"/>
    </row>
    <row r="55" spans="1:16">
      <c r="A55" s="12"/>
      <c r="B55" s="25">
        <v>362</v>
      </c>
      <c r="C55" s="20" t="s">
        <v>63</v>
      </c>
      <c r="D55" s="46">
        <v>270694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270694</v>
      </c>
      <c r="O55" s="47">
        <f t="shared" si="7"/>
        <v>3.0441735453543557</v>
      </c>
      <c r="P55" s="9"/>
    </row>
    <row r="56" spans="1:16">
      <c r="A56" s="12"/>
      <c r="B56" s="25">
        <v>364</v>
      </c>
      <c r="C56" s="20" t="s">
        <v>122</v>
      </c>
      <c r="D56" s="46">
        <v>91149</v>
      </c>
      <c r="E56" s="46">
        <v>0</v>
      </c>
      <c r="F56" s="46">
        <v>0</v>
      </c>
      <c r="G56" s="46">
        <v>0</v>
      </c>
      <c r="H56" s="46">
        <v>0</v>
      </c>
      <c r="I56" s="46">
        <v>9467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100616</v>
      </c>
      <c r="O56" s="47">
        <f t="shared" si="7"/>
        <v>1.131508513078878</v>
      </c>
      <c r="P56" s="9"/>
    </row>
    <row r="57" spans="1:16">
      <c r="A57" s="12"/>
      <c r="B57" s="25">
        <v>365</v>
      </c>
      <c r="C57" s="20" t="s">
        <v>123</v>
      </c>
      <c r="D57" s="46">
        <v>1379</v>
      </c>
      <c r="E57" s="46">
        <v>744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2123</v>
      </c>
      <c r="O57" s="47">
        <f t="shared" si="7"/>
        <v>2.3874856615910572E-2</v>
      </c>
      <c r="P57" s="9"/>
    </row>
    <row r="58" spans="1:16">
      <c r="A58" s="12"/>
      <c r="B58" s="25">
        <v>366</v>
      </c>
      <c r="C58" s="20" t="s">
        <v>65</v>
      </c>
      <c r="D58" s="46">
        <v>10725</v>
      </c>
      <c r="E58" s="46">
        <v>0</v>
      </c>
      <c r="F58" s="46">
        <v>0</v>
      </c>
      <c r="G58" s="46">
        <v>100000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110725</v>
      </c>
      <c r="O58" s="47">
        <f t="shared" si="7"/>
        <v>1.2451924158251051</v>
      </c>
      <c r="P58" s="9"/>
    </row>
    <row r="59" spans="1:16">
      <c r="A59" s="12"/>
      <c r="B59" s="25">
        <v>368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1994731</v>
      </c>
      <c r="L59" s="46">
        <v>0</v>
      </c>
      <c r="M59" s="46">
        <v>0</v>
      </c>
      <c r="N59" s="46">
        <f t="shared" si="12"/>
        <v>1994731</v>
      </c>
      <c r="O59" s="47">
        <f t="shared" si="7"/>
        <v>22.432367693034344</v>
      </c>
      <c r="P59" s="9"/>
    </row>
    <row r="60" spans="1:16">
      <c r="A60" s="12"/>
      <c r="B60" s="25">
        <v>369.7</v>
      </c>
      <c r="C60" s="20" t="s">
        <v>68</v>
      </c>
      <c r="D60" s="46">
        <v>1114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1114</v>
      </c>
      <c r="O60" s="47">
        <f t="shared" si="7"/>
        <v>1.252783338206518E-2</v>
      </c>
      <c r="P60" s="9"/>
    </row>
    <row r="61" spans="1:16">
      <c r="A61" s="12"/>
      <c r="B61" s="25">
        <v>369.9</v>
      </c>
      <c r="C61" s="20" t="s">
        <v>69</v>
      </c>
      <c r="D61" s="46">
        <v>166530</v>
      </c>
      <c r="E61" s="46">
        <v>1359</v>
      </c>
      <c r="F61" s="46">
        <v>0</v>
      </c>
      <c r="G61" s="46">
        <v>0</v>
      </c>
      <c r="H61" s="46">
        <v>0</v>
      </c>
      <c r="I61" s="46">
        <v>4531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172420</v>
      </c>
      <c r="O61" s="47">
        <f t="shared" si="7"/>
        <v>1.9390027214862464</v>
      </c>
      <c r="P61" s="9"/>
    </row>
    <row r="62" spans="1:16" ht="15.75">
      <c r="A62" s="29" t="s">
        <v>50</v>
      </c>
      <c r="B62" s="30"/>
      <c r="C62" s="31"/>
      <c r="D62" s="32">
        <f t="shared" ref="D62:M62" si="13">SUM(D63:D65)</f>
        <v>0</v>
      </c>
      <c r="E62" s="32">
        <f t="shared" si="13"/>
        <v>18255782</v>
      </c>
      <c r="F62" s="32">
        <f t="shared" si="13"/>
        <v>0</v>
      </c>
      <c r="G62" s="32">
        <f t="shared" si="13"/>
        <v>8396977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26652759</v>
      </c>
      <c r="O62" s="45">
        <f t="shared" si="7"/>
        <v>299.73188862148851</v>
      </c>
      <c r="P62" s="9"/>
    </row>
    <row r="63" spans="1:16">
      <c r="A63" s="12"/>
      <c r="B63" s="25">
        <v>381</v>
      </c>
      <c r="C63" s="20" t="s">
        <v>70</v>
      </c>
      <c r="D63" s="46">
        <v>0</v>
      </c>
      <c r="E63" s="46">
        <v>752080</v>
      </c>
      <c r="F63" s="46">
        <v>0</v>
      </c>
      <c r="G63" s="46">
        <v>293500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1045580</v>
      </c>
      <c r="O63" s="47">
        <f t="shared" si="7"/>
        <v>11.758394997863295</v>
      </c>
      <c r="P63" s="9"/>
    </row>
    <row r="64" spans="1:16">
      <c r="A64" s="12"/>
      <c r="B64" s="25">
        <v>384</v>
      </c>
      <c r="C64" s="20" t="s">
        <v>71</v>
      </c>
      <c r="D64" s="46">
        <v>0</v>
      </c>
      <c r="E64" s="46">
        <v>0</v>
      </c>
      <c r="F64" s="46">
        <v>0</v>
      </c>
      <c r="G64" s="46">
        <v>8103477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8103477</v>
      </c>
      <c r="O64" s="47">
        <f t="shared" si="7"/>
        <v>91.130170261577561</v>
      </c>
      <c r="P64" s="9"/>
    </row>
    <row r="65" spans="1:119" ht="15.75" thickBot="1">
      <c r="A65" s="12"/>
      <c r="B65" s="25">
        <v>385</v>
      </c>
      <c r="C65" s="20" t="s">
        <v>132</v>
      </c>
      <c r="D65" s="46">
        <v>0</v>
      </c>
      <c r="E65" s="46">
        <v>17503702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17503702</v>
      </c>
      <c r="O65" s="47">
        <f t="shared" si="7"/>
        <v>196.84332336204764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4">SUM(D5,D14,D26,D39,D49,D52,D62)</f>
        <v>36526182</v>
      </c>
      <c r="E66" s="15">
        <f t="shared" si="14"/>
        <v>32210463</v>
      </c>
      <c r="F66" s="15">
        <f t="shared" si="14"/>
        <v>0</v>
      </c>
      <c r="G66" s="15">
        <f t="shared" si="14"/>
        <v>8528109</v>
      </c>
      <c r="H66" s="15">
        <f t="shared" si="14"/>
        <v>0</v>
      </c>
      <c r="I66" s="15">
        <f t="shared" si="14"/>
        <v>19775984</v>
      </c>
      <c r="J66" s="15">
        <f t="shared" si="14"/>
        <v>0</v>
      </c>
      <c r="K66" s="15">
        <f t="shared" si="14"/>
        <v>4390871</v>
      </c>
      <c r="L66" s="15">
        <f t="shared" si="14"/>
        <v>0</v>
      </c>
      <c r="M66" s="15">
        <f t="shared" si="14"/>
        <v>0</v>
      </c>
      <c r="N66" s="15">
        <f>SUM(D66:M66)</f>
        <v>101431609</v>
      </c>
      <c r="O66" s="38">
        <f t="shared" si="7"/>
        <v>1140.6806976901105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133</v>
      </c>
      <c r="M68" s="118"/>
      <c r="N68" s="118"/>
      <c r="O68" s="43">
        <v>88922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72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77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20904941</v>
      </c>
      <c r="E5" s="27">
        <f t="shared" si="0"/>
        <v>2161422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23066363</v>
      </c>
      <c r="O5" s="33">
        <f t="shared" ref="O5:O36" si="1">(N5/O$67)</f>
        <v>263.62461570110975</v>
      </c>
      <c r="P5" s="6"/>
    </row>
    <row r="6" spans="1:133">
      <c r="A6" s="12"/>
      <c r="B6" s="25">
        <v>311</v>
      </c>
      <c r="C6" s="20" t="s">
        <v>3</v>
      </c>
      <c r="D6" s="46">
        <v>12897291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12897291</v>
      </c>
      <c r="O6" s="47">
        <f t="shared" si="1"/>
        <v>147.40266523423659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1241350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1241350</v>
      </c>
      <c r="O7" s="47">
        <f t="shared" si="1"/>
        <v>14.187343566065122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920072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920072</v>
      </c>
      <c r="O8" s="47">
        <f t="shared" si="1"/>
        <v>10.515469101797775</v>
      </c>
      <c r="P8" s="9"/>
    </row>
    <row r="9" spans="1:133">
      <c r="A9" s="12"/>
      <c r="B9" s="25">
        <v>312.51</v>
      </c>
      <c r="C9" s="20" t="s">
        <v>79</v>
      </c>
      <c r="D9" s="46">
        <v>432954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432954</v>
      </c>
      <c r="O9" s="47">
        <f t="shared" si="1"/>
        <v>4.9482153673840248</v>
      </c>
      <c r="P9" s="9"/>
    </row>
    <row r="10" spans="1:133">
      <c r="A10" s="12"/>
      <c r="B10" s="25">
        <v>314.10000000000002</v>
      </c>
      <c r="C10" s="20" t="s">
        <v>13</v>
      </c>
      <c r="D10" s="46">
        <v>4707391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4707391</v>
      </c>
      <c r="O10" s="47">
        <f t="shared" si="1"/>
        <v>53.800598877675803</v>
      </c>
      <c r="P10" s="9"/>
    </row>
    <row r="11" spans="1:133">
      <c r="A11" s="12"/>
      <c r="B11" s="25">
        <v>314.39999999999998</v>
      </c>
      <c r="C11" s="20" t="s">
        <v>15</v>
      </c>
      <c r="D11" s="46">
        <v>119638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119638</v>
      </c>
      <c r="O11" s="47">
        <f t="shared" si="1"/>
        <v>1.3673383087420141</v>
      </c>
      <c r="P11" s="9"/>
    </row>
    <row r="12" spans="1:133">
      <c r="A12" s="12"/>
      <c r="B12" s="25">
        <v>314.89999999999998</v>
      </c>
      <c r="C12" s="20" t="s">
        <v>94</v>
      </c>
      <c r="D12" s="46">
        <v>2486467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2486467</v>
      </c>
      <c r="O12" s="47">
        <f t="shared" si="1"/>
        <v>28.417740036801263</v>
      </c>
      <c r="P12" s="9"/>
    </row>
    <row r="13" spans="1:133">
      <c r="A13" s="12"/>
      <c r="B13" s="25">
        <v>316</v>
      </c>
      <c r="C13" s="20" t="s">
        <v>116</v>
      </c>
      <c r="D13" s="46">
        <v>261200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261200</v>
      </c>
      <c r="O13" s="47">
        <f t="shared" si="1"/>
        <v>2.9852452084071452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4308243</v>
      </c>
      <c r="E14" s="32">
        <f t="shared" si="3"/>
        <v>534703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288121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5131067</v>
      </c>
      <c r="O14" s="45">
        <f t="shared" si="1"/>
        <v>58.642776323759669</v>
      </c>
      <c r="P14" s="10"/>
    </row>
    <row r="15" spans="1:133">
      <c r="A15" s="12"/>
      <c r="B15" s="25">
        <v>322</v>
      </c>
      <c r="C15" s="20" t="s">
        <v>0</v>
      </c>
      <c r="D15" s="46">
        <v>492130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492130</v>
      </c>
      <c r="O15" s="47">
        <f t="shared" si="1"/>
        <v>5.6245356983668016</v>
      </c>
      <c r="P15" s="9"/>
    </row>
    <row r="16" spans="1:133">
      <c r="A16" s="12"/>
      <c r="B16" s="25">
        <v>323.10000000000002</v>
      </c>
      <c r="C16" s="20" t="s">
        <v>18</v>
      </c>
      <c r="D16" s="46">
        <v>3722935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3722935</v>
      </c>
      <c r="O16" s="47">
        <f t="shared" si="1"/>
        <v>42.549287404139569</v>
      </c>
      <c r="P16" s="9"/>
    </row>
    <row r="17" spans="1:16">
      <c r="A17" s="12"/>
      <c r="B17" s="25">
        <v>323.39999999999998</v>
      </c>
      <c r="C17" s="20" t="s">
        <v>19</v>
      </c>
      <c r="D17" s="46">
        <v>50600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50600</v>
      </c>
      <c r="O17" s="47">
        <f t="shared" si="1"/>
        <v>0.57830554190429384</v>
      </c>
      <c r="P17" s="9"/>
    </row>
    <row r="18" spans="1:16">
      <c r="A18" s="12"/>
      <c r="B18" s="25">
        <v>324.11</v>
      </c>
      <c r="C18" s="20" t="s">
        <v>20</v>
      </c>
      <c r="D18" s="46">
        <v>0</v>
      </c>
      <c r="E18" s="46">
        <v>14555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14555</v>
      </c>
      <c r="O18" s="47">
        <f t="shared" si="1"/>
        <v>0.16634856052207506</v>
      </c>
      <c r="P18" s="9"/>
    </row>
    <row r="19" spans="1:16">
      <c r="A19" s="12"/>
      <c r="B19" s="25">
        <v>324.12</v>
      </c>
      <c r="C19" s="20" t="s">
        <v>21</v>
      </c>
      <c r="D19" s="46">
        <v>0</v>
      </c>
      <c r="E19" s="46">
        <v>40458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40458</v>
      </c>
      <c r="O19" s="47">
        <f t="shared" si="1"/>
        <v>0.46239299633130276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48351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48351</v>
      </c>
      <c r="O20" s="47">
        <f t="shared" si="1"/>
        <v>0.55260180349040533</v>
      </c>
      <c r="P20" s="9"/>
    </row>
    <row r="21" spans="1:16">
      <c r="A21" s="12"/>
      <c r="B21" s="25">
        <v>324.32</v>
      </c>
      <c r="C21" s="20" t="s">
        <v>24</v>
      </c>
      <c r="D21" s="46">
        <v>0</v>
      </c>
      <c r="E21" s="46">
        <v>227087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227087</v>
      </c>
      <c r="O21" s="47">
        <f t="shared" si="1"/>
        <v>2.595368984079454</v>
      </c>
      <c r="P21" s="9"/>
    </row>
    <row r="22" spans="1:16">
      <c r="A22" s="12"/>
      <c r="B22" s="25">
        <v>324.61</v>
      </c>
      <c r="C22" s="20" t="s">
        <v>27</v>
      </c>
      <c r="D22" s="46">
        <v>0</v>
      </c>
      <c r="E22" s="46">
        <v>68473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68473</v>
      </c>
      <c r="O22" s="47">
        <f t="shared" si="1"/>
        <v>0.78257540258523151</v>
      </c>
      <c r="P22" s="9"/>
    </row>
    <row r="23" spans="1:16">
      <c r="A23" s="12"/>
      <c r="B23" s="25">
        <v>325.10000000000002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288121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288121</v>
      </c>
      <c r="O23" s="47">
        <f t="shared" si="1"/>
        <v>3.2929243288341317</v>
      </c>
      <c r="P23" s="9"/>
    </row>
    <row r="24" spans="1:16">
      <c r="A24" s="12"/>
      <c r="B24" s="25">
        <v>325.2</v>
      </c>
      <c r="C24" s="20" t="s">
        <v>29</v>
      </c>
      <c r="D24" s="46">
        <v>0</v>
      </c>
      <c r="E24" s="46">
        <v>135779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135779</v>
      </c>
      <c r="O24" s="47">
        <f t="shared" si="1"/>
        <v>1.5518132050241722</v>
      </c>
      <c r="P24" s="9"/>
    </row>
    <row r="25" spans="1:16">
      <c r="A25" s="12"/>
      <c r="B25" s="25">
        <v>329</v>
      </c>
      <c r="C25" s="20" t="s">
        <v>30</v>
      </c>
      <c r="D25" s="46">
        <v>42578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42578</v>
      </c>
      <c r="O25" s="47">
        <f t="shared" si="1"/>
        <v>0.48662239848223365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SUM(D27:D40)</f>
        <v>8118988</v>
      </c>
      <c r="E26" s="32">
        <f t="shared" si="6"/>
        <v>599469</v>
      </c>
      <c r="F26" s="32">
        <f t="shared" si="6"/>
        <v>0</v>
      </c>
      <c r="G26" s="32">
        <f t="shared" si="6"/>
        <v>40349</v>
      </c>
      <c r="H26" s="32">
        <f t="shared" si="6"/>
        <v>0</v>
      </c>
      <c r="I26" s="32">
        <f t="shared" si="6"/>
        <v>2384891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11143697</v>
      </c>
      <c r="O26" s="45">
        <f t="shared" si="1"/>
        <v>127.36090380241609</v>
      </c>
      <c r="P26" s="10"/>
    </row>
    <row r="27" spans="1:16">
      <c r="A27" s="12"/>
      <c r="B27" s="25">
        <v>331.1</v>
      </c>
      <c r="C27" s="20" t="s">
        <v>31</v>
      </c>
      <c r="D27" s="46">
        <v>0</v>
      </c>
      <c r="E27" s="46">
        <v>177988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177988</v>
      </c>
      <c r="O27" s="47">
        <f t="shared" si="1"/>
        <v>2.0342183160565503</v>
      </c>
      <c r="P27" s="9"/>
    </row>
    <row r="28" spans="1:16">
      <c r="A28" s="12"/>
      <c r="B28" s="25">
        <v>331.39</v>
      </c>
      <c r="C28" s="20" t="s">
        <v>35</v>
      </c>
      <c r="D28" s="46">
        <v>0</v>
      </c>
      <c r="E28" s="46">
        <v>26377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26377</v>
      </c>
      <c r="O28" s="47">
        <f t="shared" si="1"/>
        <v>0.30146176440335098</v>
      </c>
      <c r="P28" s="9"/>
    </row>
    <row r="29" spans="1:16">
      <c r="A29" s="12"/>
      <c r="B29" s="25">
        <v>331.49</v>
      </c>
      <c r="C29" s="20" t="s">
        <v>36</v>
      </c>
      <c r="D29" s="46">
        <v>18289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18289</v>
      </c>
      <c r="O29" s="47">
        <f t="shared" si="1"/>
        <v>0.20902430940489389</v>
      </c>
      <c r="P29" s="9"/>
    </row>
    <row r="30" spans="1:16">
      <c r="A30" s="12"/>
      <c r="B30" s="25">
        <v>331.5</v>
      </c>
      <c r="C30" s="20" t="s">
        <v>34</v>
      </c>
      <c r="D30" s="46">
        <v>0</v>
      </c>
      <c r="E30" s="46">
        <v>154523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154523</v>
      </c>
      <c r="O30" s="47">
        <f t="shared" si="1"/>
        <v>1.7660376927208934</v>
      </c>
      <c r="P30" s="9"/>
    </row>
    <row r="31" spans="1:16">
      <c r="A31" s="12"/>
      <c r="B31" s="25">
        <v>331.7</v>
      </c>
      <c r="C31" s="20" t="s">
        <v>86</v>
      </c>
      <c r="D31" s="46">
        <v>0</v>
      </c>
      <c r="E31" s="46">
        <v>131677</v>
      </c>
      <c r="F31" s="46">
        <v>0</v>
      </c>
      <c r="G31" s="46">
        <v>40349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172026</v>
      </c>
      <c r="O31" s="47">
        <f t="shared" si="1"/>
        <v>1.9660788369886968</v>
      </c>
      <c r="P31" s="9"/>
    </row>
    <row r="32" spans="1:16">
      <c r="A32" s="12"/>
      <c r="B32" s="25">
        <v>334.1</v>
      </c>
      <c r="C32" s="20" t="s">
        <v>100</v>
      </c>
      <c r="D32" s="46">
        <v>0</v>
      </c>
      <c r="E32" s="46">
        <v>30673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30673</v>
      </c>
      <c r="O32" s="47">
        <f t="shared" si="1"/>
        <v>0.35056059064882222</v>
      </c>
      <c r="P32" s="9"/>
    </row>
    <row r="33" spans="1:16">
      <c r="A33" s="12"/>
      <c r="B33" s="25">
        <v>334.35</v>
      </c>
      <c r="C33" s="20" t="s">
        <v>126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486957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486957</v>
      </c>
      <c r="O33" s="47">
        <f t="shared" si="1"/>
        <v>5.5654136713258744</v>
      </c>
      <c r="P33" s="9"/>
    </row>
    <row r="34" spans="1:16">
      <c r="A34" s="12"/>
      <c r="B34" s="25">
        <v>334.39</v>
      </c>
      <c r="C34" s="20" t="s">
        <v>101</v>
      </c>
      <c r="D34" s="46">
        <v>0</v>
      </c>
      <c r="E34" s="46">
        <v>45894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45894</v>
      </c>
      <c r="O34" s="47">
        <f t="shared" si="1"/>
        <v>0.52452084071453875</v>
      </c>
      <c r="P34" s="9"/>
    </row>
    <row r="35" spans="1:16">
      <c r="A35" s="12"/>
      <c r="B35" s="25">
        <v>334.5</v>
      </c>
      <c r="C35" s="20" t="s">
        <v>102</v>
      </c>
      <c r="D35" s="46">
        <v>0</v>
      </c>
      <c r="E35" s="46">
        <v>32337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32337</v>
      </c>
      <c r="O35" s="47">
        <f t="shared" si="1"/>
        <v>0.36957838554464723</v>
      </c>
      <c r="P35" s="9"/>
    </row>
    <row r="36" spans="1:16">
      <c r="A36" s="12"/>
      <c r="B36" s="25">
        <v>335.12</v>
      </c>
      <c r="C36" s="20" t="s">
        <v>117</v>
      </c>
      <c r="D36" s="46">
        <v>3637023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3637023</v>
      </c>
      <c r="O36" s="47">
        <f t="shared" si="1"/>
        <v>41.567402310936373</v>
      </c>
      <c r="P36" s="9"/>
    </row>
    <row r="37" spans="1:16">
      <c r="A37" s="12"/>
      <c r="B37" s="25">
        <v>335.15</v>
      </c>
      <c r="C37" s="20" t="s">
        <v>118</v>
      </c>
      <c r="D37" s="46">
        <v>11385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11385</v>
      </c>
      <c r="O37" s="47">
        <f t="shared" ref="O37:O65" si="8">(N37/O$67)</f>
        <v>0.13011874692846612</v>
      </c>
      <c r="P37" s="9"/>
    </row>
    <row r="38" spans="1:16">
      <c r="A38" s="12"/>
      <c r="B38" s="25">
        <v>335.18</v>
      </c>
      <c r="C38" s="20" t="s">
        <v>119</v>
      </c>
      <c r="D38" s="46">
        <v>4430466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4430466</v>
      </c>
      <c r="O38" s="47">
        <f t="shared" si="8"/>
        <v>50.635633221710457</v>
      </c>
      <c r="P38" s="9"/>
    </row>
    <row r="39" spans="1:16">
      <c r="A39" s="12"/>
      <c r="B39" s="25">
        <v>335.21</v>
      </c>
      <c r="C39" s="20" t="s">
        <v>40</v>
      </c>
      <c r="D39" s="46">
        <v>21825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21825</v>
      </c>
      <c r="O39" s="47">
        <f t="shared" si="8"/>
        <v>0.24943712355852202</v>
      </c>
      <c r="P39" s="9"/>
    </row>
    <row r="40" spans="1:16">
      <c r="A40" s="12"/>
      <c r="B40" s="25">
        <v>337.3</v>
      </c>
      <c r="C40" s="20" t="s">
        <v>127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1897934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1897934</v>
      </c>
      <c r="O40" s="47">
        <f t="shared" si="8"/>
        <v>21.691417991473994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SUM(D42:D50)</f>
        <v>955359</v>
      </c>
      <c r="E41" s="32">
        <f t="shared" si="9"/>
        <v>8670776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17843105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27469240</v>
      </c>
      <c r="O41" s="45">
        <f t="shared" si="8"/>
        <v>313.94493525492305</v>
      </c>
      <c r="P41" s="10"/>
    </row>
    <row r="42" spans="1:16">
      <c r="A42" s="12"/>
      <c r="B42" s="25">
        <v>341.3</v>
      </c>
      <c r="C42" s="20" t="s">
        <v>120</v>
      </c>
      <c r="D42" s="46">
        <v>276000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0">SUM(D42:M42)</f>
        <v>276000</v>
      </c>
      <c r="O42" s="47">
        <f t="shared" si="8"/>
        <v>3.1543938649325121</v>
      </c>
      <c r="P42" s="9"/>
    </row>
    <row r="43" spans="1:16">
      <c r="A43" s="12"/>
      <c r="B43" s="25">
        <v>341.9</v>
      </c>
      <c r="C43" s="20" t="s">
        <v>121</v>
      </c>
      <c r="D43" s="46">
        <v>0</v>
      </c>
      <c r="E43" s="46">
        <v>46771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46771</v>
      </c>
      <c r="O43" s="47">
        <f t="shared" si="8"/>
        <v>0.53454404150999468</v>
      </c>
      <c r="P43" s="9"/>
    </row>
    <row r="44" spans="1:16">
      <c r="A44" s="12"/>
      <c r="B44" s="25">
        <v>342.9</v>
      </c>
      <c r="C44" s="20" t="s">
        <v>97</v>
      </c>
      <c r="D44" s="46">
        <v>73901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73901</v>
      </c>
      <c r="O44" s="47">
        <f t="shared" si="8"/>
        <v>0.84461181526223761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5696377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5696377</v>
      </c>
      <c r="O45" s="47">
        <f t="shared" si="8"/>
        <v>65.103683554864745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17429157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17429157</v>
      </c>
      <c r="O46" s="47">
        <f t="shared" si="8"/>
        <v>199.19719533241141</v>
      </c>
      <c r="P46" s="9"/>
    </row>
    <row r="47" spans="1:16">
      <c r="A47" s="12"/>
      <c r="B47" s="25">
        <v>343.9</v>
      </c>
      <c r="C47" s="20" t="s">
        <v>55</v>
      </c>
      <c r="D47" s="46">
        <v>0</v>
      </c>
      <c r="E47" s="46">
        <v>2927628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2927628</v>
      </c>
      <c r="O47" s="47">
        <f t="shared" si="8"/>
        <v>33.459752905813914</v>
      </c>
      <c r="P47" s="9"/>
    </row>
    <row r="48" spans="1:16">
      <c r="A48" s="12"/>
      <c r="B48" s="25">
        <v>346.4</v>
      </c>
      <c r="C48" s="20" t="s">
        <v>56</v>
      </c>
      <c r="D48" s="46">
        <v>20202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20202</v>
      </c>
      <c r="O48" s="47">
        <f t="shared" si="8"/>
        <v>0.23088791615712539</v>
      </c>
      <c r="P48" s="9"/>
    </row>
    <row r="49" spans="1:16">
      <c r="A49" s="12"/>
      <c r="B49" s="25">
        <v>347.2</v>
      </c>
      <c r="C49" s="20" t="s">
        <v>57</v>
      </c>
      <c r="D49" s="46">
        <v>82056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82056</v>
      </c>
      <c r="O49" s="47">
        <f t="shared" si="8"/>
        <v>0.93781501080037033</v>
      </c>
      <c r="P49" s="9"/>
    </row>
    <row r="50" spans="1:16">
      <c r="A50" s="12"/>
      <c r="B50" s="25">
        <v>349</v>
      </c>
      <c r="C50" s="20" t="s">
        <v>1</v>
      </c>
      <c r="D50" s="46">
        <v>503200</v>
      </c>
      <c r="E50" s="46">
        <v>0</v>
      </c>
      <c r="F50" s="46">
        <v>0</v>
      </c>
      <c r="G50" s="46">
        <v>0</v>
      </c>
      <c r="H50" s="46">
        <v>0</v>
      </c>
      <c r="I50" s="46">
        <v>413948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917148</v>
      </c>
      <c r="O50" s="47">
        <f t="shared" si="8"/>
        <v>10.482050813170737</v>
      </c>
      <c r="P50" s="9"/>
    </row>
    <row r="51" spans="1:16" ht="15.75">
      <c r="A51" s="29" t="s">
        <v>49</v>
      </c>
      <c r="B51" s="30"/>
      <c r="C51" s="31"/>
      <c r="D51" s="32">
        <f t="shared" ref="D51:M51" si="11">SUM(D52:D53)</f>
        <v>276841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>SUM(D51:M51)</f>
        <v>276841</v>
      </c>
      <c r="O51" s="45">
        <f t="shared" si="8"/>
        <v>3.1640056230499329</v>
      </c>
      <c r="P51" s="10"/>
    </row>
    <row r="52" spans="1:16">
      <c r="A52" s="13"/>
      <c r="B52" s="39">
        <v>351.5</v>
      </c>
      <c r="C52" s="21" t="s">
        <v>60</v>
      </c>
      <c r="D52" s="46">
        <v>44069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44069</v>
      </c>
      <c r="O52" s="47">
        <f t="shared" si="8"/>
        <v>0.50366298273083654</v>
      </c>
      <c r="P52" s="9"/>
    </row>
    <row r="53" spans="1:16">
      <c r="A53" s="13"/>
      <c r="B53" s="39">
        <v>354</v>
      </c>
      <c r="C53" s="21" t="s">
        <v>61</v>
      </c>
      <c r="D53" s="46">
        <v>232772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232772</v>
      </c>
      <c r="O53" s="47">
        <f t="shared" si="8"/>
        <v>2.6603426403190968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655594</v>
      </c>
      <c r="E54" s="32">
        <f t="shared" si="12"/>
        <v>21605</v>
      </c>
      <c r="F54" s="32">
        <f t="shared" si="12"/>
        <v>0</v>
      </c>
      <c r="G54" s="32">
        <f t="shared" si="12"/>
        <v>10076</v>
      </c>
      <c r="H54" s="32">
        <f t="shared" si="12"/>
        <v>0</v>
      </c>
      <c r="I54" s="32">
        <f t="shared" si="12"/>
        <v>166027</v>
      </c>
      <c r="J54" s="32">
        <f t="shared" si="12"/>
        <v>0</v>
      </c>
      <c r="K54" s="32">
        <f t="shared" si="12"/>
        <v>1919378</v>
      </c>
      <c r="L54" s="32">
        <f t="shared" si="12"/>
        <v>0</v>
      </c>
      <c r="M54" s="32">
        <f t="shared" si="12"/>
        <v>0</v>
      </c>
      <c r="N54" s="32">
        <f>SUM(D54:M54)</f>
        <v>2772680</v>
      </c>
      <c r="O54" s="45">
        <f t="shared" si="8"/>
        <v>31.688857903699557</v>
      </c>
      <c r="P54" s="10"/>
    </row>
    <row r="55" spans="1:16">
      <c r="A55" s="12"/>
      <c r="B55" s="25">
        <v>361.1</v>
      </c>
      <c r="C55" s="20" t="s">
        <v>62</v>
      </c>
      <c r="D55" s="46">
        <v>95317</v>
      </c>
      <c r="E55" s="46">
        <v>13461</v>
      </c>
      <c r="F55" s="46">
        <v>0</v>
      </c>
      <c r="G55" s="46">
        <v>6217</v>
      </c>
      <c r="H55" s="46">
        <v>0</v>
      </c>
      <c r="I55" s="46">
        <v>59012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174007</v>
      </c>
      <c r="O55" s="47">
        <f t="shared" si="8"/>
        <v>1.9887196132438827</v>
      </c>
      <c r="P55" s="9"/>
    </row>
    <row r="56" spans="1:16">
      <c r="A56" s="12"/>
      <c r="B56" s="25">
        <v>361.3</v>
      </c>
      <c r="C56" s="20" t="s">
        <v>90</v>
      </c>
      <c r="D56" s="46">
        <v>51647</v>
      </c>
      <c r="E56" s="46">
        <v>7596</v>
      </c>
      <c r="F56" s="46">
        <v>0</v>
      </c>
      <c r="G56" s="46">
        <v>3859</v>
      </c>
      <c r="H56" s="46">
        <v>0</v>
      </c>
      <c r="I56" s="46">
        <v>14972</v>
      </c>
      <c r="J56" s="46">
        <v>0</v>
      </c>
      <c r="K56" s="46">
        <v>-89526</v>
      </c>
      <c r="L56" s="46">
        <v>0</v>
      </c>
      <c r="M56" s="46">
        <v>0</v>
      </c>
      <c r="N56" s="46">
        <f t="shared" ref="N56:N62" si="13">SUM(D56:M56)</f>
        <v>-11452</v>
      </c>
      <c r="O56" s="47">
        <f t="shared" si="8"/>
        <v>-0.13088448746814177</v>
      </c>
      <c r="P56" s="9"/>
    </row>
    <row r="57" spans="1:16">
      <c r="A57" s="12"/>
      <c r="B57" s="25">
        <v>362</v>
      </c>
      <c r="C57" s="20" t="s">
        <v>63</v>
      </c>
      <c r="D57" s="46">
        <v>269501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269501</v>
      </c>
      <c r="O57" s="47">
        <f t="shared" si="8"/>
        <v>3.0801170325839742</v>
      </c>
      <c r="P57" s="9"/>
    </row>
    <row r="58" spans="1:16">
      <c r="A58" s="12"/>
      <c r="B58" s="25">
        <v>364</v>
      </c>
      <c r="C58" s="20" t="s">
        <v>122</v>
      </c>
      <c r="D58" s="46">
        <v>21474</v>
      </c>
      <c r="E58" s="46">
        <v>0</v>
      </c>
      <c r="F58" s="46">
        <v>0</v>
      </c>
      <c r="G58" s="46">
        <v>0</v>
      </c>
      <c r="H58" s="46">
        <v>0</v>
      </c>
      <c r="I58" s="46">
        <v>13144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34618</v>
      </c>
      <c r="O58" s="47">
        <f t="shared" si="8"/>
        <v>0.39564785078345543</v>
      </c>
      <c r="P58" s="9"/>
    </row>
    <row r="59" spans="1:16">
      <c r="A59" s="12"/>
      <c r="B59" s="25">
        <v>365</v>
      </c>
      <c r="C59" s="20" t="s">
        <v>123</v>
      </c>
      <c r="D59" s="46">
        <v>3678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3678</v>
      </c>
      <c r="O59" s="47">
        <f t="shared" si="8"/>
        <v>4.2035726939209345E-2</v>
      </c>
      <c r="P59" s="9"/>
    </row>
    <row r="60" spans="1:16">
      <c r="A60" s="12"/>
      <c r="B60" s="25">
        <v>366</v>
      </c>
      <c r="C60" s="20" t="s">
        <v>65</v>
      </c>
      <c r="D60" s="46">
        <v>11225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11225</v>
      </c>
      <c r="O60" s="47">
        <f t="shared" si="8"/>
        <v>0.12829011280386757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2008904</v>
      </c>
      <c r="L61" s="46">
        <v>0</v>
      </c>
      <c r="M61" s="46">
        <v>0</v>
      </c>
      <c r="N61" s="46">
        <f t="shared" si="13"/>
        <v>2008904</v>
      </c>
      <c r="O61" s="47">
        <f t="shared" si="8"/>
        <v>22.959690046515881</v>
      </c>
      <c r="P61" s="9"/>
    </row>
    <row r="62" spans="1:16">
      <c r="A62" s="12"/>
      <c r="B62" s="25">
        <v>369.9</v>
      </c>
      <c r="C62" s="20" t="s">
        <v>69</v>
      </c>
      <c r="D62" s="46">
        <v>202752</v>
      </c>
      <c r="E62" s="46">
        <v>548</v>
      </c>
      <c r="F62" s="46">
        <v>0</v>
      </c>
      <c r="G62" s="46">
        <v>0</v>
      </c>
      <c r="H62" s="46">
        <v>0</v>
      </c>
      <c r="I62" s="46">
        <v>78899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282199</v>
      </c>
      <c r="O62" s="47">
        <f t="shared" si="8"/>
        <v>3.2252420082974274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SUM(D64:D64)</f>
        <v>0</v>
      </c>
      <c r="E63" s="32">
        <f t="shared" si="14"/>
        <v>775438</v>
      </c>
      <c r="F63" s="32">
        <f t="shared" si="14"/>
        <v>0</v>
      </c>
      <c r="G63" s="32">
        <f t="shared" si="14"/>
        <v>755400</v>
      </c>
      <c r="H63" s="32">
        <f t="shared" si="14"/>
        <v>0</v>
      </c>
      <c r="I63" s="32">
        <f t="shared" si="14"/>
        <v>118000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1648838</v>
      </c>
      <c r="O63" s="45">
        <f t="shared" si="8"/>
        <v>18.84450895459273</v>
      </c>
      <c r="P63" s="9"/>
    </row>
    <row r="64" spans="1:16" ht="15.75" thickBot="1">
      <c r="A64" s="12"/>
      <c r="B64" s="25">
        <v>381</v>
      </c>
      <c r="C64" s="20" t="s">
        <v>70</v>
      </c>
      <c r="D64" s="46">
        <v>0</v>
      </c>
      <c r="E64" s="46">
        <v>775438</v>
      </c>
      <c r="F64" s="46">
        <v>0</v>
      </c>
      <c r="G64" s="46">
        <v>755400</v>
      </c>
      <c r="H64" s="46">
        <v>0</v>
      </c>
      <c r="I64" s="46">
        <v>118000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1648838</v>
      </c>
      <c r="O64" s="47">
        <f t="shared" si="8"/>
        <v>18.84450895459273</v>
      </c>
      <c r="P64" s="9"/>
    </row>
    <row r="65" spans="1:119" ht="16.5" thickBot="1">
      <c r="A65" s="14" t="s">
        <v>58</v>
      </c>
      <c r="B65" s="23"/>
      <c r="C65" s="22"/>
      <c r="D65" s="15">
        <f t="shared" ref="D65:M65" si="15">SUM(D5,D14,D26,D41,D51,D54,D63)</f>
        <v>35219966</v>
      </c>
      <c r="E65" s="15">
        <f t="shared" si="15"/>
        <v>12763413</v>
      </c>
      <c r="F65" s="15">
        <f t="shared" si="15"/>
        <v>0</v>
      </c>
      <c r="G65" s="15">
        <f t="shared" si="15"/>
        <v>805825</v>
      </c>
      <c r="H65" s="15">
        <f t="shared" si="15"/>
        <v>0</v>
      </c>
      <c r="I65" s="15">
        <f t="shared" si="15"/>
        <v>20800144</v>
      </c>
      <c r="J65" s="15">
        <f t="shared" si="15"/>
        <v>0</v>
      </c>
      <c r="K65" s="15">
        <f t="shared" si="15"/>
        <v>1919378</v>
      </c>
      <c r="L65" s="15">
        <f t="shared" si="15"/>
        <v>0</v>
      </c>
      <c r="M65" s="15">
        <f t="shared" si="15"/>
        <v>0</v>
      </c>
      <c r="N65" s="15">
        <f>SUM(D65:M65)</f>
        <v>71508726</v>
      </c>
      <c r="O65" s="38">
        <f t="shared" si="8"/>
        <v>817.27060356355071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130</v>
      </c>
      <c r="M67" s="118"/>
      <c r="N67" s="118"/>
      <c r="O67" s="43">
        <v>87497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2025-03-05T18:47:48Z</cp:lastPrinted>
  <dcterms:created xsi:type="dcterms:W3CDTF">2000-08-31T21:26:31Z</dcterms:created>
  <dcterms:modified xsi:type="dcterms:W3CDTF">2025-03-05T18:47:51Z</dcterms:modified>
</cp:coreProperties>
</file>