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0" documentId="11_89DBDFE682E1CC60E926DEA7D4BB702992EA3636" xr6:coauthVersionLast="47" xr6:coauthVersionMax="47" xr10:uidLastSave="{6CAA0191-1A34-48B3-9C3A-2A9EB3B47D1C}"/>
  <bookViews>
    <workbookView xWindow="-120" yWindow="-120" windowWidth="29040" windowHeight="15720" tabRatio="791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'2009'!$A$1:$O$36</definedName>
    <definedName name="_xlnm.Print_Area" localSheetId="13">'2010'!$A$1:$O$37</definedName>
    <definedName name="_xlnm.Print_Area" localSheetId="12">'2011'!$A$1:$O$36</definedName>
    <definedName name="_xlnm.Print_Area" localSheetId="11">'2012'!$A$1:$O$36</definedName>
    <definedName name="_xlnm.Print_Area" localSheetId="10">'2013'!$A$1:$O$36</definedName>
    <definedName name="_xlnm.Print_Area" localSheetId="9">'2014'!$A$1:$O$36</definedName>
    <definedName name="_xlnm.Print_Area" localSheetId="8">'2015'!$A$1:$O$35</definedName>
    <definedName name="_xlnm.Print_Area" localSheetId="7">'2016'!$A$1:$O$36</definedName>
    <definedName name="_xlnm.Print_Area" localSheetId="6">'2017'!$A$1:$O$35</definedName>
    <definedName name="_xlnm.Print_Area" localSheetId="5">'2018'!$A$1:$O$37</definedName>
    <definedName name="_xlnm.Print_Area" localSheetId="4">'2019'!$A$1:$O$39</definedName>
    <definedName name="_xlnm.Print_Area" localSheetId="3">'2020'!$A$1:$O$39</definedName>
    <definedName name="_xlnm.Print_Area" localSheetId="2">'2021'!$A$1:$P$38</definedName>
    <definedName name="_xlnm.Print_Area" localSheetId="1">'2022'!$A$1:$P$39</definedName>
    <definedName name="_xlnm.Print_Area" localSheetId="0">'2023'!$A$1:$P$39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9" l="1"/>
  <c r="F35" i="49"/>
  <c r="G35" i="49"/>
  <c r="H35" i="49"/>
  <c r="I35" i="49"/>
  <c r="J35" i="49"/>
  <c r="K35" i="49"/>
  <c r="L35" i="49"/>
  <c r="M35" i="49"/>
  <c r="N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P6" i="49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0" i="49"/>
  <c r="P30" i="49" s="1"/>
  <c r="O27" i="49"/>
  <c r="P27" i="49" s="1"/>
  <c r="O25" i="49"/>
  <c r="P25" i="49" s="1"/>
  <c r="O14" i="49"/>
  <c r="P14" i="49" s="1"/>
  <c r="O5" i="49"/>
  <c r="P5" i="49" s="1"/>
  <c r="O19" i="49"/>
  <c r="P19" i="49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9" l="1"/>
  <c r="E35" i="48"/>
  <c r="F35" i="48"/>
  <c r="I35" i="48"/>
  <c r="K35" i="48"/>
  <c r="N35" i="48"/>
  <c r="G35" i="48"/>
  <c r="H35" i="48"/>
  <c r="L35" i="48"/>
  <c r="D35" i="48"/>
  <c r="J35" i="48"/>
  <c r="M35" i="48"/>
  <c r="O25" i="48"/>
  <c r="P25" i="48" s="1"/>
  <c r="O33" i="48"/>
  <c r="P33" i="48" s="1"/>
  <c r="O30" i="48"/>
  <c r="P30" i="48" s="1"/>
  <c r="O27" i="48"/>
  <c r="P27" i="48" s="1"/>
  <c r="O19" i="48"/>
  <c r="P19" i="48" s="1"/>
  <c r="O14" i="48"/>
  <c r="P14" i="48" s="1"/>
  <c r="O5" i="48"/>
  <c r="P5" i="48" s="1"/>
  <c r="M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/>
  <c r="O21" i="47"/>
  <c r="P21" i="47" s="1"/>
  <c r="O20" i="47"/>
  <c r="P20" i="47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/>
  <c r="O9" i="47"/>
  <c r="P9" i="47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F34" i="47" s="1"/>
  <c r="E5" i="47"/>
  <c r="D5" i="47"/>
  <c r="N34" i="46"/>
  <c r="O34" i="46"/>
  <c r="M33" i="46"/>
  <c r="L33" i="46"/>
  <c r="K33" i="46"/>
  <c r="J33" i="46"/>
  <c r="I33" i="46"/>
  <c r="H33" i="46"/>
  <c r="G33" i="46"/>
  <c r="F33" i="46"/>
  <c r="E33" i="46"/>
  <c r="D33" i="46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N23" i="46"/>
  <c r="O23" i="46" s="1"/>
  <c r="N22" i="46"/>
  <c r="O22" i="46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D35" i="46" s="1"/>
  <c r="N18" i="46"/>
  <c r="O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N14" i="46" s="1"/>
  <c r="O14" i="46" s="1"/>
  <c r="G14" i="46"/>
  <c r="F14" i="46"/>
  <c r="E14" i="46"/>
  <c r="D14" i="46"/>
  <c r="N13" i="46"/>
  <c r="O13" i="46" s="1"/>
  <c r="N12" i="46"/>
  <c r="O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I35" i="46" s="1"/>
  <c r="H5" i="46"/>
  <c r="G5" i="46"/>
  <c r="F5" i="46"/>
  <c r="E5" i="46"/>
  <c r="D5" i="46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N23" i="45"/>
  <c r="O23" i="45" s="1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35" i="45" s="1"/>
  <c r="H5" i="45"/>
  <c r="G5" i="45"/>
  <c r="F5" i="45"/>
  <c r="E5" i="45"/>
  <c r="D5" i="45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K33" i="44" s="1"/>
  <c r="J5" i="44"/>
  <c r="I5" i="44"/>
  <c r="H5" i="44"/>
  <c r="G5" i="44"/>
  <c r="F5" i="44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K31" i="43" s="1"/>
  <c r="J5" i="43"/>
  <c r="J31" i="43" s="1"/>
  <c r="I5" i="43"/>
  <c r="H5" i="43"/>
  <c r="H31" i="43" s="1"/>
  <c r="G5" i="43"/>
  <c r="F5" i="43"/>
  <c r="E5" i="43"/>
  <c r="D5" i="43"/>
  <c r="N31" i="42"/>
  <c r="O31" i="42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 s="1"/>
  <c r="M14" i="42"/>
  <c r="M32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G32" i="42" s="1"/>
  <c r="F5" i="42"/>
  <c r="E5" i="42"/>
  <c r="D5" i="42"/>
  <c r="N30" i="41"/>
  <c r="O30" i="4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M27" i="41"/>
  <c r="L27" i="41"/>
  <c r="K27" i="41"/>
  <c r="J27" i="41"/>
  <c r="I27" i="41"/>
  <c r="H27" i="41"/>
  <c r="N27" i="41" s="1"/>
  <c r="O27" i="41" s="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31" i="41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K31" i="40" s="1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L31" i="40" s="1"/>
  <c r="K5" i="40"/>
  <c r="J5" i="40"/>
  <c r="J31" i="40" s="1"/>
  <c r="I5" i="40"/>
  <c r="H5" i="40"/>
  <c r="G5" i="40"/>
  <c r="F5" i="40"/>
  <c r="E5" i="40"/>
  <c r="D5" i="40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F32" i="39" s="1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H32" i="39" s="1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L5" i="39"/>
  <c r="K5" i="39"/>
  <c r="J5" i="39"/>
  <c r="J32" i="39" s="1"/>
  <c r="I5" i="39"/>
  <c r="H5" i="39"/>
  <c r="G5" i="39"/>
  <c r="F5" i="39"/>
  <c r="E5" i="39"/>
  <c r="D5" i="39"/>
  <c r="N31" i="38"/>
  <c r="O31" i="38" s="1"/>
  <c r="M30" i="38"/>
  <c r="L30" i="38"/>
  <c r="K30" i="38"/>
  <c r="J30" i="38"/>
  <c r="I30" i="38"/>
  <c r="H30" i="38"/>
  <c r="G30" i="38"/>
  <c r="F30" i="38"/>
  <c r="N30" i="38"/>
  <c r="O30" i="38" s="1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/>
  <c r="M5" i="38"/>
  <c r="M32" i="38" s="1"/>
  <c r="L5" i="38"/>
  <c r="K5" i="38"/>
  <c r="J5" i="38"/>
  <c r="J32" i="38" s="1"/>
  <c r="I5" i="38"/>
  <c r="I32" i="38" s="1"/>
  <c r="H5" i="38"/>
  <c r="G5" i="38"/>
  <c r="F5" i="38"/>
  <c r="E5" i="38"/>
  <c r="D5" i="38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I31" i="37" s="1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L31" i="37" s="1"/>
  <c r="K5" i="37"/>
  <c r="J5" i="37"/>
  <c r="I5" i="37"/>
  <c r="H5" i="37"/>
  <c r="G5" i="37"/>
  <c r="G31" i="37" s="1"/>
  <c r="F5" i="37"/>
  <c r="E5" i="37"/>
  <c r="D5" i="37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N24" i="36" s="1"/>
  <c r="O24" i="36" s="1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32" i="36"/>
  <c r="F14" i="36"/>
  <c r="E14" i="36"/>
  <c r="D14" i="36"/>
  <c r="N13" i="36"/>
  <c r="O13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32" i="36" s="1"/>
  <c r="K5" i="36"/>
  <c r="J5" i="36"/>
  <c r="I5" i="36"/>
  <c r="H5" i="36"/>
  <c r="H32" i="36" s="1"/>
  <c r="G5" i="36"/>
  <c r="F5" i="36"/>
  <c r="F32" i="36"/>
  <c r="E5" i="36"/>
  <c r="E32" i="36" s="1"/>
  <c r="D5" i="36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D32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/>
  <c r="N6" i="35"/>
  <c r="O6" i="35" s="1"/>
  <c r="M5" i="35"/>
  <c r="M32" i="35" s="1"/>
  <c r="L5" i="35"/>
  <c r="K5" i="35"/>
  <c r="J5" i="35"/>
  <c r="I5" i="35"/>
  <c r="H5" i="35"/>
  <c r="G5" i="35"/>
  <c r="F5" i="35"/>
  <c r="F32" i="35" s="1"/>
  <c r="E5" i="35"/>
  <c r="D5" i="35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N24" i="34" s="1"/>
  <c r="O24" i="34" s="1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/>
  <c r="N20" i="34"/>
  <c r="O20" i="34" s="1"/>
  <c r="N19" i="34"/>
  <c r="O19" i="34" s="1"/>
  <c r="M18" i="34"/>
  <c r="L18" i="34"/>
  <c r="K18" i="34"/>
  <c r="K33" i="34" s="1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F33" i="34" s="1"/>
  <c r="E14" i="34"/>
  <c r="D14" i="34"/>
  <c r="N13" i="34"/>
  <c r="O13" i="34" s="1"/>
  <c r="N12" i="34"/>
  <c r="O12" i="34" s="1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L5" i="34"/>
  <c r="L33" i="34" s="1"/>
  <c r="K5" i="34"/>
  <c r="J5" i="34"/>
  <c r="I5" i="34"/>
  <c r="H5" i="34"/>
  <c r="H33" i="34" s="1"/>
  <c r="G5" i="34"/>
  <c r="F5" i="34"/>
  <c r="E5" i="34"/>
  <c r="D5" i="34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I32" i="33" s="1"/>
  <c r="J23" i="33"/>
  <c r="K23" i="33"/>
  <c r="L23" i="33"/>
  <c r="M23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H32" i="33" s="1"/>
  <c r="I14" i="33"/>
  <c r="J14" i="33"/>
  <c r="K14" i="33"/>
  <c r="K32" i="33" s="1"/>
  <c r="L14" i="33"/>
  <c r="M14" i="33"/>
  <c r="M32" i="33" s="1"/>
  <c r="E5" i="33"/>
  <c r="F5" i="33"/>
  <c r="G5" i="33"/>
  <c r="H5" i="33"/>
  <c r="I5" i="33"/>
  <c r="J5" i="33"/>
  <c r="K5" i="33"/>
  <c r="L5" i="33"/>
  <c r="M5" i="33"/>
  <c r="D27" i="33"/>
  <c r="D23" i="33"/>
  <c r="D18" i="33"/>
  <c r="D14" i="33"/>
  <c r="D5" i="33"/>
  <c r="D32" i="33" s="1"/>
  <c r="N31" i="33"/>
  <c r="O31" i="33" s="1"/>
  <c r="N30" i="33"/>
  <c r="O30" i="33"/>
  <c r="N28" i="33"/>
  <c r="O28" i="33"/>
  <c r="D25" i="33"/>
  <c r="N26" i="33"/>
  <c r="O26" i="33" s="1"/>
  <c r="N24" i="33"/>
  <c r="O24" i="33" s="1"/>
  <c r="N16" i="33"/>
  <c r="O16" i="33" s="1"/>
  <c r="N17" i="33"/>
  <c r="O17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19" i="33"/>
  <c r="O19" i="33" s="1"/>
  <c r="N20" i="33"/>
  <c r="O20" i="33" s="1"/>
  <c r="N21" i="33"/>
  <c r="O21" i="33" s="1"/>
  <c r="N22" i="33"/>
  <c r="O22" i="33" s="1"/>
  <c r="N15" i="33"/>
  <c r="O15" i="33"/>
  <c r="N24" i="42"/>
  <c r="O24" i="42" s="1"/>
  <c r="P35" i="49" l="1"/>
  <c r="N26" i="38"/>
  <c r="O26" i="38" s="1"/>
  <c r="J31" i="41"/>
  <c r="E35" i="45"/>
  <c r="N14" i="45"/>
  <c r="O14" i="45" s="1"/>
  <c r="K32" i="35"/>
  <c r="N28" i="42"/>
  <c r="O28" i="42" s="1"/>
  <c r="F35" i="45"/>
  <c r="N26" i="46"/>
  <c r="O26" i="46" s="1"/>
  <c r="H32" i="42"/>
  <c r="N34" i="47"/>
  <c r="N13" i="44"/>
  <c r="O13" i="44" s="1"/>
  <c r="N26" i="44"/>
  <c r="O26" i="44" s="1"/>
  <c r="N30" i="46"/>
  <c r="O30" i="46" s="1"/>
  <c r="G32" i="33"/>
  <c r="E32" i="38"/>
  <c r="N32" i="38" s="1"/>
  <c r="O32" i="38" s="1"/>
  <c r="G32" i="39"/>
  <c r="N5" i="43"/>
  <c r="O5" i="43" s="1"/>
  <c r="N13" i="43"/>
  <c r="O13" i="43" s="1"/>
  <c r="G33" i="44"/>
  <c r="M33" i="44"/>
  <c r="N26" i="35"/>
  <c r="O26" i="35" s="1"/>
  <c r="F31" i="41"/>
  <c r="G31" i="41"/>
  <c r="J32" i="42"/>
  <c r="N27" i="33"/>
  <c r="O27" i="33" s="1"/>
  <c r="L32" i="33"/>
  <c r="H31" i="41"/>
  <c r="K32" i="42"/>
  <c r="N27" i="37"/>
  <c r="O27" i="37" s="1"/>
  <c r="I31" i="41"/>
  <c r="L32" i="42"/>
  <c r="N25" i="33"/>
  <c r="O25" i="33" s="1"/>
  <c r="I33" i="34"/>
  <c r="G32" i="38"/>
  <c r="J33" i="34"/>
  <c r="H32" i="38"/>
  <c r="D32" i="39"/>
  <c r="K31" i="41"/>
  <c r="L31" i="41"/>
  <c r="G35" i="45"/>
  <c r="N24" i="35"/>
  <c r="O24" i="35" s="1"/>
  <c r="N14" i="40"/>
  <c r="O14" i="40" s="1"/>
  <c r="N29" i="40"/>
  <c r="O29" i="40" s="1"/>
  <c r="M31" i="41"/>
  <c r="N23" i="41"/>
  <c r="O23" i="41" s="1"/>
  <c r="N14" i="39"/>
  <c r="O14" i="39" s="1"/>
  <c r="F31" i="40"/>
  <c r="F32" i="33"/>
  <c r="N28" i="34"/>
  <c r="O28" i="34" s="1"/>
  <c r="F32" i="38"/>
  <c r="M32" i="39"/>
  <c r="N26" i="39"/>
  <c r="O26" i="39" s="1"/>
  <c r="H33" i="44"/>
  <c r="E35" i="46"/>
  <c r="O26" i="47"/>
  <c r="P26" i="47" s="1"/>
  <c r="E31" i="41"/>
  <c r="N31" i="41" s="1"/>
  <c r="O31" i="41" s="1"/>
  <c r="N5" i="33"/>
  <c r="O5" i="33" s="1"/>
  <c r="G32" i="35"/>
  <c r="F31" i="37"/>
  <c r="I32" i="39"/>
  <c r="F31" i="43"/>
  <c r="I33" i="44"/>
  <c r="N31" i="44"/>
  <c r="O31" i="44" s="1"/>
  <c r="L35" i="45"/>
  <c r="F35" i="46"/>
  <c r="G31" i="43"/>
  <c r="N25" i="43"/>
  <c r="O25" i="43" s="1"/>
  <c r="J33" i="44"/>
  <c r="G35" i="46"/>
  <c r="O5" i="47"/>
  <c r="P5" i="47" s="1"/>
  <c r="O32" i="47"/>
  <c r="P32" i="47" s="1"/>
  <c r="K32" i="39"/>
  <c r="M31" i="43"/>
  <c r="J32" i="33"/>
  <c r="N5" i="34"/>
  <c r="O5" i="34" s="1"/>
  <c r="N18" i="36"/>
  <c r="O18" i="36" s="1"/>
  <c r="N26" i="36"/>
  <c r="O26" i="36" s="1"/>
  <c r="L32" i="38"/>
  <c r="L32" i="39"/>
  <c r="N14" i="42"/>
  <c r="O14" i="42" s="1"/>
  <c r="N18" i="42"/>
  <c r="O18" i="42" s="1"/>
  <c r="N26" i="42"/>
  <c r="O26" i="42" s="1"/>
  <c r="I31" i="43"/>
  <c r="N29" i="43"/>
  <c r="O29" i="43" s="1"/>
  <c r="L33" i="44"/>
  <c r="N27" i="40"/>
  <c r="O27" i="40" s="1"/>
  <c r="N18" i="41"/>
  <c r="O18" i="41" s="1"/>
  <c r="E32" i="42"/>
  <c r="N30" i="42"/>
  <c r="O30" i="42" s="1"/>
  <c r="K35" i="46"/>
  <c r="N28" i="46"/>
  <c r="O28" i="46" s="1"/>
  <c r="H34" i="47"/>
  <c r="O18" i="47"/>
  <c r="P18" i="47" s="1"/>
  <c r="K31" i="37"/>
  <c r="J31" i="37"/>
  <c r="M31" i="40"/>
  <c r="J32" i="35"/>
  <c r="N14" i="35"/>
  <c r="O14" i="35" s="1"/>
  <c r="N30" i="36"/>
  <c r="O30" i="36" s="1"/>
  <c r="F32" i="42"/>
  <c r="L35" i="46"/>
  <c r="I34" i="47"/>
  <c r="J34" i="47"/>
  <c r="O24" i="47"/>
  <c r="P24" i="47" s="1"/>
  <c r="K32" i="36"/>
  <c r="L32" i="35"/>
  <c r="I32" i="35"/>
  <c r="D32" i="38"/>
  <c r="M35" i="46"/>
  <c r="N33" i="46"/>
  <c r="O33" i="46" s="1"/>
  <c r="H32" i="35"/>
  <c r="N24" i="39"/>
  <c r="O24" i="39" s="1"/>
  <c r="M32" i="36"/>
  <c r="I32" i="42"/>
  <c r="N23" i="33"/>
  <c r="O23" i="33" s="1"/>
  <c r="N33" i="45"/>
  <c r="O33" i="45" s="1"/>
  <c r="O29" i="47"/>
  <c r="P29" i="47" s="1"/>
  <c r="O35" i="48"/>
  <c r="P35" i="48" s="1"/>
  <c r="L31" i="43"/>
  <c r="N17" i="43"/>
  <c r="O17" i="43" s="1"/>
  <c r="N18" i="39"/>
  <c r="O18" i="39" s="1"/>
  <c r="N14" i="38"/>
  <c r="O14" i="38" s="1"/>
  <c r="N14" i="33"/>
  <c r="O14" i="33" s="1"/>
  <c r="G33" i="34"/>
  <c r="N5" i="36"/>
  <c r="O5" i="36" s="1"/>
  <c r="D32" i="36"/>
  <c r="N14" i="36"/>
  <c r="O14" i="36" s="1"/>
  <c r="H31" i="37"/>
  <c r="N18" i="34"/>
  <c r="O18" i="34" s="1"/>
  <c r="K34" i="47"/>
  <c r="N28" i="35"/>
  <c r="O28" i="35" s="1"/>
  <c r="E32" i="35"/>
  <c r="N23" i="37"/>
  <c r="O23" i="37" s="1"/>
  <c r="N29" i="37"/>
  <c r="O29" i="37" s="1"/>
  <c r="N5" i="38"/>
  <c r="O5" i="38" s="1"/>
  <c r="N14" i="41"/>
  <c r="O14" i="41" s="1"/>
  <c r="N18" i="44"/>
  <c r="O18" i="44" s="1"/>
  <c r="N27" i="45"/>
  <c r="O27" i="45" s="1"/>
  <c r="N30" i="45"/>
  <c r="O30" i="45" s="1"/>
  <c r="H35" i="46"/>
  <c r="N19" i="40"/>
  <c r="O19" i="40" s="1"/>
  <c r="G31" i="40"/>
  <c r="D31" i="43"/>
  <c r="N31" i="43" s="1"/>
  <c r="O31" i="43" s="1"/>
  <c r="K35" i="45"/>
  <c r="N19" i="45"/>
  <c r="O19" i="45" s="1"/>
  <c r="H35" i="45"/>
  <c r="N5" i="46"/>
  <c r="O5" i="46" s="1"/>
  <c r="J35" i="46"/>
  <c r="I31" i="40"/>
  <c r="N5" i="40"/>
  <c r="O5" i="40" s="1"/>
  <c r="N18" i="38"/>
  <c r="O18" i="38" s="1"/>
  <c r="E31" i="43"/>
  <c r="O14" i="47"/>
  <c r="P14" i="47" s="1"/>
  <c r="L34" i="47"/>
  <c r="E32" i="33"/>
  <c r="N26" i="34"/>
  <c r="O26" i="34" s="1"/>
  <c r="M31" i="37"/>
  <c r="N30" i="39"/>
  <c r="O30" i="39" s="1"/>
  <c r="M35" i="45"/>
  <c r="E34" i="47"/>
  <c r="N18" i="35"/>
  <c r="O18" i="35" s="1"/>
  <c r="I32" i="36"/>
  <c r="E31" i="40"/>
  <c r="N5" i="42"/>
  <c r="O5" i="42" s="1"/>
  <c r="D32" i="42"/>
  <c r="M33" i="34"/>
  <c r="E33" i="34"/>
  <c r="N5" i="35"/>
  <c r="O5" i="35" s="1"/>
  <c r="J32" i="36"/>
  <c r="N14" i="37"/>
  <c r="O14" i="37" s="1"/>
  <c r="N25" i="40"/>
  <c r="O25" i="40" s="1"/>
  <c r="N23" i="43"/>
  <c r="O23" i="43" s="1"/>
  <c r="E33" i="44"/>
  <c r="N28" i="44"/>
  <c r="O28" i="44" s="1"/>
  <c r="J35" i="45"/>
  <c r="G34" i="47"/>
  <c r="N32" i="33"/>
  <c r="O32" i="33" s="1"/>
  <c r="N14" i="34"/>
  <c r="O14" i="34" s="1"/>
  <c r="N30" i="34"/>
  <c r="O30" i="34" s="1"/>
  <c r="N23" i="40"/>
  <c r="O23" i="40" s="1"/>
  <c r="D31" i="40"/>
  <c r="F33" i="44"/>
  <c r="N5" i="44"/>
  <c r="O5" i="44" s="1"/>
  <c r="N5" i="45"/>
  <c r="O5" i="45" s="1"/>
  <c r="D35" i="45"/>
  <c r="D34" i="47"/>
  <c r="N18" i="33"/>
  <c r="O18" i="33" s="1"/>
  <c r="N28" i="36"/>
  <c r="O28" i="36" s="1"/>
  <c r="E31" i="37"/>
  <c r="D31" i="37"/>
  <c r="N19" i="37"/>
  <c r="O19" i="37" s="1"/>
  <c r="K32" i="38"/>
  <c r="E32" i="39"/>
  <c r="N5" i="39"/>
  <c r="O5" i="39" s="1"/>
  <c r="H31" i="40"/>
  <c r="N24" i="44"/>
  <c r="O24" i="44" s="1"/>
  <c r="D33" i="44"/>
  <c r="N19" i="46"/>
  <c r="O19" i="46" s="1"/>
  <c r="D33" i="34"/>
  <c r="N24" i="38"/>
  <c r="O24" i="38" s="1"/>
  <c r="N5" i="37"/>
  <c r="O5" i="37" s="1"/>
  <c r="N5" i="41"/>
  <c r="O5" i="41" s="1"/>
  <c r="N32" i="35" l="1"/>
  <c r="O32" i="35" s="1"/>
  <c r="N32" i="39"/>
  <c r="O32" i="39" s="1"/>
  <c r="N33" i="44"/>
  <c r="O33" i="44" s="1"/>
  <c r="N35" i="46"/>
  <c r="O35" i="46" s="1"/>
  <c r="N32" i="42"/>
  <c r="O32" i="42" s="1"/>
  <c r="N33" i="34"/>
  <c r="O33" i="34" s="1"/>
  <c r="N35" i="45"/>
  <c r="O35" i="45" s="1"/>
  <c r="O34" i="47"/>
  <c r="P34" i="47" s="1"/>
  <c r="N31" i="40"/>
  <c r="O31" i="40" s="1"/>
  <c r="N32" i="36"/>
  <c r="O32" i="36" s="1"/>
  <c r="N31" i="37"/>
  <c r="O31" i="37" s="1"/>
</calcChain>
</file>

<file path=xl/sharedStrings.xml><?xml version="1.0" encoding="utf-8"?>
<sst xmlns="http://schemas.openxmlformats.org/spreadsheetml/2006/main" count="831" uniqueCount="99">
  <si>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</si>
  <si>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</si>
  <si>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</si>
  <si>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</si>
  <si>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</si>
  <si>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</si>
  <si>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</si>
  <si>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</si>
  <si>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</si>
  <si>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</si>
  <si>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</si>
  <si>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</si>
  <si>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</si>
  <si>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</si>
  <si>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</si>
  <si>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</si>
  <si>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</si>
  <si>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</si>
  <si>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</si>
  <si>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</si>
  <si>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</si>
  <si>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</si>
  <si>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</si>
  <si>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</si>
  <si>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</si>
  <si>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</si>
  <si>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</si>
  <si>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</si>
  <si>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</si>
  <si>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</si>
  <si>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</si>
  <si>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</si>
  <si>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</si>
  <si>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</si>
  <si>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</si>
  <si>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</si>
  <si>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</si>
  <si>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</si>
  <si>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</si>
  <si>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Housing and Urban Development</t>
  </si>
  <si>
    <t>Culture / Recreation</t>
  </si>
  <si>
    <t>Parks and Recreation</t>
  </si>
  <si>
    <t>Inter-Fund Group Transfers Out</t>
  </si>
  <si>
    <t>Special Items (Loss)</t>
  </si>
  <si>
    <t>Other Uses and Non-Operating</t>
  </si>
  <si>
    <t>2009 Municipal Population:</t>
  </si>
  <si>
    <t>Deltona Expenditures Reported by Account Code and Fund Type</t>
  </si>
  <si>
    <t>Local Fiscal Year Ended September 30, 2010</t>
  </si>
  <si>
    <t>Conservation and Resource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</si>
  <si>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</si>
  <si>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</si>
  <si>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</si>
  <si>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</si>
  <si>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</si>
  <si>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</si>
  <si>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</si>
  <si>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Emergency and Disaster Relief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</si>
  <si>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</si>
  <si>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</si>
  <si>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</si>
  <si>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</si>
  <si>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</si>
  <si>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</si>
  <si>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</si>
  <si>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</si>
  <si>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</si>
  <si>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</si>
  <si>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</si>
  <si>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</si>
  <si>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</si>
  <si>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</si>
  <si>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</si>
  <si>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</si>
  <si>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</si>
  <si>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</si>
  <si>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</si>
  <si>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</si>
  <si>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</si>
  <si>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</si>
  <si>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</si>
  <si>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Special Facilities</t>
  </si>
  <si>
    <t>2018 Municipal Population:</t>
  </si>
  <si>
    <t>Local Fiscal Year Ended September 30, 2019</t>
  </si>
  <si>
    <t>Other Economic Environment</t>
  </si>
  <si>
    <t>2019 Municipal Population:</t>
  </si>
  <si>
    <t>Local Fiscal Year Ended September 30, 2020</t>
  </si>
  <si>
    <t>Water Utility Services</t>
  </si>
  <si>
    <t>2020 Municipal Population:</t>
  </si>
  <si>
    <t>Local Fiscal Year Ended September 30, 2021</t>
  </si>
  <si>
    <t>Per Capita Account</t>
  </si>
  <si>
    <t>Custodial</t>
  </si>
  <si>
    <t>Total Account</t>
  </si>
  <si>
    <t>Special Recreation Facilities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</si>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</sst>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A24F-9D9F-441E-A486-147639D94C1D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13305734</v>
      </c>
      <c r="E5" s="103">
        <f>SUM(E6:E13)</f>
        <v>1986068</v>
      </c>
      <c r="F5" s="103">
        <f>SUM(F6:F13)</f>
        <v>0</v>
      </c>
      <c r="G5" s="103">
        <f>SUM(G6:G13)</f>
        <v>375412</v>
      </c>
      <c r="H5" s="103">
        <f>SUM(H6:H13)</f>
        <v>0</v>
      </c>
      <c r="I5" s="103">
        <f>SUM(I6:I13)</f>
        <v>3708204</v>
      </c>
      <c r="J5" s="103">
        <f>SUM(J6:J13)</f>
        <v>0</v>
      </c>
      <c r="K5" s="103">
        <f>SUM(K6:K13)</f>
        <v>2390044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21765462</v>
      </c>
      <c r="P5" s="105">
        <f>(O5/P$37)</f>
        <v>223.60933663457882</v>
      </c>
      <c r="Q5" s="106"/>
    </row>
    <row r="6" spans="1:134">
      <c r="A6" s="108"/>
      <c r="B6" s="109">
        <v>511</v>
      </c>
      <c r="C6" s="110" t="s">
        <v>19</v>
      </c>
      <c r="D6" s="111">
        <v>391916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v>391916</v>
      </c>
      <c r="P6" s="112">
        <f>(O6/P$37)</f>
        <v>4.0263825677799812</v>
      </c>
      <c r="Q6" s="113"/>
    </row>
    <row r="7" spans="1:134">
      <c r="A7" s="108"/>
      <c r="B7" s="109">
        <v>512</v>
      </c>
      <c r="C7" s="110" t="s">
        <v>20</v>
      </c>
      <c r="D7" s="111">
        <v>2230258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2230258</v>
      </c>
      <c r="P7" s="112">
        <f>(O7/P$37)</f>
        <v>22.912746437634198</v>
      </c>
      <c r="Q7" s="113"/>
    </row>
    <row r="8" spans="1:134">
      <c r="A8" s="108"/>
      <c r="B8" s="109">
        <v>513</v>
      </c>
      <c r="C8" s="110" t="s">
        <v>21</v>
      </c>
      <c r="D8" s="111">
        <v>2514971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2514971</v>
      </c>
      <c r="P8" s="112">
        <f>(O8/P$37)</f>
        <v>25.837769810041401</v>
      </c>
      <c r="Q8" s="113"/>
    </row>
    <row r="9" spans="1:134">
      <c r="A9" s="108"/>
      <c r="B9" s="109">
        <v>514</v>
      </c>
      <c r="C9" s="110" t="s">
        <v>22</v>
      </c>
      <c r="D9" s="111">
        <v>692197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692197</v>
      </c>
      <c r="P9" s="112">
        <f>(O9/P$37)</f>
        <v>7.1113451205605269</v>
      </c>
      <c r="Q9" s="113"/>
    </row>
    <row r="10" spans="1:134">
      <c r="A10" s="108"/>
      <c r="B10" s="109">
        <v>515</v>
      </c>
      <c r="C10" s="110" t="s">
        <v>23</v>
      </c>
      <c r="D10" s="111">
        <v>908198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908198</v>
      </c>
      <c r="P10" s="112">
        <f>(O10/P$37)</f>
        <v>9.3304498803127274</v>
      </c>
      <c r="Q10" s="113"/>
    </row>
    <row r="11" spans="1:134">
      <c r="A11" s="108"/>
      <c r="B11" s="109">
        <v>517</v>
      </c>
      <c r="C11" s="110" t="s">
        <v>24</v>
      </c>
      <c r="D11" s="111">
        <v>440123</v>
      </c>
      <c r="E11" s="111">
        <v>1986068</v>
      </c>
      <c r="F11" s="111">
        <v>0</v>
      </c>
      <c r="G11" s="111">
        <v>0</v>
      </c>
      <c r="H11" s="111">
        <v>0</v>
      </c>
      <c r="I11" s="111">
        <v>3708204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6134395</v>
      </c>
      <c r="P11" s="112">
        <f>(O11/P$37)</f>
        <v>63.022232039204006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2390044</v>
      </c>
      <c r="L12" s="111">
        <v>0</v>
      </c>
      <c r="M12" s="111">
        <v>0</v>
      </c>
      <c r="N12" s="111">
        <v>0</v>
      </c>
      <c r="O12" s="111">
        <f t="shared" si="0"/>
        <v>2390044</v>
      </c>
      <c r="P12" s="112">
        <f>(O12/P$37)</f>
        <v>24.554321583775955</v>
      </c>
      <c r="Q12" s="113"/>
    </row>
    <row r="13" spans="1:134">
      <c r="A13" s="108"/>
      <c r="B13" s="109">
        <v>519</v>
      </c>
      <c r="C13" s="110" t="s">
        <v>26</v>
      </c>
      <c r="D13" s="111">
        <v>6128071</v>
      </c>
      <c r="E13" s="111">
        <v>0</v>
      </c>
      <c r="F13" s="111">
        <v>0</v>
      </c>
      <c r="G13" s="111">
        <v>375412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6503483</v>
      </c>
      <c r="P13" s="112">
        <f>(O13/P$37)</f>
        <v>66.814089195270043</v>
      </c>
      <c r="Q13" s="113"/>
    </row>
    <row r="14" spans="1:134" ht="15.75">
      <c r="A14" s="114" t="s">
        <v>27</v>
      </c>
      <c r="B14" s="115"/>
      <c r="C14" s="116"/>
      <c r="D14" s="117">
        <f>SUM(D15:D18)</f>
        <v>31739279</v>
      </c>
      <c r="E14" s="117">
        <f>SUM(E15:E18)</f>
        <v>0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31739279</v>
      </c>
      <c r="P14" s="119">
        <f>(O14/P$37)</f>
        <v>326.0761991842773</v>
      </c>
      <c r="Q14" s="120"/>
    </row>
    <row r="15" spans="1:134">
      <c r="A15" s="108"/>
      <c r="B15" s="109">
        <v>521</v>
      </c>
      <c r="C15" s="110" t="s">
        <v>28</v>
      </c>
      <c r="D15" s="111">
        <v>12449651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12449651</v>
      </c>
      <c r="P15" s="112">
        <f>(O15/P$37)</f>
        <v>127.90255504073477</v>
      </c>
      <c r="Q15" s="113"/>
    </row>
    <row r="16" spans="1:134">
      <c r="A16" s="108"/>
      <c r="B16" s="109">
        <v>522</v>
      </c>
      <c r="C16" s="110" t="s">
        <v>29</v>
      </c>
      <c r="D16" s="111">
        <v>13410788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13410788</v>
      </c>
      <c r="P16" s="112">
        <f>(O16/P$37)</f>
        <v>137.77687826828441</v>
      </c>
      <c r="Q16" s="113"/>
    </row>
    <row r="17" spans="1:17">
      <c r="A17" s="108"/>
      <c r="B17" s="109">
        <v>524</v>
      </c>
      <c r="C17" s="110" t="s">
        <v>30</v>
      </c>
      <c r="D17" s="111">
        <v>1592549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1592549</v>
      </c>
      <c r="P17" s="112">
        <f>(O17/P$37)</f>
        <v>16.361188448380368</v>
      </c>
      <c r="Q17" s="113"/>
    </row>
    <row r="18" spans="1:17">
      <c r="A18" s="108"/>
      <c r="B18" s="109">
        <v>525</v>
      </c>
      <c r="C18" s="110" t="s">
        <v>56</v>
      </c>
      <c r="D18" s="111">
        <v>4286291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4286291</v>
      </c>
      <c r="P18" s="112">
        <f>(O18/P$37)</f>
        <v>44.035577426877758</v>
      </c>
      <c r="Q18" s="113"/>
    </row>
    <row r="19" spans="1:17" ht="15.75">
      <c r="A19" s="114" t="s">
        <v>31</v>
      </c>
      <c r="B19" s="115"/>
      <c r="C19" s="116"/>
      <c r="D19" s="117">
        <f>SUM(D20:D24)</f>
        <v>0</v>
      </c>
      <c r="E19" s="117">
        <f>SUM(E20:E24)</f>
        <v>14217494</v>
      </c>
      <c r="F19" s="117">
        <f>SUM(F20:F24)</f>
        <v>0</v>
      </c>
      <c r="G19" s="117">
        <f>SUM(G20:G24)</f>
        <v>0</v>
      </c>
      <c r="H19" s="117">
        <f>SUM(H20:H24)</f>
        <v>0</v>
      </c>
      <c r="I19" s="117">
        <f>SUM(I20:I24)</f>
        <v>19354618</v>
      </c>
      <c r="J19" s="117">
        <f>SUM(J20:J24)</f>
        <v>0</v>
      </c>
      <c r="K19" s="117">
        <f>SUM(K20:K24)</f>
        <v>0</v>
      </c>
      <c r="L19" s="117">
        <f>SUM(L20:L24)</f>
        <v>0</v>
      </c>
      <c r="M19" s="117">
        <f>SUM(M20:M24)</f>
        <v>0</v>
      </c>
      <c r="N19" s="117">
        <f>SUM(N20:N24)</f>
        <v>0</v>
      </c>
      <c r="O19" s="118">
        <f>SUM(D19:N19)</f>
        <v>33572112</v>
      </c>
      <c r="P19" s="119">
        <f>(O19/P$37)</f>
        <v>344.90596587114868</v>
      </c>
      <c r="Q19" s="120"/>
    </row>
    <row r="20" spans="1:17">
      <c r="A20" s="108"/>
      <c r="B20" s="109">
        <v>534</v>
      </c>
      <c r="C20" s="110" t="s">
        <v>32</v>
      </c>
      <c r="D20" s="111">
        <v>0</v>
      </c>
      <c r="E20" s="111">
        <v>7461803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2" si="2">SUM(D20:N20)</f>
        <v>7461803</v>
      </c>
      <c r="P20" s="112">
        <f>(O20/P$37)</f>
        <v>76.659471732229264</v>
      </c>
      <c r="Q20" s="113"/>
    </row>
    <row r="21" spans="1:17">
      <c r="A21" s="108"/>
      <c r="B21" s="109">
        <v>536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19354618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19354618</v>
      </c>
      <c r="P21" s="112">
        <f>(O21/P$37)</f>
        <v>198.84132447065349</v>
      </c>
      <c r="Q21" s="113"/>
    </row>
    <row r="22" spans="1:17">
      <c r="A22" s="108"/>
      <c r="B22" s="109">
        <v>537</v>
      </c>
      <c r="C22" s="110" t="s">
        <v>48</v>
      </c>
      <c r="D22" s="111">
        <v>0</v>
      </c>
      <c r="E22" s="111">
        <v>37413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37413</v>
      </c>
      <c r="P22" s="112">
        <f>(O22/P$37)</f>
        <v>0.38436565745810947</v>
      </c>
      <c r="Q22" s="113"/>
    </row>
    <row r="23" spans="1:17">
      <c r="A23" s="108"/>
      <c r="B23" s="109">
        <v>538</v>
      </c>
      <c r="C23" s="110" t="s">
        <v>34</v>
      </c>
      <c r="D23" s="111">
        <v>0</v>
      </c>
      <c r="E23" s="111">
        <v>6416147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6416147</v>
      </c>
      <c r="P23" s="112">
        <f>(O23/P$37)</f>
        <v>65.916835324696677</v>
      </c>
      <c r="Q23" s="113"/>
    </row>
    <row r="24" spans="1:17">
      <c r="A24" s="108"/>
      <c r="B24" s="109">
        <v>539</v>
      </c>
      <c r="C24" s="110" t="s">
        <v>35</v>
      </c>
      <c r="D24" s="111">
        <v>0</v>
      </c>
      <c r="E24" s="111">
        <v>302131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302131</v>
      </c>
      <c r="P24" s="112">
        <f>(O24/P$37)</f>
        <v>3.1039686861111395</v>
      </c>
      <c r="Q24" s="113"/>
    </row>
    <row r="25" spans="1:17" ht="15.75">
      <c r="A25" s="114" t="s">
        <v>36</v>
      </c>
      <c r="B25" s="115"/>
      <c r="C25" s="116"/>
      <c r="D25" s="117">
        <f>SUM(D26:D26)</f>
        <v>3442915</v>
      </c>
      <c r="E25" s="117">
        <f>SUM(E26:E26)</f>
        <v>2825512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6268427</v>
      </c>
      <c r="P25" s="119">
        <f>(O25/P$37)</f>
        <v>64.39922126221272</v>
      </c>
      <c r="Q25" s="120"/>
    </row>
    <row r="26" spans="1:17">
      <c r="A26" s="108"/>
      <c r="B26" s="109">
        <v>541</v>
      </c>
      <c r="C26" s="110" t="s">
        <v>37</v>
      </c>
      <c r="D26" s="111">
        <v>3442915</v>
      </c>
      <c r="E26" s="111">
        <v>2825512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6268427</v>
      </c>
      <c r="P26" s="112">
        <f>(O26/P$37)</f>
        <v>64.39922126221272</v>
      </c>
      <c r="Q26" s="113"/>
    </row>
    <row r="27" spans="1:17" ht="15.75">
      <c r="A27" s="114" t="s">
        <v>38</v>
      </c>
      <c r="B27" s="115"/>
      <c r="C27" s="116"/>
      <c r="D27" s="117">
        <f>SUM(D28:D29)</f>
        <v>0</v>
      </c>
      <c r="E27" s="117">
        <f>SUM(E28:E29)</f>
        <v>350298</v>
      </c>
      <c r="F27" s="117">
        <f>SUM(F28:F29)</f>
        <v>0</v>
      </c>
      <c r="G27" s="117">
        <f>SUM(G28:G29)</f>
        <v>0</v>
      </c>
      <c r="H27" s="117">
        <f>SUM(H28:H29)</f>
        <v>0</v>
      </c>
      <c r="I27" s="117">
        <f>SUM(I28:I29)</f>
        <v>0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 t="shared" si="2"/>
        <v>350298</v>
      </c>
      <c r="P27" s="119">
        <f>(O27/P$37)</f>
        <v>3.5988164829407112</v>
      </c>
      <c r="Q27" s="120"/>
    </row>
    <row r="28" spans="1:17">
      <c r="A28" s="121"/>
      <c r="B28" s="122">
        <v>554</v>
      </c>
      <c r="C28" s="123" t="s">
        <v>39</v>
      </c>
      <c r="D28" s="111">
        <v>0</v>
      </c>
      <c r="E28" s="111">
        <v>298780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298780</v>
      </c>
      <c r="P28" s="112">
        <f>(O28/P$37)</f>
        <v>3.069541900818805</v>
      </c>
      <c r="Q28" s="113"/>
    </row>
    <row r="29" spans="1:17">
      <c r="A29" s="121"/>
      <c r="B29" s="122">
        <v>559</v>
      </c>
      <c r="C29" s="123" t="s">
        <v>83</v>
      </c>
      <c r="D29" s="111">
        <v>0</v>
      </c>
      <c r="E29" s="111">
        <v>51518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51518</v>
      </c>
      <c r="P29" s="112">
        <f>(O29/P$37)</f>
        <v>0.52927458212190637</v>
      </c>
      <c r="Q29" s="113"/>
    </row>
    <row r="30" spans="1:17" ht="15.75">
      <c r="A30" s="114" t="s">
        <v>40</v>
      </c>
      <c r="B30" s="115"/>
      <c r="C30" s="116"/>
      <c r="D30" s="117">
        <f>SUM(D31:D32)</f>
        <v>4474580</v>
      </c>
      <c r="E30" s="117">
        <f>SUM(E31:E32)</f>
        <v>0</v>
      </c>
      <c r="F30" s="117">
        <f>SUM(F31:F32)</f>
        <v>0</v>
      </c>
      <c r="G30" s="117">
        <f>SUM(G31:G32)</f>
        <v>1064596</v>
      </c>
      <c r="H30" s="117">
        <f>SUM(H31:H32)</f>
        <v>0</v>
      </c>
      <c r="I30" s="117">
        <f>SUM(I31:I32)</f>
        <v>0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0</v>
      </c>
      <c r="N30" s="117">
        <f>SUM(N31:N32)</f>
        <v>0</v>
      </c>
      <c r="O30" s="117">
        <f>SUM(D30:N30)</f>
        <v>5539176</v>
      </c>
      <c r="P30" s="119">
        <f>(O30/P$37)</f>
        <v>56.907198701418785</v>
      </c>
      <c r="Q30" s="113"/>
    </row>
    <row r="31" spans="1:17">
      <c r="A31" s="108"/>
      <c r="B31" s="109">
        <v>572</v>
      </c>
      <c r="C31" s="110" t="s">
        <v>41</v>
      </c>
      <c r="D31" s="111">
        <v>3651158</v>
      </c>
      <c r="E31" s="111">
        <v>0</v>
      </c>
      <c r="F31" s="111">
        <v>0</v>
      </c>
      <c r="G31" s="111">
        <v>1064596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4715754</v>
      </c>
      <c r="P31" s="112">
        <f>(O31/P$37)</f>
        <v>48.447702312584113</v>
      </c>
      <c r="Q31" s="113"/>
    </row>
    <row r="32" spans="1:17">
      <c r="A32" s="108"/>
      <c r="B32" s="109">
        <v>575</v>
      </c>
      <c r="C32" s="110" t="s">
        <v>92</v>
      </c>
      <c r="D32" s="111">
        <v>823422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823422</v>
      </c>
      <c r="P32" s="112">
        <f>(O32/P$37)</f>
        <v>8.4594963888346673</v>
      </c>
      <c r="Q32" s="113"/>
    </row>
    <row r="33" spans="1:120" ht="15.75">
      <c r="A33" s="114" t="s">
        <v>44</v>
      </c>
      <c r="B33" s="115"/>
      <c r="C33" s="116"/>
      <c r="D33" s="117">
        <f>SUM(D34:D34)</f>
        <v>6675000</v>
      </c>
      <c r="E33" s="117">
        <f>SUM(E34:E34)</f>
        <v>597172</v>
      </c>
      <c r="F33" s="117">
        <f>SUM(F34:F34)</f>
        <v>0</v>
      </c>
      <c r="G33" s="117">
        <f>SUM(G34:G34)</f>
        <v>0</v>
      </c>
      <c r="H33" s="117">
        <f>SUM(H34:H34)</f>
        <v>0</v>
      </c>
      <c r="I33" s="117">
        <f>SUM(I34:I34)</f>
        <v>0</v>
      </c>
      <c r="J33" s="117">
        <f>SUM(J34:J34)</f>
        <v>0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>SUM(D33:N33)</f>
        <v>7272172</v>
      </c>
      <c r="P33" s="119">
        <f>(O33/P$37)</f>
        <v>74.711281424329911</v>
      </c>
      <c r="Q33" s="113"/>
    </row>
    <row r="34" spans="1:120" ht="15.75" thickBot="1">
      <c r="A34" s="108"/>
      <c r="B34" s="109">
        <v>581</v>
      </c>
      <c r="C34" s="110" t="s">
        <v>93</v>
      </c>
      <c r="D34" s="111">
        <v>6675000</v>
      </c>
      <c r="E34" s="111">
        <v>597172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7272172</v>
      </c>
      <c r="P34" s="112">
        <f>(O34/P$37)</f>
        <v>74.711281424329911</v>
      </c>
      <c r="Q34" s="113"/>
    </row>
    <row r="35" spans="1:120" ht="16.5" thickBot="1">
      <c r="A35" s="124" t="s">
        <v>10</v>
      </c>
      <c r="B35" s="125"/>
      <c r="C35" s="126"/>
      <c r="D35" s="127">
        <f>SUM(D5,D14,D19,D25,D27,D30,D33)</f>
        <v>59637508</v>
      </c>
      <c r="E35" s="127">
        <f t="shared" ref="E35:N35" si="3">SUM(E5,E14,E19,E25,E27,E30,E33)</f>
        <v>19976544</v>
      </c>
      <c r="F35" s="127">
        <f t="shared" si="3"/>
        <v>0</v>
      </c>
      <c r="G35" s="127">
        <f t="shared" si="3"/>
        <v>1440008</v>
      </c>
      <c r="H35" s="127">
        <f t="shared" si="3"/>
        <v>0</v>
      </c>
      <c r="I35" s="127">
        <f t="shared" si="3"/>
        <v>23062822</v>
      </c>
      <c r="J35" s="127">
        <f t="shared" si="3"/>
        <v>0</v>
      </c>
      <c r="K35" s="127">
        <f t="shared" si="3"/>
        <v>2390044</v>
      </c>
      <c r="L35" s="127">
        <f t="shared" si="3"/>
        <v>0</v>
      </c>
      <c r="M35" s="127">
        <f t="shared" si="3"/>
        <v>0</v>
      </c>
      <c r="N35" s="127">
        <f t="shared" si="3"/>
        <v>0</v>
      </c>
      <c r="O35" s="127">
        <f>SUM(D35:N35)</f>
        <v>106506926</v>
      </c>
      <c r="P35" s="128">
        <f>(O35/P$37)</f>
        <v>1094.2080195609069</v>
      </c>
      <c r="Q35" s="106"/>
      <c r="R35" s="129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</row>
    <row r="36" spans="1:120">
      <c r="A36" s="130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20">
      <c r="A37" s="134"/>
      <c r="B37" s="135"/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9" t="s">
        <v>98</v>
      </c>
      <c r="N37" s="139"/>
      <c r="O37" s="139"/>
      <c r="P37" s="137">
        <v>97337</v>
      </c>
    </row>
    <row r="38" spans="1:120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43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7115336</v>
      </c>
      <c r="E5" s="59">
        <f t="shared" si="0"/>
        <v>1982567</v>
      </c>
      <c r="F5" s="59">
        <f t="shared" si="0"/>
        <v>0</v>
      </c>
      <c r="G5" s="59">
        <f t="shared" si="0"/>
        <v>9488</v>
      </c>
      <c r="H5" s="59">
        <f t="shared" si="0"/>
        <v>0</v>
      </c>
      <c r="I5" s="59">
        <f t="shared" si="0"/>
        <v>4686741</v>
      </c>
      <c r="J5" s="59">
        <f t="shared" si="0"/>
        <v>0</v>
      </c>
      <c r="K5" s="59">
        <f t="shared" si="0"/>
        <v>1110623</v>
      </c>
      <c r="L5" s="59">
        <f t="shared" si="0"/>
        <v>0</v>
      </c>
      <c r="M5" s="59">
        <f t="shared" si="0"/>
        <v>0</v>
      </c>
      <c r="N5" s="60">
        <f>SUM(D5:M5)</f>
        <v>14904755</v>
      </c>
      <c r="O5" s="61">
        <f t="shared" ref="O5:O32" si="1">(N5/O$34)</f>
        <v>172.58864057433996</v>
      </c>
      <c r="P5" s="62"/>
    </row>
    <row r="6" spans="1:133">
      <c r="A6" s="64"/>
      <c r="B6" s="65">
        <v>511</v>
      </c>
      <c r="C6" s="66" t="s">
        <v>19</v>
      </c>
      <c r="D6" s="67">
        <v>315527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315527</v>
      </c>
      <c r="O6" s="68">
        <f t="shared" si="1"/>
        <v>3.6536243631310792</v>
      </c>
      <c r="P6" s="69"/>
    </row>
    <row r="7" spans="1:133">
      <c r="A7" s="64"/>
      <c r="B7" s="65">
        <v>512</v>
      </c>
      <c r="C7" s="66" t="s">
        <v>20</v>
      </c>
      <c r="D7" s="67">
        <v>1124235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1124235</v>
      </c>
      <c r="O7" s="68">
        <f t="shared" si="1"/>
        <v>13.01800602130616</v>
      </c>
      <c r="P7" s="69"/>
    </row>
    <row r="8" spans="1:133">
      <c r="A8" s="64"/>
      <c r="B8" s="65">
        <v>513</v>
      </c>
      <c r="C8" s="66" t="s">
        <v>21</v>
      </c>
      <c r="D8" s="67">
        <v>1582268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1582268</v>
      </c>
      <c r="O8" s="68">
        <f t="shared" si="1"/>
        <v>18.321769337656324</v>
      </c>
      <c r="P8" s="69"/>
    </row>
    <row r="9" spans="1:133">
      <c r="A9" s="64"/>
      <c r="B9" s="65">
        <v>514</v>
      </c>
      <c r="C9" s="66" t="s">
        <v>22</v>
      </c>
      <c r="D9" s="67">
        <v>497923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497923</v>
      </c>
      <c r="O9" s="68">
        <f t="shared" si="1"/>
        <v>5.7656669754515981</v>
      </c>
      <c r="P9" s="69"/>
    </row>
    <row r="10" spans="1:133">
      <c r="A10" s="64"/>
      <c r="B10" s="65">
        <v>515</v>
      </c>
      <c r="C10" s="66" t="s">
        <v>23</v>
      </c>
      <c r="D10" s="67">
        <v>727452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727452</v>
      </c>
      <c r="O10" s="68">
        <f t="shared" si="1"/>
        <v>8.4234830940250109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1982567</v>
      </c>
      <c r="F11" s="67">
        <v>0</v>
      </c>
      <c r="G11" s="67">
        <v>0</v>
      </c>
      <c r="H11" s="67">
        <v>0</v>
      </c>
      <c r="I11" s="67">
        <v>4686741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6669308</v>
      </c>
      <c r="O11" s="68">
        <f t="shared" si="1"/>
        <v>77.226817971282998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1110623</v>
      </c>
      <c r="L12" s="67">
        <v>0</v>
      </c>
      <c r="M12" s="67">
        <v>0</v>
      </c>
      <c r="N12" s="67">
        <f t="shared" si="2"/>
        <v>1110623</v>
      </c>
      <c r="O12" s="68">
        <f t="shared" si="1"/>
        <v>12.860386753126447</v>
      </c>
      <c r="P12" s="69"/>
    </row>
    <row r="13" spans="1:133">
      <c r="A13" s="64"/>
      <c r="B13" s="65">
        <v>519</v>
      </c>
      <c r="C13" s="66" t="s">
        <v>61</v>
      </c>
      <c r="D13" s="67">
        <v>2867931</v>
      </c>
      <c r="E13" s="67">
        <v>0</v>
      </c>
      <c r="F13" s="67">
        <v>0</v>
      </c>
      <c r="G13" s="67">
        <v>9488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2877419</v>
      </c>
      <c r="O13" s="68">
        <f t="shared" si="1"/>
        <v>33.318886058360349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19375332</v>
      </c>
      <c r="E14" s="73">
        <f t="shared" si="3"/>
        <v>0</v>
      </c>
      <c r="F14" s="73">
        <f t="shared" si="3"/>
        <v>0</v>
      </c>
      <c r="G14" s="73">
        <f t="shared" si="3"/>
        <v>728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2" si="4">SUM(D14:M14)</f>
        <v>19376060</v>
      </c>
      <c r="O14" s="75">
        <f t="shared" si="1"/>
        <v>224.36382584529875</v>
      </c>
      <c r="P14" s="76"/>
    </row>
    <row r="15" spans="1:133">
      <c r="A15" s="64"/>
      <c r="B15" s="65">
        <v>521</v>
      </c>
      <c r="C15" s="66" t="s">
        <v>28</v>
      </c>
      <c r="D15" s="67">
        <v>9636510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9636510</v>
      </c>
      <c r="O15" s="68">
        <f t="shared" si="1"/>
        <v>111.58534043538675</v>
      </c>
      <c r="P15" s="69"/>
    </row>
    <row r="16" spans="1:133">
      <c r="A16" s="64"/>
      <c r="B16" s="65">
        <v>522</v>
      </c>
      <c r="C16" s="66" t="s">
        <v>29</v>
      </c>
      <c r="D16" s="67">
        <v>8993444</v>
      </c>
      <c r="E16" s="67">
        <v>0</v>
      </c>
      <c r="F16" s="67">
        <v>0</v>
      </c>
      <c r="G16" s="67">
        <v>728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8994172</v>
      </c>
      <c r="O16" s="68">
        <f t="shared" si="1"/>
        <v>104.14742936544697</v>
      </c>
      <c r="P16" s="69"/>
    </row>
    <row r="17" spans="1:119">
      <c r="A17" s="64"/>
      <c r="B17" s="65">
        <v>524</v>
      </c>
      <c r="C17" s="66" t="s">
        <v>30</v>
      </c>
      <c r="D17" s="67">
        <v>745378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745378</v>
      </c>
      <c r="O17" s="68">
        <f t="shared" si="1"/>
        <v>8.6310560444650299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SUM(D19:D23)</f>
        <v>6827</v>
      </c>
      <c r="E18" s="73">
        <f t="shared" si="5"/>
        <v>9294412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10604302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19905541</v>
      </c>
      <c r="O18" s="75">
        <f t="shared" si="1"/>
        <v>230.49491662806855</v>
      </c>
      <c r="P18" s="76"/>
    </row>
    <row r="19" spans="1:119">
      <c r="A19" s="64"/>
      <c r="B19" s="65">
        <v>534</v>
      </c>
      <c r="C19" s="66" t="s">
        <v>62</v>
      </c>
      <c r="D19" s="67">
        <v>0</v>
      </c>
      <c r="E19" s="67">
        <v>5670515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5670515</v>
      </c>
      <c r="O19" s="68">
        <f t="shared" si="1"/>
        <v>65.661359425660024</v>
      </c>
      <c r="P19" s="69"/>
    </row>
    <row r="20" spans="1:119">
      <c r="A20" s="64"/>
      <c r="B20" s="65">
        <v>536</v>
      </c>
      <c r="C20" s="66" t="s">
        <v>63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10604302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10604302</v>
      </c>
      <c r="O20" s="68">
        <f t="shared" si="1"/>
        <v>122.79182491894396</v>
      </c>
      <c r="P20" s="69"/>
    </row>
    <row r="21" spans="1:119">
      <c r="A21" s="64"/>
      <c r="B21" s="65">
        <v>537</v>
      </c>
      <c r="C21" s="66" t="s">
        <v>64</v>
      </c>
      <c r="D21" s="67">
        <v>0</v>
      </c>
      <c r="E21" s="67">
        <v>60143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60143</v>
      </c>
      <c r="O21" s="68">
        <f t="shared" si="1"/>
        <v>0.69642195460861511</v>
      </c>
      <c r="P21" s="69"/>
    </row>
    <row r="22" spans="1:119">
      <c r="A22" s="64"/>
      <c r="B22" s="65">
        <v>538</v>
      </c>
      <c r="C22" s="66" t="s">
        <v>65</v>
      </c>
      <c r="D22" s="67">
        <v>0</v>
      </c>
      <c r="E22" s="67">
        <v>3563754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3563754</v>
      </c>
      <c r="O22" s="68">
        <f t="shared" si="1"/>
        <v>41.2662575266327</v>
      </c>
      <c r="P22" s="69"/>
    </row>
    <row r="23" spans="1:119">
      <c r="A23" s="64"/>
      <c r="B23" s="65">
        <v>539</v>
      </c>
      <c r="C23" s="66" t="s">
        <v>35</v>
      </c>
      <c r="D23" s="67">
        <v>6827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6827</v>
      </c>
      <c r="O23" s="68">
        <f t="shared" si="1"/>
        <v>7.9052802223251506E-2</v>
      </c>
      <c r="P23" s="69"/>
    </row>
    <row r="24" spans="1:119" ht="15.75">
      <c r="A24" s="70" t="s">
        <v>36</v>
      </c>
      <c r="B24" s="71"/>
      <c r="C24" s="72"/>
      <c r="D24" s="73">
        <f t="shared" ref="D24:M24" si="6">SUM(D25:D25)</f>
        <v>1906775</v>
      </c>
      <c r="E24" s="73">
        <f t="shared" si="6"/>
        <v>2079621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3986396</v>
      </c>
      <c r="O24" s="75">
        <f t="shared" si="1"/>
        <v>46.16021306160259</v>
      </c>
      <c r="P24" s="76"/>
    </row>
    <row r="25" spans="1:119">
      <c r="A25" s="64"/>
      <c r="B25" s="65">
        <v>541</v>
      </c>
      <c r="C25" s="66" t="s">
        <v>66</v>
      </c>
      <c r="D25" s="67">
        <v>1906775</v>
      </c>
      <c r="E25" s="67">
        <v>2079621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3986396</v>
      </c>
      <c r="O25" s="68">
        <f t="shared" si="1"/>
        <v>46.16021306160259</v>
      </c>
      <c r="P25" s="69"/>
    </row>
    <row r="26" spans="1:119" ht="15.75">
      <c r="A26" s="70" t="s">
        <v>38</v>
      </c>
      <c r="B26" s="71"/>
      <c r="C26" s="72"/>
      <c r="D26" s="73">
        <f t="shared" ref="D26:M26" si="7">SUM(D27:D27)</f>
        <v>0</v>
      </c>
      <c r="E26" s="73">
        <f t="shared" si="7"/>
        <v>1854356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4"/>
        <v>1854356</v>
      </c>
      <c r="O26" s="75">
        <f t="shared" si="1"/>
        <v>21.472394627142194</v>
      </c>
      <c r="P26" s="76"/>
    </row>
    <row r="27" spans="1:119">
      <c r="A27" s="64"/>
      <c r="B27" s="65">
        <v>554</v>
      </c>
      <c r="C27" s="66" t="s">
        <v>39</v>
      </c>
      <c r="D27" s="67">
        <v>0</v>
      </c>
      <c r="E27" s="67">
        <v>1854356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1854356</v>
      </c>
      <c r="O27" s="68">
        <f t="shared" si="1"/>
        <v>21.472394627142194</v>
      </c>
      <c r="P27" s="69"/>
    </row>
    <row r="28" spans="1:119" ht="15.75">
      <c r="A28" s="70" t="s">
        <v>40</v>
      </c>
      <c r="B28" s="71"/>
      <c r="C28" s="72"/>
      <c r="D28" s="73">
        <f t="shared" ref="D28:M28" si="8">SUM(D29:D29)</f>
        <v>2574142</v>
      </c>
      <c r="E28" s="73">
        <f t="shared" si="8"/>
        <v>0</v>
      </c>
      <c r="F28" s="73">
        <f t="shared" si="8"/>
        <v>0</v>
      </c>
      <c r="G28" s="73">
        <f t="shared" si="8"/>
        <v>72208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4"/>
        <v>2646350</v>
      </c>
      <c r="O28" s="75">
        <f t="shared" si="1"/>
        <v>30.643237610004633</v>
      </c>
      <c r="P28" s="69"/>
    </row>
    <row r="29" spans="1:119">
      <c r="A29" s="64"/>
      <c r="B29" s="65">
        <v>572</v>
      </c>
      <c r="C29" s="66" t="s">
        <v>67</v>
      </c>
      <c r="D29" s="67">
        <v>2574142</v>
      </c>
      <c r="E29" s="67">
        <v>0</v>
      </c>
      <c r="F29" s="67">
        <v>0</v>
      </c>
      <c r="G29" s="67">
        <v>72208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2646350</v>
      </c>
      <c r="O29" s="68">
        <f t="shared" si="1"/>
        <v>30.643237610004633</v>
      </c>
      <c r="P29" s="69"/>
    </row>
    <row r="30" spans="1:119" ht="15.75">
      <c r="A30" s="70" t="s">
        <v>68</v>
      </c>
      <c r="B30" s="71"/>
      <c r="C30" s="72"/>
      <c r="D30" s="73">
        <f t="shared" ref="D30:M30" si="9">SUM(D31:D31)</f>
        <v>13500</v>
      </c>
      <c r="E30" s="73">
        <f t="shared" si="9"/>
        <v>134495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4"/>
        <v>147995</v>
      </c>
      <c r="O30" s="75">
        <f t="shared" si="1"/>
        <v>1.71369847151459</v>
      </c>
      <c r="P30" s="69"/>
    </row>
    <row r="31" spans="1:119" ht="15.75" thickBot="1">
      <c r="A31" s="64"/>
      <c r="B31" s="65">
        <v>581</v>
      </c>
      <c r="C31" s="66" t="s">
        <v>69</v>
      </c>
      <c r="D31" s="67">
        <v>13500</v>
      </c>
      <c r="E31" s="67">
        <v>134495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147995</v>
      </c>
      <c r="O31" s="68">
        <f t="shared" si="1"/>
        <v>1.71369847151459</v>
      </c>
      <c r="P31" s="69"/>
    </row>
    <row r="32" spans="1:119" ht="16.5" thickBot="1">
      <c r="A32" s="77" t="s">
        <v>10</v>
      </c>
      <c r="B32" s="78"/>
      <c r="C32" s="79"/>
      <c r="D32" s="80">
        <f>SUM(D5,D14,D18,D24,D26,D28,D30)</f>
        <v>30991912</v>
      </c>
      <c r="E32" s="80">
        <f t="shared" ref="E32:M32" si="10">SUM(E5,E14,E18,E24,E26,E28,E30)</f>
        <v>15345451</v>
      </c>
      <c r="F32" s="80">
        <f t="shared" si="10"/>
        <v>0</v>
      </c>
      <c r="G32" s="80">
        <f t="shared" si="10"/>
        <v>82424</v>
      </c>
      <c r="H32" s="80">
        <f t="shared" si="10"/>
        <v>0</v>
      </c>
      <c r="I32" s="80">
        <f t="shared" si="10"/>
        <v>15291043</v>
      </c>
      <c r="J32" s="80">
        <f t="shared" si="10"/>
        <v>0</v>
      </c>
      <c r="K32" s="80">
        <f t="shared" si="10"/>
        <v>1110623</v>
      </c>
      <c r="L32" s="80">
        <f t="shared" si="10"/>
        <v>0</v>
      </c>
      <c r="M32" s="80">
        <f t="shared" si="10"/>
        <v>0</v>
      </c>
      <c r="N32" s="80">
        <f t="shared" si="4"/>
        <v>62821453</v>
      </c>
      <c r="O32" s="81">
        <f t="shared" si="1"/>
        <v>727.43692681797131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7" t="s">
        <v>70</v>
      </c>
      <c r="M34" s="177"/>
      <c r="N34" s="177"/>
      <c r="O34" s="91">
        <v>86360</v>
      </c>
    </row>
    <row r="35" spans="1:1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</row>
    <row r="36" spans="1:15" ht="15.75" customHeight="1" thickBot="1">
      <c r="A36" s="181" t="s">
        <v>50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7043314</v>
      </c>
      <c r="E5" s="26">
        <f t="shared" si="0"/>
        <v>1985274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3743715</v>
      </c>
      <c r="J5" s="26">
        <f t="shared" si="0"/>
        <v>0</v>
      </c>
      <c r="K5" s="26">
        <f t="shared" si="0"/>
        <v>759610</v>
      </c>
      <c r="L5" s="26">
        <f t="shared" si="0"/>
        <v>0</v>
      </c>
      <c r="M5" s="26">
        <f t="shared" si="0"/>
        <v>0</v>
      </c>
      <c r="N5" s="27">
        <f>SUM(D5:M5)</f>
        <v>13531913</v>
      </c>
      <c r="O5" s="32">
        <f t="shared" ref="O5:O32" si="1">(N5/O$34)</f>
        <v>158.32539283248897</v>
      </c>
      <c r="P5" s="6"/>
    </row>
    <row r="6" spans="1:133">
      <c r="A6" s="12"/>
      <c r="B6" s="44">
        <v>511</v>
      </c>
      <c r="C6" s="20" t="s">
        <v>19</v>
      </c>
      <c r="D6" s="46">
        <v>279426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279426</v>
      </c>
      <c r="O6" s="47">
        <f t="shared" si="1"/>
        <v>3.2693257204366497</v>
      </c>
      <c r="P6" s="9"/>
    </row>
    <row r="7" spans="1:133">
      <c r="A7" s="12"/>
      <c r="B7" s="44">
        <v>512</v>
      </c>
      <c r="C7" s="20" t="s">
        <v>20</v>
      </c>
      <c r="D7" s="46">
        <v>1263130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1263130</v>
      </c>
      <c r="O7" s="47">
        <f t="shared" si="1"/>
        <v>14.778808690870374</v>
      </c>
      <c r="P7" s="9"/>
    </row>
    <row r="8" spans="1:133">
      <c r="A8" s="12"/>
      <c r="B8" s="44">
        <v>513</v>
      </c>
      <c r="C8" s="20" t="s">
        <v>21</v>
      </c>
      <c r="D8" s="46">
        <v>1846812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1846812</v>
      </c>
      <c r="O8" s="47">
        <f t="shared" si="1"/>
        <v>21.60797482128023</v>
      </c>
      <c r="P8" s="9"/>
    </row>
    <row r="9" spans="1:133">
      <c r="A9" s="12"/>
      <c r="B9" s="44">
        <v>514</v>
      </c>
      <c r="C9" s="20" t="s">
        <v>22</v>
      </c>
      <c r="D9" s="46">
        <v>503243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503243</v>
      </c>
      <c r="O9" s="47">
        <f t="shared" si="1"/>
        <v>5.888017877827048</v>
      </c>
      <c r="P9" s="9"/>
    </row>
    <row r="10" spans="1:133">
      <c r="A10" s="12"/>
      <c r="B10" s="44">
        <v>515</v>
      </c>
      <c r="C10" s="20" t="s">
        <v>23</v>
      </c>
      <c r="D10" s="46">
        <v>718001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718001</v>
      </c>
      <c r="O10" s="47">
        <f t="shared" si="1"/>
        <v>8.4007183891235417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1985274</v>
      </c>
      <c r="F11" s="46">
        <v>0</v>
      </c>
      <c r="G11" s="46">
        <v>0</v>
      </c>
      <c r="H11" s="46">
        <v>0</v>
      </c>
      <c r="I11" s="46">
        <v>3743715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5728989</v>
      </c>
      <c r="O11" s="47">
        <f t="shared" si="1"/>
        <v>67.030022581286786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759610</v>
      </c>
      <c r="L12" s="46">
        <v>0</v>
      </c>
      <c r="M12" s="46">
        <v>0</v>
      </c>
      <c r="N12" s="46">
        <f t="shared" si="2"/>
        <v>759610</v>
      </c>
      <c r="O12" s="47">
        <f t="shared" si="1"/>
        <v>8.8875498718833725</v>
      </c>
      <c r="P12" s="9"/>
    </row>
    <row r="13" spans="1:133">
      <c r="A13" s="12"/>
      <c r="B13" s="44">
        <v>519</v>
      </c>
      <c r="C13" s="20" t="s">
        <v>26</v>
      </c>
      <c r="D13" s="46">
        <v>2432702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2432702</v>
      </c>
      <c r="O13" s="47">
        <f t="shared" si="1"/>
        <v>28.462974879780973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18392779</v>
      </c>
      <c r="E14" s="31">
        <f t="shared" si="3"/>
        <v>0</v>
      </c>
      <c r="F14" s="31">
        <f t="shared" si="3"/>
        <v>0</v>
      </c>
      <c r="G14" s="31">
        <f t="shared" si="3"/>
        <v>123002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18515781</v>
      </c>
      <c r="O14" s="43">
        <f t="shared" si="1"/>
        <v>216.63738899484022</v>
      </c>
      <c r="P14" s="10"/>
    </row>
    <row r="15" spans="1:133">
      <c r="A15" s="12"/>
      <c r="B15" s="44">
        <v>521</v>
      </c>
      <c r="C15" s="20" t="s">
        <v>28</v>
      </c>
      <c r="D15" s="46">
        <v>9322544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9322544</v>
      </c>
      <c r="O15" s="47">
        <f t="shared" si="1"/>
        <v>109.0751500544057</v>
      </c>
      <c r="P15" s="9"/>
    </row>
    <row r="16" spans="1:133">
      <c r="A16" s="12"/>
      <c r="B16" s="44">
        <v>522</v>
      </c>
      <c r="C16" s="20" t="s">
        <v>29</v>
      </c>
      <c r="D16" s="46">
        <v>8370142</v>
      </c>
      <c r="E16" s="46">
        <v>0</v>
      </c>
      <c r="F16" s="46">
        <v>0</v>
      </c>
      <c r="G16" s="46">
        <v>123002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8493144</v>
      </c>
      <c r="O16" s="47">
        <f t="shared" si="1"/>
        <v>99.371046812294523</v>
      </c>
      <c r="P16" s="9"/>
    </row>
    <row r="17" spans="1:119">
      <c r="A17" s="12"/>
      <c r="B17" s="44">
        <v>524</v>
      </c>
      <c r="C17" s="20" t="s">
        <v>30</v>
      </c>
      <c r="D17" s="46">
        <v>700093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700093</v>
      </c>
      <c r="O17" s="47">
        <f t="shared" si="1"/>
        <v>8.1911921281400275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219382</v>
      </c>
      <c r="E18" s="31">
        <f t="shared" si="5"/>
        <v>9123097</v>
      </c>
      <c r="F18" s="31">
        <f t="shared" si="5"/>
        <v>0</v>
      </c>
      <c r="G18" s="31">
        <f t="shared" si="5"/>
        <v>71210</v>
      </c>
      <c r="H18" s="31">
        <f t="shared" si="5"/>
        <v>0</v>
      </c>
      <c r="I18" s="31">
        <f t="shared" si="5"/>
        <v>10963219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20376908</v>
      </c>
      <c r="O18" s="43">
        <f t="shared" si="1"/>
        <v>238.41285144321333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5585579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5585579</v>
      </c>
      <c r="O19" s="47">
        <f t="shared" si="1"/>
        <v>65.352104271724258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10963219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10963219</v>
      </c>
      <c r="O20" s="47">
        <f t="shared" si="1"/>
        <v>128.27129134540007</v>
      </c>
      <c r="P20" s="9"/>
    </row>
    <row r="21" spans="1:119">
      <c r="A21" s="12"/>
      <c r="B21" s="44">
        <v>537</v>
      </c>
      <c r="C21" s="20" t="s">
        <v>48</v>
      </c>
      <c r="D21" s="46">
        <v>0</v>
      </c>
      <c r="E21" s="46">
        <v>14673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14673</v>
      </c>
      <c r="O21" s="47">
        <f t="shared" si="1"/>
        <v>0.17167628028875967</v>
      </c>
      <c r="P21" s="9"/>
    </row>
    <row r="22" spans="1:119">
      <c r="A22" s="12"/>
      <c r="B22" s="44">
        <v>538</v>
      </c>
      <c r="C22" s="20" t="s">
        <v>34</v>
      </c>
      <c r="D22" s="46">
        <v>0</v>
      </c>
      <c r="E22" s="46">
        <v>3522845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3522845</v>
      </c>
      <c r="O22" s="47">
        <f t="shared" si="1"/>
        <v>41.217809966186572</v>
      </c>
      <c r="P22" s="9"/>
    </row>
    <row r="23" spans="1:119">
      <c r="A23" s="12"/>
      <c r="B23" s="44">
        <v>539</v>
      </c>
      <c r="C23" s="20" t="s">
        <v>35</v>
      </c>
      <c r="D23" s="46">
        <v>219382</v>
      </c>
      <c r="E23" s="46">
        <v>0</v>
      </c>
      <c r="F23" s="46">
        <v>0</v>
      </c>
      <c r="G23" s="46">
        <v>71210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290592</v>
      </c>
      <c r="O23" s="47">
        <f t="shared" si="1"/>
        <v>3.3999695796136611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2158968</v>
      </c>
      <c r="E24" s="31">
        <f t="shared" si="6"/>
        <v>2786481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4945449</v>
      </c>
      <c r="O24" s="43">
        <f t="shared" si="1"/>
        <v>57.86248815359955</v>
      </c>
      <c r="P24" s="10"/>
    </row>
    <row r="25" spans="1:119">
      <c r="A25" s="12"/>
      <c r="B25" s="44">
        <v>541</v>
      </c>
      <c r="C25" s="20" t="s">
        <v>37</v>
      </c>
      <c r="D25" s="46">
        <v>2158968</v>
      </c>
      <c r="E25" s="46">
        <v>2786481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4945449</v>
      </c>
      <c r="O25" s="47">
        <f t="shared" si="1"/>
        <v>57.86248815359955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2826290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2826290</v>
      </c>
      <c r="O26" s="43">
        <f t="shared" si="1"/>
        <v>33.068012963764637</v>
      </c>
      <c r="P26" s="10"/>
    </row>
    <row r="27" spans="1:119">
      <c r="A27" s="13"/>
      <c r="B27" s="45">
        <v>554</v>
      </c>
      <c r="C27" s="21" t="s">
        <v>39</v>
      </c>
      <c r="D27" s="46">
        <v>0</v>
      </c>
      <c r="E27" s="46">
        <v>2826290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2826290</v>
      </c>
      <c r="O27" s="47">
        <f t="shared" si="1"/>
        <v>33.068012963764637</v>
      </c>
      <c r="P27" s="9"/>
    </row>
    <row r="28" spans="1:119" ht="15.75">
      <c r="A28" s="28" t="s">
        <v>40</v>
      </c>
      <c r="B28" s="29"/>
      <c r="C28" s="30"/>
      <c r="D28" s="31">
        <f t="shared" ref="D28:M28" si="8">SUM(D29:D29)</f>
        <v>2067024</v>
      </c>
      <c r="E28" s="31">
        <f t="shared" si="8"/>
        <v>0</v>
      </c>
      <c r="F28" s="31">
        <f t="shared" si="8"/>
        <v>0</v>
      </c>
      <c r="G28" s="31">
        <f t="shared" si="8"/>
        <v>16000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2083024</v>
      </c>
      <c r="O28" s="43">
        <f t="shared" si="1"/>
        <v>24.371690320467071</v>
      </c>
      <c r="P28" s="9"/>
    </row>
    <row r="29" spans="1:119">
      <c r="A29" s="12"/>
      <c r="B29" s="44">
        <v>572</v>
      </c>
      <c r="C29" s="20" t="s">
        <v>41</v>
      </c>
      <c r="D29" s="46">
        <v>2067024</v>
      </c>
      <c r="E29" s="46">
        <v>0</v>
      </c>
      <c r="F29" s="46">
        <v>0</v>
      </c>
      <c r="G29" s="46">
        <v>16000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2083024</v>
      </c>
      <c r="O29" s="47">
        <f t="shared" si="1"/>
        <v>24.371690320467071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3000</v>
      </c>
      <c r="E30" s="31">
        <f t="shared" si="9"/>
        <v>162699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165699</v>
      </c>
      <c r="O30" s="43">
        <f t="shared" si="1"/>
        <v>1.9387029215271034</v>
      </c>
      <c r="P30" s="9"/>
    </row>
    <row r="31" spans="1:119" ht="15.75" thickBot="1">
      <c r="A31" s="12"/>
      <c r="B31" s="44">
        <v>581</v>
      </c>
      <c r="C31" s="20" t="s">
        <v>42</v>
      </c>
      <c r="D31" s="46">
        <v>3000</v>
      </c>
      <c r="E31" s="46">
        <v>162699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165699</v>
      </c>
      <c r="O31" s="47">
        <f t="shared" si="1"/>
        <v>1.9387029215271034</v>
      </c>
      <c r="P31" s="9"/>
    </row>
    <row r="32" spans="1:119" ht="16.5" thickBot="1">
      <c r="A32" s="14" t="s">
        <v>10</v>
      </c>
      <c r="B32" s="23"/>
      <c r="C32" s="22"/>
      <c r="D32" s="15">
        <f>SUM(D5,D14,D18,D24,D26,D28,D30)</f>
        <v>29884467</v>
      </c>
      <c r="E32" s="15">
        <f t="shared" ref="E32:M32" si="10">SUM(E5,E14,E18,E24,E26,E28,E30)</f>
        <v>16883841</v>
      </c>
      <c r="F32" s="15">
        <f t="shared" si="10"/>
        <v>0</v>
      </c>
      <c r="G32" s="15">
        <f t="shared" si="10"/>
        <v>210212</v>
      </c>
      <c r="H32" s="15">
        <f t="shared" si="10"/>
        <v>0</v>
      </c>
      <c r="I32" s="15">
        <f t="shared" si="10"/>
        <v>14706934</v>
      </c>
      <c r="J32" s="15">
        <f t="shared" si="10"/>
        <v>0</v>
      </c>
      <c r="K32" s="15">
        <f t="shared" si="10"/>
        <v>759610</v>
      </c>
      <c r="L32" s="15">
        <f t="shared" si="10"/>
        <v>0</v>
      </c>
      <c r="M32" s="15">
        <f t="shared" si="10"/>
        <v>0</v>
      </c>
      <c r="N32" s="15">
        <f t="shared" si="4"/>
        <v>62445064</v>
      </c>
      <c r="O32" s="37">
        <f t="shared" si="1"/>
        <v>730.61652762990093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59</v>
      </c>
      <c r="M34" s="163"/>
      <c r="N34" s="163"/>
      <c r="O34" s="41">
        <v>85469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6669923</v>
      </c>
      <c r="E5" s="26">
        <f t="shared" si="0"/>
        <v>1980996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3721731</v>
      </c>
      <c r="J5" s="26">
        <f t="shared" si="0"/>
        <v>0</v>
      </c>
      <c r="K5" s="26">
        <f t="shared" si="0"/>
        <v>788379</v>
      </c>
      <c r="L5" s="26">
        <f t="shared" si="0"/>
        <v>0</v>
      </c>
      <c r="M5" s="26">
        <f t="shared" si="0"/>
        <v>0</v>
      </c>
      <c r="N5" s="27">
        <f>SUM(D5:M5)</f>
        <v>13161029</v>
      </c>
      <c r="O5" s="32">
        <f t="shared" ref="O5:O32" si="1">(N5/O$34)</f>
        <v>154.32545350077979</v>
      </c>
      <c r="P5" s="6"/>
    </row>
    <row r="6" spans="1:133">
      <c r="A6" s="12"/>
      <c r="B6" s="44">
        <v>511</v>
      </c>
      <c r="C6" s="20" t="s">
        <v>19</v>
      </c>
      <c r="D6" s="46">
        <v>343403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343403</v>
      </c>
      <c r="O6" s="47">
        <f t="shared" si="1"/>
        <v>4.0267234202225586</v>
      </c>
      <c r="P6" s="9"/>
    </row>
    <row r="7" spans="1:133">
      <c r="A7" s="12"/>
      <c r="B7" s="44">
        <v>512</v>
      </c>
      <c r="C7" s="20" t="s">
        <v>20</v>
      </c>
      <c r="D7" s="46">
        <v>1150400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1150400</v>
      </c>
      <c r="O7" s="47">
        <f t="shared" si="1"/>
        <v>13.489522871448505</v>
      </c>
      <c r="P7" s="9"/>
    </row>
    <row r="8" spans="1:133">
      <c r="A8" s="12"/>
      <c r="B8" s="44">
        <v>513</v>
      </c>
      <c r="C8" s="20" t="s">
        <v>21</v>
      </c>
      <c r="D8" s="46">
        <v>1625080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1625080</v>
      </c>
      <c r="O8" s="47">
        <f t="shared" si="1"/>
        <v>19.055592687703005</v>
      </c>
      <c r="P8" s="9"/>
    </row>
    <row r="9" spans="1:133">
      <c r="A9" s="12"/>
      <c r="B9" s="44">
        <v>514</v>
      </c>
      <c r="C9" s="20" t="s">
        <v>22</v>
      </c>
      <c r="D9" s="46">
        <v>609006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609006</v>
      </c>
      <c r="O9" s="47">
        <f t="shared" si="1"/>
        <v>7.1411686073099521</v>
      </c>
      <c r="P9" s="9"/>
    </row>
    <row r="10" spans="1:133">
      <c r="A10" s="12"/>
      <c r="B10" s="44">
        <v>515</v>
      </c>
      <c r="C10" s="20" t="s">
        <v>23</v>
      </c>
      <c r="D10" s="46">
        <v>739767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739767</v>
      </c>
      <c r="O10" s="47">
        <f t="shared" si="1"/>
        <v>8.6744644176311247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1980996</v>
      </c>
      <c r="F11" s="46">
        <v>0</v>
      </c>
      <c r="G11" s="46">
        <v>0</v>
      </c>
      <c r="H11" s="46">
        <v>0</v>
      </c>
      <c r="I11" s="46">
        <v>3721731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5702727</v>
      </c>
      <c r="O11" s="47">
        <f t="shared" si="1"/>
        <v>66.869842051570686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788379</v>
      </c>
      <c r="L12" s="46">
        <v>0</v>
      </c>
      <c r="M12" s="46">
        <v>0</v>
      </c>
      <c r="N12" s="46">
        <f t="shared" si="2"/>
        <v>788379</v>
      </c>
      <c r="O12" s="47">
        <f t="shared" si="1"/>
        <v>9.2444858761037043</v>
      </c>
      <c r="P12" s="9"/>
    </row>
    <row r="13" spans="1:133">
      <c r="A13" s="12"/>
      <c r="B13" s="44">
        <v>519</v>
      </c>
      <c r="C13" s="20" t="s">
        <v>26</v>
      </c>
      <c r="D13" s="46">
        <v>2202267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2202267</v>
      </c>
      <c r="O13" s="47">
        <f t="shared" si="1"/>
        <v>25.823653568790235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18613258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18613258</v>
      </c>
      <c r="O14" s="43">
        <f t="shared" si="1"/>
        <v>218.25797070859863</v>
      </c>
      <c r="P14" s="10"/>
    </row>
    <row r="15" spans="1:133">
      <c r="A15" s="12"/>
      <c r="B15" s="44">
        <v>521</v>
      </c>
      <c r="C15" s="20" t="s">
        <v>28</v>
      </c>
      <c r="D15" s="46">
        <v>9127505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9127505</v>
      </c>
      <c r="O15" s="47">
        <f t="shared" si="1"/>
        <v>107.02858784488924</v>
      </c>
      <c r="P15" s="9"/>
    </row>
    <row r="16" spans="1:133">
      <c r="A16" s="12"/>
      <c r="B16" s="44">
        <v>522</v>
      </c>
      <c r="C16" s="20" t="s">
        <v>29</v>
      </c>
      <c r="D16" s="46">
        <v>8788688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8788688</v>
      </c>
      <c r="O16" s="47">
        <f t="shared" si="1"/>
        <v>103.05563959146821</v>
      </c>
      <c r="P16" s="9"/>
    </row>
    <row r="17" spans="1:119">
      <c r="A17" s="12"/>
      <c r="B17" s="44">
        <v>524</v>
      </c>
      <c r="C17" s="20" t="s">
        <v>30</v>
      </c>
      <c r="D17" s="46">
        <v>697065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697065</v>
      </c>
      <c r="O17" s="47">
        <f t="shared" si="1"/>
        <v>8.1737432722411789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142150</v>
      </c>
      <c r="E18" s="31">
        <f t="shared" si="5"/>
        <v>9080438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10604563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19827151</v>
      </c>
      <c r="O18" s="43">
        <f t="shared" si="1"/>
        <v>232.49200877100409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4213351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4213351</v>
      </c>
      <c r="O19" s="47">
        <f t="shared" si="1"/>
        <v>49.405506502034449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10604563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10604563</v>
      </c>
      <c r="O20" s="47">
        <f t="shared" si="1"/>
        <v>124.34848324949286</v>
      </c>
      <c r="P20" s="9"/>
    </row>
    <row r="21" spans="1:119">
      <c r="A21" s="12"/>
      <c r="B21" s="44">
        <v>537</v>
      </c>
      <c r="C21" s="20" t="s">
        <v>48</v>
      </c>
      <c r="D21" s="46">
        <v>0</v>
      </c>
      <c r="E21" s="46">
        <v>32719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32719</v>
      </c>
      <c r="O21" s="47">
        <f t="shared" si="1"/>
        <v>0.38366107339266659</v>
      </c>
      <c r="P21" s="9"/>
    </row>
    <row r="22" spans="1:119">
      <c r="A22" s="12"/>
      <c r="B22" s="44">
        <v>538</v>
      </c>
      <c r="C22" s="20" t="s">
        <v>34</v>
      </c>
      <c r="D22" s="46">
        <v>0</v>
      </c>
      <c r="E22" s="46">
        <v>4806046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4806046</v>
      </c>
      <c r="O22" s="47">
        <f t="shared" si="1"/>
        <v>56.355413280801116</v>
      </c>
      <c r="P22" s="9"/>
    </row>
    <row r="23" spans="1:119">
      <c r="A23" s="12"/>
      <c r="B23" s="44">
        <v>539</v>
      </c>
      <c r="C23" s="20" t="s">
        <v>35</v>
      </c>
      <c r="D23" s="46">
        <v>142150</v>
      </c>
      <c r="E23" s="46">
        <v>28322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170472</v>
      </c>
      <c r="O23" s="47">
        <f t="shared" si="1"/>
        <v>1.9989446652830056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1883087</v>
      </c>
      <c r="E24" s="31">
        <f t="shared" si="6"/>
        <v>4657286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6540373</v>
      </c>
      <c r="O24" s="43">
        <f t="shared" si="1"/>
        <v>76.692029877698431</v>
      </c>
      <c r="P24" s="10"/>
    </row>
    <row r="25" spans="1:119">
      <c r="A25" s="12"/>
      <c r="B25" s="44">
        <v>541</v>
      </c>
      <c r="C25" s="20" t="s">
        <v>37</v>
      </c>
      <c r="D25" s="46">
        <v>1883087</v>
      </c>
      <c r="E25" s="46">
        <v>4657286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6540373</v>
      </c>
      <c r="O25" s="47">
        <f t="shared" si="1"/>
        <v>76.692029877698431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1499706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1499706</v>
      </c>
      <c r="O26" s="43">
        <f t="shared" si="1"/>
        <v>17.585464523164596</v>
      </c>
      <c r="P26" s="10"/>
    </row>
    <row r="27" spans="1:119">
      <c r="A27" s="13"/>
      <c r="B27" s="45">
        <v>554</v>
      </c>
      <c r="C27" s="21" t="s">
        <v>39</v>
      </c>
      <c r="D27" s="46">
        <v>0</v>
      </c>
      <c r="E27" s="46">
        <v>1499706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1499706</v>
      </c>
      <c r="O27" s="47">
        <f t="shared" si="1"/>
        <v>17.585464523164596</v>
      </c>
      <c r="P27" s="9"/>
    </row>
    <row r="28" spans="1:119" ht="15.75">
      <c r="A28" s="28" t="s">
        <v>40</v>
      </c>
      <c r="B28" s="29"/>
      <c r="C28" s="30"/>
      <c r="D28" s="31">
        <f t="shared" ref="D28:M28" si="8">SUM(D29:D29)</f>
        <v>2041727</v>
      </c>
      <c r="E28" s="31">
        <f t="shared" si="8"/>
        <v>179790</v>
      </c>
      <c r="F28" s="31">
        <f t="shared" si="8"/>
        <v>0</v>
      </c>
      <c r="G28" s="31">
        <f t="shared" si="8"/>
        <v>193054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2414571</v>
      </c>
      <c r="O28" s="43">
        <f t="shared" si="1"/>
        <v>28.313117810532241</v>
      </c>
      <c r="P28" s="9"/>
    </row>
    <row r="29" spans="1:119">
      <c r="A29" s="12"/>
      <c r="B29" s="44">
        <v>572</v>
      </c>
      <c r="C29" s="20" t="s">
        <v>41</v>
      </c>
      <c r="D29" s="46">
        <v>2041727</v>
      </c>
      <c r="E29" s="46">
        <v>179790</v>
      </c>
      <c r="F29" s="46">
        <v>0</v>
      </c>
      <c r="G29" s="46">
        <v>193054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2414571</v>
      </c>
      <c r="O29" s="47">
        <f t="shared" si="1"/>
        <v>28.313117810532241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383800</v>
      </c>
      <c r="E30" s="31">
        <f t="shared" si="9"/>
        <v>125777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509577</v>
      </c>
      <c r="O30" s="43">
        <f t="shared" si="1"/>
        <v>5.9752699897984307</v>
      </c>
      <c r="P30" s="9"/>
    </row>
    <row r="31" spans="1:119" ht="15.75" thickBot="1">
      <c r="A31" s="12"/>
      <c r="B31" s="44">
        <v>581</v>
      </c>
      <c r="C31" s="20" t="s">
        <v>42</v>
      </c>
      <c r="D31" s="46">
        <v>383800</v>
      </c>
      <c r="E31" s="46">
        <v>125777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509577</v>
      </c>
      <c r="O31" s="47">
        <f t="shared" si="1"/>
        <v>5.9752699897984307</v>
      </c>
      <c r="P31" s="9"/>
    </row>
    <row r="32" spans="1:119" ht="16.5" thickBot="1">
      <c r="A32" s="14" t="s">
        <v>10</v>
      </c>
      <c r="B32" s="23"/>
      <c r="C32" s="22"/>
      <c r="D32" s="15">
        <f>SUM(D5,D14,D18,D24,D26,D28,D30)</f>
        <v>29733945</v>
      </c>
      <c r="E32" s="15">
        <f t="shared" ref="E32:M32" si="10">SUM(E5,E14,E18,E24,E26,E28,E30)</f>
        <v>17523993</v>
      </c>
      <c r="F32" s="15">
        <f t="shared" si="10"/>
        <v>0</v>
      </c>
      <c r="G32" s="15">
        <f t="shared" si="10"/>
        <v>193054</v>
      </c>
      <c r="H32" s="15">
        <f t="shared" si="10"/>
        <v>0</v>
      </c>
      <c r="I32" s="15">
        <f t="shared" si="10"/>
        <v>14326294</v>
      </c>
      <c r="J32" s="15">
        <f t="shared" si="10"/>
        <v>0</v>
      </c>
      <c r="K32" s="15">
        <f t="shared" si="10"/>
        <v>788379</v>
      </c>
      <c r="L32" s="15">
        <f t="shared" si="10"/>
        <v>0</v>
      </c>
      <c r="M32" s="15">
        <f t="shared" si="10"/>
        <v>0</v>
      </c>
      <c r="N32" s="15">
        <f t="shared" si="4"/>
        <v>62565665</v>
      </c>
      <c r="O32" s="37">
        <f t="shared" si="1"/>
        <v>733.64131518157615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54</v>
      </c>
      <c r="M34" s="163"/>
      <c r="N34" s="163"/>
      <c r="O34" s="41">
        <v>85281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6361331</v>
      </c>
      <c r="E5" s="26">
        <f t="shared" si="0"/>
        <v>1983530</v>
      </c>
      <c r="F5" s="26">
        <f t="shared" si="0"/>
        <v>0</v>
      </c>
      <c r="G5" s="26">
        <f t="shared" si="0"/>
        <v>2066283</v>
      </c>
      <c r="H5" s="26">
        <f t="shared" si="0"/>
        <v>0</v>
      </c>
      <c r="I5" s="26">
        <f t="shared" si="0"/>
        <v>3784384</v>
      </c>
      <c r="J5" s="26">
        <f t="shared" si="0"/>
        <v>0</v>
      </c>
      <c r="K5" s="26">
        <f t="shared" si="0"/>
        <v>484971</v>
      </c>
      <c r="L5" s="26">
        <f t="shared" si="0"/>
        <v>0</v>
      </c>
      <c r="M5" s="26">
        <f t="shared" si="0"/>
        <v>0</v>
      </c>
      <c r="N5" s="27">
        <f>SUM(D5:M5)</f>
        <v>14680499</v>
      </c>
      <c r="O5" s="32">
        <f t="shared" ref="O5:O32" si="1">(N5/O$34)</f>
        <v>172.23961376462168</v>
      </c>
      <c r="P5" s="6"/>
    </row>
    <row r="6" spans="1:133">
      <c r="A6" s="12"/>
      <c r="B6" s="44">
        <v>511</v>
      </c>
      <c r="C6" s="20" t="s">
        <v>19</v>
      </c>
      <c r="D6" s="46">
        <v>521082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521082</v>
      </c>
      <c r="O6" s="47">
        <f t="shared" si="1"/>
        <v>6.1136179648727609</v>
      </c>
      <c r="P6" s="9"/>
    </row>
    <row r="7" spans="1:133">
      <c r="A7" s="12"/>
      <c r="B7" s="44">
        <v>512</v>
      </c>
      <c r="C7" s="20" t="s">
        <v>20</v>
      </c>
      <c r="D7" s="46">
        <v>984058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984058</v>
      </c>
      <c r="O7" s="47">
        <f t="shared" si="1"/>
        <v>11.545504675419146</v>
      </c>
      <c r="P7" s="9"/>
    </row>
    <row r="8" spans="1:133">
      <c r="A8" s="12"/>
      <c r="B8" s="44">
        <v>513</v>
      </c>
      <c r="C8" s="20" t="s">
        <v>21</v>
      </c>
      <c r="D8" s="46">
        <v>1658866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1658866</v>
      </c>
      <c r="O8" s="47">
        <f t="shared" si="1"/>
        <v>19.462719838560183</v>
      </c>
      <c r="P8" s="9"/>
    </row>
    <row r="9" spans="1:133">
      <c r="A9" s="12"/>
      <c r="B9" s="44">
        <v>514</v>
      </c>
      <c r="C9" s="20" t="s">
        <v>22</v>
      </c>
      <c r="D9" s="46">
        <v>537200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537200</v>
      </c>
      <c r="O9" s="47">
        <f t="shared" si="1"/>
        <v>6.3027231236727559</v>
      </c>
      <c r="P9" s="9"/>
    </row>
    <row r="10" spans="1:133">
      <c r="A10" s="12"/>
      <c r="B10" s="44">
        <v>515</v>
      </c>
      <c r="C10" s="20" t="s">
        <v>23</v>
      </c>
      <c r="D10" s="46">
        <v>742199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742199</v>
      </c>
      <c r="O10" s="47">
        <f t="shared" si="1"/>
        <v>8.7078830969225542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1983530</v>
      </c>
      <c r="F11" s="46">
        <v>0</v>
      </c>
      <c r="G11" s="46">
        <v>0</v>
      </c>
      <c r="H11" s="46">
        <v>0</v>
      </c>
      <c r="I11" s="46">
        <v>3784384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5767914</v>
      </c>
      <c r="O11" s="47">
        <f t="shared" si="1"/>
        <v>67.672310020766602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484971</v>
      </c>
      <c r="L12" s="46">
        <v>0</v>
      </c>
      <c r="M12" s="46">
        <v>0</v>
      </c>
      <c r="N12" s="46">
        <f t="shared" si="2"/>
        <v>484971</v>
      </c>
      <c r="O12" s="47">
        <f t="shared" si="1"/>
        <v>5.6899440357607967</v>
      </c>
      <c r="P12" s="9"/>
    </row>
    <row r="13" spans="1:133">
      <c r="A13" s="12"/>
      <c r="B13" s="44">
        <v>519</v>
      </c>
      <c r="C13" s="20" t="s">
        <v>26</v>
      </c>
      <c r="D13" s="46">
        <v>1917926</v>
      </c>
      <c r="E13" s="46">
        <v>0</v>
      </c>
      <c r="F13" s="46">
        <v>0</v>
      </c>
      <c r="G13" s="46">
        <v>2066283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3984209</v>
      </c>
      <c r="O13" s="47">
        <f t="shared" si="1"/>
        <v>46.744911008646888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18919538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18919538</v>
      </c>
      <c r="O14" s="43">
        <f t="shared" si="1"/>
        <v>221.97432919174497</v>
      </c>
      <c r="P14" s="10"/>
    </row>
    <row r="15" spans="1:133">
      <c r="A15" s="12"/>
      <c r="B15" s="44">
        <v>521</v>
      </c>
      <c r="C15" s="20" t="s">
        <v>28</v>
      </c>
      <c r="D15" s="46">
        <v>9236448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9236448</v>
      </c>
      <c r="O15" s="47">
        <f t="shared" si="1"/>
        <v>108.36704093484917</v>
      </c>
      <c r="P15" s="9"/>
    </row>
    <row r="16" spans="1:133">
      <c r="A16" s="12"/>
      <c r="B16" s="44">
        <v>522</v>
      </c>
      <c r="C16" s="20" t="s">
        <v>29</v>
      </c>
      <c r="D16" s="46">
        <v>8998274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8998274</v>
      </c>
      <c r="O16" s="47">
        <f t="shared" si="1"/>
        <v>105.57265378433236</v>
      </c>
      <c r="P16" s="9"/>
    </row>
    <row r="17" spans="1:119">
      <c r="A17" s="12"/>
      <c r="B17" s="44">
        <v>524</v>
      </c>
      <c r="C17" s="20" t="s">
        <v>30</v>
      </c>
      <c r="D17" s="46">
        <v>684816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684816</v>
      </c>
      <c r="O17" s="47">
        <f t="shared" si="1"/>
        <v>8.0346344725634431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9210</v>
      </c>
      <c r="E18" s="31">
        <f t="shared" si="5"/>
        <v>8820971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10534063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19364244</v>
      </c>
      <c r="O18" s="43">
        <f t="shared" si="1"/>
        <v>227.19186230685298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4180009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4180009</v>
      </c>
      <c r="O19" s="47">
        <f t="shared" si="1"/>
        <v>49.042143301303483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10534063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10534063</v>
      </c>
      <c r="O20" s="47">
        <f t="shared" si="1"/>
        <v>123.59136719345793</v>
      </c>
      <c r="P20" s="9"/>
    </row>
    <row r="21" spans="1:119">
      <c r="A21" s="12"/>
      <c r="B21" s="44">
        <v>537</v>
      </c>
      <c r="C21" s="20" t="s">
        <v>48</v>
      </c>
      <c r="D21" s="46">
        <v>0</v>
      </c>
      <c r="E21" s="46">
        <v>3502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3502</v>
      </c>
      <c r="O21" s="47">
        <f t="shared" si="1"/>
        <v>4.1087372261917332E-2</v>
      </c>
      <c r="P21" s="9"/>
    </row>
    <row r="22" spans="1:119">
      <c r="A22" s="12"/>
      <c r="B22" s="44">
        <v>538</v>
      </c>
      <c r="C22" s="20" t="s">
        <v>34</v>
      </c>
      <c r="D22" s="46">
        <v>0</v>
      </c>
      <c r="E22" s="46">
        <v>4637460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4637460</v>
      </c>
      <c r="O22" s="47">
        <f t="shared" si="1"/>
        <v>54.40920770124248</v>
      </c>
      <c r="P22" s="9"/>
    </row>
    <row r="23" spans="1:119">
      <c r="A23" s="12"/>
      <c r="B23" s="44">
        <v>539</v>
      </c>
      <c r="C23" s="20" t="s">
        <v>35</v>
      </c>
      <c r="D23" s="46">
        <v>9210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9210</v>
      </c>
      <c r="O23" s="47">
        <f t="shared" si="1"/>
        <v>0.10805673858716694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2232222</v>
      </c>
      <c r="E24" s="31">
        <f t="shared" si="6"/>
        <v>2388186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4620408</v>
      </c>
      <c r="O24" s="43">
        <f t="shared" si="1"/>
        <v>54.209144345499979</v>
      </c>
      <c r="P24" s="10"/>
    </row>
    <row r="25" spans="1:119">
      <c r="A25" s="12"/>
      <c r="B25" s="44">
        <v>541</v>
      </c>
      <c r="C25" s="20" t="s">
        <v>37</v>
      </c>
      <c r="D25" s="46">
        <v>2232222</v>
      </c>
      <c r="E25" s="46">
        <v>2388186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4620408</v>
      </c>
      <c r="O25" s="47">
        <f t="shared" si="1"/>
        <v>54.209144345499979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3352102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3352102</v>
      </c>
      <c r="O26" s="43">
        <f t="shared" si="1"/>
        <v>39.328687245550434</v>
      </c>
      <c r="P26" s="10"/>
    </row>
    <row r="27" spans="1:119">
      <c r="A27" s="13"/>
      <c r="B27" s="45">
        <v>554</v>
      </c>
      <c r="C27" s="21" t="s">
        <v>39</v>
      </c>
      <c r="D27" s="46">
        <v>0</v>
      </c>
      <c r="E27" s="46">
        <v>3352102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3352102</v>
      </c>
      <c r="O27" s="47">
        <f t="shared" si="1"/>
        <v>39.328687245550434</v>
      </c>
      <c r="P27" s="9"/>
    </row>
    <row r="28" spans="1:119" ht="15.75">
      <c r="A28" s="28" t="s">
        <v>40</v>
      </c>
      <c r="B28" s="29"/>
      <c r="C28" s="30"/>
      <c r="D28" s="31">
        <f t="shared" ref="D28:M28" si="8">SUM(D29:D29)</f>
        <v>1942277</v>
      </c>
      <c r="E28" s="31">
        <f t="shared" si="8"/>
        <v>83838</v>
      </c>
      <c r="F28" s="31">
        <f t="shared" si="8"/>
        <v>0</v>
      </c>
      <c r="G28" s="31">
        <f t="shared" si="8"/>
        <v>626835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2652950</v>
      </c>
      <c r="O28" s="43">
        <f t="shared" si="1"/>
        <v>31.125855009210049</v>
      </c>
      <c r="P28" s="9"/>
    </row>
    <row r="29" spans="1:119">
      <c r="A29" s="12"/>
      <c r="B29" s="44">
        <v>572</v>
      </c>
      <c r="C29" s="20" t="s">
        <v>41</v>
      </c>
      <c r="D29" s="46">
        <v>1942277</v>
      </c>
      <c r="E29" s="46">
        <v>83838</v>
      </c>
      <c r="F29" s="46">
        <v>0</v>
      </c>
      <c r="G29" s="46">
        <v>626835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2652950</v>
      </c>
      <c r="O29" s="47">
        <f t="shared" si="1"/>
        <v>31.125855009210049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1758400</v>
      </c>
      <c r="E30" s="31">
        <f t="shared" si="9"/>
        <v>58985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1817385</v>
      </c>
      <c r="O30" s="43">
        <f t="shared" si="1"/>
        <v>21.322551124564431</v>
      </c>
      <c r="P30" s="9"/>
    </row>
    <row r="31" spans="1:119" ht="15.75" thickBot="1">
      <c r="A31" s="12"/>
      <c r="B31" s="44">
        <v>581</v>
      </c>
      <c r="C31" s="20" t="s">
        <v>42</v>
      </c>
      <c r="D31" s="46">
        <v>1758400</v>
      </c>
      <c r="E31" s="46">
        <v>58985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1817385</v>
      </c>
      <c r="O31" s="47">
        <f t="shared" si="1"/>
        <v>21.322551124564431</v>
      </c>
      <c r="P31" s="9"/>
    </row>
    <row r="32" spans="1:119" ht="16.5" thickBot="1">
      <c r="A32" s="14" t="s">
        <v>10</v>
      </c>
      <c r="B32" s="23"/>
      <c r="C32" s="22"/>
      <c r="D32" s="15">
        <f>SUM(D5,D14,D18,D24,D26,D28,D30)</f>
        <v>31222978</v>
      </c>
      <c r="E32" s="15">
        <f t="shared" ref="E32:M32" si="10">SUM(E5,E14,E18,E24,E26,E28,E30)</f>
        <v>16687612</v>
      </c>
      <c r="F32" s="15">
        <f t="shared" si="10"/>
        <v>0</v>
      </c>
      <c r="G32" s="15">
        <f t="shared" si="10"/>
        <v>2693118</v>
      </c>
      <c r="H32" s="15">
        <f t="shared" si="10"/>
        <v>0</v>
      </c>
      <c r="I32" s="15">
        <f t="shared" si="10"/>
        <v>14318447</v>
      </c>
      <c r="J32" s="15">
        <f t="shared" si="10"/>
        <v>0</v>
      </c>
      <c r="K32" s="15">
        <f t="shared" si="10"/>
        <v>484971</v>
      </c>
      <c r="L32" s="15">
        <f t="shared" si="10"/>
        <v>0</v>
      </c>
      <c r="M32" s="15">
        <f t="shared" si="10"/>
        <v>0</v>
      </c>
      <c r="N32" s="15">
        <f t="shared" si="4"/>
        <v>65407126</v>
      </c>
      <c r="O32" s="37">
        <f t="shared" si="1"/>
        <v>767.39204298804452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52</v>
      </c>
      <c r="M34" s="163"/>
      <c r="N34" s="163"/>
      <c r="O34" s="41">
        <v>85233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7627208</v>
      </c>
      <c r="E5" s="26">
        <f t="shared" ref="E5:M5" si="0">SUM(E6:E13)</f>
        <v>2005256</v>
      </c>
      <c r="F5" s="26">
        <f t="shared" si="0"/>
        <v>0</v>
      </c>
      <c r="G5" s="26">
        <f t="shared" si="0"/>
        <v>5599620</v>
      </c>
      <c r="H5" s="26">
        <f t="shared" si="0"/>
        <v>0</v>
      </c>
      <c r="I5" s="26">
        <f t="shared" si="0"/>
        <v>3829885</v>
      </c>
      <c r="J5" s="26">
        <f t="shared" si="0"/>
        <v>0</v>
      </c>
      <c r="K5" s="26">
        <f t="shared" si="0"/>
        <v>484925</v>
      </c>
      <c r="L5" s="26">
        <f t="shared" si="0"/>
        <v>0</v>
      </c>
      <c r="M5" s="26">
        <f t="shared" si="0"/>
        <v>0</v>
      </c>
      <c r="N5" s="27">
        <f>SUM(D5:M5)</f>
        <v>19546894</v>
      </c>
      <c r="O5" s="32">
        <f t="shared" ref="O5:O33" si="1">(N5/O$35)</f>
        <v>229.4721185226926</v>
      </c>
      <c r="P5" s="6"/>
    </row>
    <row r="6" spans="1:133">
      <c r="A6" s="12"/>
      <c r="B6" s="44">
        <v>511</v>
      </c>
      <c r="C6" s="20" t="s">
        <v>19</v>
      </c>
      <c r="D6" s="46">
        <v>523185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523185</v>
      </c>
      <c r="O6" s="47">
        <f t="shared" si="1"/>
        <v>6.1419666126646471</v>
      </c>
      <c r="P6" s="9"/>
    </row>
    <row r="7" spans="1:133">
      <c r="A7" s="12"/>
      <c r="B7" s="44">
        <v>512</v>
      </c>
      <c r="C7" s="20" t="s">
        <v>20</v>
      </c>
      <c r="D7" s="46">
        <v>882542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882542</v>
      </c>
      <c r="O7" s="47">
        <f t="shared" si="1"/>
        <v>10.360663050879294</v>
      </c>
      <c r="P7" s="9"/>
    </row>
    <row r="8" spans="1:133">
      <c r="A8" s="12"/>
      <c r="B8" s="44">
        <v>513</v>
      </c>
      <c r="C8" s="20" t="s">
        <v>21</v>
      </c>
      <c r="D8" s="46">
        <v>1354747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1354747</v>
      </c>
      <c r="O8" s="47">
        <f t="shared" si="1"/>
        <v>15.904146415909464</v>
      </c>
      <c r="P8" s="9"/>
    </row>
    <row r="9" spans="1:133">
      <c r="A9" s="12"/>
      <c r="B9" s="44">
        <v>514</v>
      </c>
      <c r="C9" s="20" t="s">
        <v>22</v>
      </c>
      <c r="D9" s="46">
        <v>712570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712570</v>
      </c>
      <c r="O9" s="47">
        <f t="shared" si="1"/>
        <v>8.3652649620811914</v>
      </c>
      <c r="P9" s="9"/>
    </row>
    <row r="10" spans="1:133">
      <c r="A10" s="12"/>
      <c r="B10" s="44">
        <v>515</v>
      </c>
      <c r="C10" s="20" t="s">
        <v>23</v>
      </c>
      <c r="D10" s="46">
        <v>769055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769055</v>
      </c>
      <c r="O10" s="47">
        <f t="shared" si="1"/>
        <v>9.0283745392219021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2005256</v>
      </c>
      <c r="F11" s="46">
        <v>0</v>
      </c>
      <c r="G11" s="46">
        <v>0</v>
      </c>
      <c r="H11" s="46">
        <v>0</v>
      </c>
      <c r="I11" s="46">
        <v>3829885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5835141</v>
      </c>
      <c r="O11" s="47">
        <f t="shared" si="1"/>
        <v>68.502042685074315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484925</v>
      </c>
      <c r="L12" s="46">
        <v>0</v>
      </c>
      <c r="M12" s="46">
        <v>0</v>
      </c>
      <c r="N12" s="46">
        <f t="shared" si="2"/>
        <v>484925</v>
      </c>
      <c r="O12" s="47">
        <f t="shared" si="1"/>
        <v>5.6928106877039752</v>
      </c>
      <c r="P12" s="9"/>
    </row>
    <row r="13" spans="1:133">
      <c r="A13" s="12"/>
      <c r="B13" s="44">
        <v>519</v>
      </c>
      <c r="C13" s="20" t="s">
        <v>26</v>
      </c>
      <c r="D13" s="46">
        <v>3385109</v>
      </c>
      <c r="E13" s="46">
        <v>0</v>
      </c>
      <c r="F13" s="46">
        <v>0</v>
      </c>
      <c r="G13" s="46">
        <v>5599620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8984729</v>
      </c>
      <c r="O13" s="47">
        <f t="shared" si="1"/>
        <v>105.47684956915781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18266671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18266671</v>
      </c>
      <c r="O14" s="43">
        <f t="shared" si="1"/>
        <v>214.44285177619685</v>
      </c>
      <c r="P14" s="10"/>
    </row>
    <row r="15" spans="1:133">
      <c r="A15" s="12"/>
      <c r="B15" s="44">
        <v>521</v>
      </c>
      <c r="C15" s="20" t="s">
        <v>28</v>
      </c>
      <c r="D15" s="46">
        <v>8854033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8854033</v>
      </c>
      <c r="O15" s="47">
        <f t="shared" si="1"/>
        <v>103.94253480782325</v>
      </c>
      <c r="P15" s="9"/>
    </row>
    <row r="16" spans="1:133">
      <c r="A16" s="12"/>
      <c r="B16" s="44">
        <v>522</v>
      </c>
      <c r="C16" s="20" t="s">
        <v>29</v>
      </c>
      <c r="D16" s="46">
        <v>8751737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8751737</v>
      </c>
      <c r="O16" s="47">
        <f t="shared" si="1"/>
        <v>102.74162381723838</v>
      </c>
      <c r="P16" s="9"/>
    </row>
    <row r="17" spans="1:16">
      <c r="A17" s="12"/>
      <c r="B17" s="44">
        <v>524</v>
      </c>
      <c r="C17" s="20" t="s">
        <v>30</v>
      </c>
      <c r="D17" s="46">
        <v>660901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660901</v>
      </c>
      <c r="O17" s="47">
        <f t="shared" si="1"/>
        <v>7.7586931511352164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26435</v>
      </c>
      <c r="E18" s="31">
        <f t="shared" si="5"/>
        <v>6405014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10421896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16853345</v>
      </c>
      <c r="O18" s="43">
        <f t="shared" si="1"/>
        <v>197.85101312483857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4123874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4123874</v>
      </c>
      <c r="O19" s="47">
        <f t="shared" si="1"/>
        <v>48.412504989316993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10421896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10421896</v>
      </c>
      <c r="O20" s="47">
        <f t="shared" si="1"/>
        <v>122.34857129440492</v>
      </c>
      <c r="P20" s="9"/>
    </row>
    <row r="21" spans="1:16">
      <c r="A21" s="12"/>
      <c r="B21" s="44">
        <v>537</v>
      </c>
      <c r="C21" s="20" t="s">
        <v>48</v>
      </c>
      <c r="D21" s="46">
        <v>0</v>
      </c>
      <c r="E21" s="46">
        <v>15318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15318</v>
      </c>
      <c r="O21" s="47">
        <f t="shared" si="1"/>
        <v>0.17982672395576529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2265822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2265822</v>
      </c>
      <c r="O22" s="47">
        <f t="shared" si="1"/>
        <v>26.599774600267661</v>
      </c>
      <c r="P22" s="9"/>
    </row>
    <row r="23" spans="1:16">
      <c r="A23" s="12"/>
      <c r="B23" s="44">
        <v>539</v>
      </c>
      <c r="C23" s="20" t="s">
        <v>35</v>
      </c>
      <c r="D23" s="46">
        <v>26435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26435</v>
      </c>
      <c r="O23" s="47">
        <f t="shared" si="1"/>
        <v>0.31033551689324035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1696922</v>
      </c>
      <c r="E24" s="31">
        <f t="shared" si="6"/>
        <v>6638953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8335875</v>
      </c>
      <c r="O24" s="43">
        <f t="shared" si="1"/>
        <v>97.859583010495172</v>
      </c>
      <c r="P24" s="10"/>
    </row>
    <row r="25" spans="1:16">
      <c r="A25" s="12"/>
      <c r="B25" s="44">
        <v>541</v>
      </c>
      <c r="C25" s="20" t="s">
        <v>37</v>
      </c>
      <c r="D25" s="46">
        <v>1696922</v>
      </c>
      <c r="E25" s="46">
        <v>6638953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8335875</v>
      </c>
      <c r="O25" s="47">
        <f t="shared" si="1"/>
        <v>97.859583010495172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4683272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4683272</v>
      </c>
      <c r="O26" s="43">
        <f t="shared" si="1"/>
        <v>54.979596628395669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4683272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4683272</v>
      </c>
      <c r="O27" s="47">
        <f t="shared" si="1"/>
        <v>54.979596628395669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1879484</v>
      </c>
      <c r="E28" s="31">
        <f t="shared" si="8"/>
        <v>309525</v>
      </c>
      <c r="F28" s="31">
        <f t="shared" si="8"/>
        <v>0</v>
      </c>
      <c r="G28" s="31">
        <f t="shared" si="8"/>
        <v>67694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2256703</v>
      </c>
      <c r="O28" s="43">
        <f t="shared" si="1"/>
        <v>26.49272146697659</v>
      </c>
      <c r="P28" s="9"/>
    </row>
    <row r="29" spans="1:16">
      <c r="A29" s="12"/>
      <c r="B29" s="44">
        <v>572</v>
      </c>
      <c r="C29" s="20" t="s">
        <v>41</v>
      </c>
      <c r="D29" s="46">
        <v>1879484</v>
      </c>
      <c r="E29" s="46">
        <v>309525</v>
      </c>
      <c r="F29" s="46">
        <v>0</v>
      </c>
      <c r="G29" s="46">
        <v>67694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2256703</v>
      </c>
      <c r="O29" s="47">
        <f t="shared" si="1"/>
        <v>26.49272146697659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2585244</v>
      </c>
      <c r="E30" s="31">
        <f t="shared" si="9"/>
        <v>407512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106296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3099052</v>
      </c>
      <c r="O30" s="43">
        <f t="shared" si="1"/>
        <v>36.381536005259328</v>
      </c>
      <c r="P30" s="9"/>
    </row>
    <row r="31" spans="1:16">
      <c r="A31" s="12"/>
      <c r="B31" s="44">
        <v>581</v>
      </c>
      <c r="C31" s="20" t="s">
        <v>42</v>
      </c>
      <c r="D31" s="46">
        <v>2585244</v>
      </c>
      <c r="E31" s="46">
        <v>407512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2992756</v>
      </c>
      <c r="O31" s="47">
        <f t="shared" si="1"/>
        <v>35.133666737104086</v>
      </c>
      <c r="P31" s="9"/>
    </row>
    <row r="32" spans="1:16" ht="15.75" thickBot="1">
      <c r="A32" s="12"/>
      <c r="B32" s="44">
        <v>593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106296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106296</v>
      </c>
      <c r="O32" s="47">
        <f t="shared" si="1"/>
        <v>1.2478692681552441</v>
      </c>
      <c r="P32" s="9"/>
    </row>
    <row r="33" spans="1:119" ht="16.5" thickBot="1">
      <c r="A33" s="14" t="s">
        <v>10</v>
      </c>
      <c r="B33" s="23"/>
      <c r="C33" s="22"/>
      <c r="D33" s="15">
        <f>SUM(D5,D14,D18,D24,D26,D28,D30)</f>
        <v>32081964</v>
      </c>
      <c r="E33" s="15">
        <f t="shared" ref="E33:M33" si="10">SUM(E5,E14,E18,E24,E26,E28,E30)</f>
        <v>20449532</v>
      </c>
      <c r="F33" s="15">
        <f t="shared" si="10"/>
        <v>0</v>
      </c>
      <c r="G33" s="15">
        <f t="shared" si="10"/>
        <v>5667314</v>
      </c>
      <c r="H33" s="15">
        <f t="shared" si="10"/>
        <v>0</v>
      </c>
      <c r="I33" s="15">
        <f t="shared" si="10"/>
        <v>14358077</v>
      </c>
      <c r="J33" s="15">
        <f t="shared" si="10"/>
        <v>0</v>
      </c>
      <c r="K33" s="15">
        <f t="shared" si="10"/>
        <v>484925</v>
      </c>
      <c r="L33" s="15">
        <f t="shared" si="10"/>
        <v>0</v>
      </c>
      <c r="M33" s="15">
        <f t="shared" si="10"/>
        <v>0</v>
      </c>
      <c r="N33" s="15">
        <f t="shared" si="4"/>
        <v>73041812</v>
      </c>
      <c r="O33" s="37">
        <f t="shared" si="1"/>
        <v>857.47942053485474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49</v>
      </c>
      <c r="M35" s="163"/>
      <c r="N35" s="163"/>
      <c r="O35" s="41">
        <v>85182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7613430</v>
      </c>
      <c r="E5" s="26">
        <f t="shared" ref="E5:M5" si="0">SUM(E6:E13)</f>
        <v>1455451</v>
      </c>
      <c r="F5" s="26">
        <f t="shared" si="0"/>
        <v>0</v>
      </c>
      <c r="G5" s="26">
        <f t="shared" si="0"/>
        <v>1062974</v>
      </c>
      <c r="H5" s="26">
        <f t="shared" si="0"/>
        <v>0</v>
      </c>
      <c r="I5" s="26">
        <f t="shared" si="0"/>
        <v>3827369</v>
      </c>
      <c r="J5" s="26">
        <f t="shared" si="0"/>
        <v>0</v>
      </c>
      <c r="K5" s="26">
        <f t="shared" si="0"/>
        <v>465283</v>
      </c>
      <c r="L5" s="26">
        <f t="shared" si="0"/>
        <v>0</v>
      </c>
      <c r="M5" s="26">
        <f t="shared" si="0"/>
        <v>0</v>
      </c>
      <c r="N5" s="27">
        <f>SUM(D5:M5)</f>
        <v>14424507</v>
      </c>
      <c r="O5" s="32">
        <f t="shared" ref="O5:O32" si="1">(N5/O$34)</f>
        <v>171.18231985189405</v>
      </c>
      <c r="P5" s="6"/>
    </row>
    <row r="6" spans="1:133">
      <c r="A6" s="12"/>
      <c r="B6" s="44">
        <v>511</v>
      </c>
      <c r="C6" s="20" t="s">
        <v>19</v>
      </c>
      <c r="D6" s="46">
        <v>287803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287803</v>
      </c>
      <c r="O6" s="47">
        <f t="shared" si="1"/>
        <v>3.4154917877148012</v>
      </c>
      <c r="P6" s="9"/>
    </row>
    <row r="7" spans="1:133">
      <c r="A7" s="12"/>
      <c r="B7" s="44">
        <v>512</v>
      </c>
      <c r="C7" s="20" t="s">
        <v>20</v>
      </c>
      <c r="D7" s="46">
        <v>986869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986869</v>
      </c>
      <c r="O7" s="47">
        <f t="shared" si="1"/>
        <v>11.711632488369885</v>
      </c>
      <c r="P7" s="9"/>
    </row>
    <row r="8" spans="1:133">
      <c r="A8" s="12"/>
      <c r="B8" s="44">
        <v>513</v>
      </c>
      <c r="C8" s="20" t="s">
        <v>21</v>
      </c>
      <c r="D8" s="46">
        <v>1427368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1427368</v>
      </c>
      <c r="O8" s="47">
        <f t="shared" si="1"/>
        <v>16.939238583499478</v>
      </c>
      <c r="P8" s="9"/>
    </row>
    <row r="9" spans="1:133">
      <c r="A9" s="12"/>
      <c r="B9" s="44">
        <v>514</v>
      </c>
      <c r="C9" s="20" t="s">
        <v>22</v>
      </c>
      <c r="D9" s="46">
        <v>534898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534898</v>
      </c>
      <c r="O9" s="47">
        <f t="shared" si="1"/>
        <v>6.3478828443938102</v>
      </c>
      <c r="P9" s="9"/>
    </row>
    <row r="10" spans="1:133">
      <c r="A10" s="12"/>
      <c r="B10" s="44">
        <v>515</v>
      </c>
      <c r="C10" s="20" t="s">
        <v>23</v>
      </c>
      <c r="D10" s="46">
        <v>955827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955827</v>
      </c>
      <c r="O10" s="47">
        <f t="shared" si="1"/>
        <v>11.343242665907148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1455451</v>
      </c>
      <c r="F11" s="46">
        <v>0</v>
      </c>
      <c r="G11" s="46">
        <v>0</v>
      </c>
      <c r="H11" s="46">
        <v>0</v>
      </c>
      <c r="I11" s="46">
        <v>3827369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5282820</v>
      </c>
      <c r="O11" s="47">
        <f t="shared" si="1"/>
        <v>62.693677015095417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465283</v>
      </c>
      <c r="L12" s="46">
        <v>0</v>
      </c>
      <c r="M12" s="46">
        <v>0</v>
      </c>
      <c r="N12" s="46">
        <f t="shared" si="2"/>
        <v>465283</v>
      </c>
      <c r="O12" s="47">
        <f t="shared" si="1"/>
        <v>5.5217293268774332</v>
      </c>
      <c r="P12" s="9"/>
    </row>
    <row r="13" spans="1:133">
      <c r="A13" s="12"/>
      <c r="B13" s="44">
        <v>519</v>
      </c>
      <c r="C13" s="20" t="s">
        <v>26</v>
      </c>
      <c r="D13" s="46">
        <v>3420665</v>
      </c>
      <c r="E13" s="46">
        <v>0</v>
      </c>
      <c r="F13" s="46">
        <v>0</v>
      </c>
      <c r="G13" s="46">
        <v>1062974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4483639</v>
      </c>
      <c r="O13" s="47">
        <f t="shared" si="1"/>
        <v>53.209425140036075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18301872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18301872</v>
      </c>
      <c r="O14" s="43">
        <f t="shared" si="1"/>
        <v>217.19681002563371</v>
      </c>
      <c r="P14" s="10"/>
    </row>
    <row r="15" spans="1:133">
      <c r="A15" s="12"/>
      <c r="B15" s="44">
        <v>521</v>
      </c>
      <c r="C15" s="20" t="s">
        <v>28</v>
      </c>
      <c r="D15" s="46">
        <v>8830578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8830578</v>
      </c>
      <c r="O15" s="47">
        <f t="shared" si="1"/>
        <v>104.79656792936485</v>
      </c>
      <c r="P15" s="9"/>
    </row>
    <row r="16" spans="1:133">
      <c r="A16" s="12"/>
      <c r="B16" s="44">
        <v>522</v>
      </c>
      <c r="C16" s="20" t="s">
        <v>29</v>
      </c>
      <c r="D16" s="46">
        <v>8689451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8689451</v>
      </c>
      <c r="O16" s="47">
        <f t="shared" si="1"/>
        <v>103.1217483148201</v>
      </c>
      <c r="P16" s="9"/>
    </row>
    <row r="17" spans="1:119">
      <c r="A17" s="12"/>
      <c r="B17" s="44">
        <v>524</v>
      </c>
      <c r="C17" s="20" t="s">
        <v>30</v>
      </c>
      <c r="D17" s="46">
        <v>781843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781843</v>
      </c>
      <c r="O17" s="47">
        <f t="shared" si="1"/>
        <v>9.2784937814487805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23003</v>
      </c>
      <c r="E18" s="31">
        <f t="shared" si="5"/>
        <v>7006844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10459126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17488973</v>
      </c>
      <c r="O18" s="43">
        <f t="shared" si="1"/>
        <v>207.54976027722395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4080436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4080436</v>
      </c>
      <c r="O19" s="47">
        <f t="shared" si="1"/>
        <v>48.424427988227478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10459126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10459126</v>
      </c>
      <c r="O20" s="47">
        <f t="shared" si="1"/>
        <v>124.12330295262508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2926408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2926408</v>
      </c>
      <c r="O21" s="47">
        <f t="shared" si="1"/>
        <v>34.729042058292983</v>
      </c>
      <c r="P21" s="9"/>
    </row>
    <row r="22" spans="1:119">
      <c r="A22" s="12"/>
      <c r="B22" s="44">
        <v>539</v>
      </c>
      <c r="C22" s="20" t="s">
        <v>35</v>
      </c>
      <c r="D22" s="46">
        <v>23003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23003</v>
      </c>
      <c r="O22" s="47">
        <f t="shared" si="1"/>
        <v>0.27298727807842021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2186236</v>
      </c>
      <c r="E23" s="31">
        <f t="shared" si="6"/>
        <v>10703248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12889484</v>
      </c>
      <c r="O23" s="43">
        <f t="shared" si="1"/>
        <v>152.96548941422196</v>
      </c>
      <c r="P23" s="10"/>
    </row>
    <row r="24" spans="1:119">
      <c r="A24" s="12"/>
      <c r="B24" s="44">
        <v>541</v>
      </c>
      <c r="C24" s="20" t="s">
        <v>37</v>
      </c>
      <c r="D24" s="46">
        <v>2186236</v>
      </c>
      <c r="E24" s="46">
        <v>10703248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12889484</v>
      </c>
      <c r="O24" s="47">
        <f t="shared" si="1"/>
        <v>152.96548941422196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732072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732072</v>
      </c>
      <c r="O25" s="43">
        <f t="shared" si="1"/>
        <v>8.6878382227285673</v>
      </c>
      <c r="P25" s="10"/>
    </row>
    <row r="26" spans="1:119">
      <c r="A26" s="13"/>
      <c r="B26" s="45">
        <v>554</v>
      </c>
      <c r="C26" s="21" t="s">
        <v>39</v>
      </c>
      <c r="D26" s="46">
        <v>0</v>
      </c>
      <c r="E26" s="46">
        <v>732072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732072</v>
      </c>
      <c r="O26" s="47">
        <f t="shared" si="1"/>
        <v>8.6878382227285673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1972334</v>
      </c>
      <c r="E27" s="31">
        <f t="shared" si="8"/>
        <v>0</v>
      </c>
      <c r="F27" s="31">
        <f t="shared" si="8"/>
        <v>0</v>
      </c>
      <c r="G27" s="31">
        <f t="shared" si="8"/>
        <v>1712604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3684938</v>
      </c>
      <c r="O27" s="43">
        <f t="shared" si="1"/>
        <v>43.730869647773666</v>
      </c>
      <c r="P27" s="9"/>
    </row>
    <row r="28" spans="1:119">
      <c r="A28" s="12"/>
      <c r="B28" s="44">
        <v>572</v>
      </c>
      <c r="C28" s="20" t="s">
        <v>41</v>
      </c>
      <c r="D28" s="46">
        <v>1972334</v>
      </c>
      <c r="E28" s="46">
        <v>0</v>
      </c>
      <c r="F28" s="46">
        <v>0</v>
      </c>
      <c r="G28" s="46">
        <v>1712604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3684938</v>
      </c>
      <c r="O28" s="47">
        <f t="shared" si="1"/>
        <v>43.730869647773666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SUM(D30:D31)</f>
        <v>1500000</v>
      </c>
      <c r="E29" s="31">
        <f t="shared" si="9"/>
        <v>265396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758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1766154</v>
      </c>
      <c r="O29" s="43">
        <f t="shared" si="1"/>
        <v>20.959769296496724</v>
      </c>
      <c r="P29" s="9"/>
    </row>
    <row r="30" spans="1:119">
      <c r="A30" s="12"/>
      <c r="B30" s="44">
        <v>581</v>
      </c>
      <c r="C30" s="20" t="s">
        <v>42</v>
      </c>
      <c r="D30" s="46">
        <v>1500000</v>
      </c>
      <c r="E30" s="46">
        <v>265396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1765396</v>
      </c>
      <c r="O30" s="47">
        <f t="shared" si="1"/>
        <v>20.950773758663249</v>
      </c>
      <c r="P30" s="9"/>
    </row>
    <row r="31" spans="1:119" ht="15.75" thickBot="1">
      <c r="A31" s="12"/>
      <c r="B31" s="44">
        <v>593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758</v>
      </c>
      <c r="O31" s="47">
        <f t="shared" si="1"/>
        <v>8.9955378334757429E-3</v>
      </c>
      <c r="P31" s="9"/>
    </row>
    <row r="32" spans="1:119" ht="16.5" thickBot="1">
      <c r="A32" s="14" t="s">
        <v>10</v>
      </c>
      <c r="B32" s="23"/>
      <c r="C32" s="22"/>
      <c r="D32" s="15">
        <f>SUM(D5,D14,D18,D23,D25,D27,D29)</f>
        <v>31596875</v>
      </c>
      <c r="E32" s="15">
        <f t="shared" ref="E32:M32" si="10">SUM(E5,E14,E18,E23,E25,E27,E29)</f>
        <v>20163011</v>
      </c>
      <c r="F32" s="15">
        <f t="shared" si="10"/>
        <v>0</v>
      </c>
      <c r="G32" s="15">
        <f t="shared" si="10"/>
        <v>2775578</v>
      </c>
      <c r="H32" s="15">
        <f t="shared" si="10"/>
        <v>0</v>
      </c>
      <c r="I32" s="15">
        <f t="shared" si="10"/>
        <v>14287253</v>
      </c>
      <c r="J32" s="15">
        <f t="shared" si="10"/>
        <v>0</v>
      </c>
      <c r="K32" s="15">
        <f t="shared" si="10"/>
        <v>465283</v>
      </c>
      <c r="L32" s="15">
        <f t="shared" si="10"/>
        <v>0</v>
      </c>
      <c r="M32" s="15">
        <f t="shared" si="10"/>
        <v>0</v>
      </c>
      <c r="N32" s="15">
        <f t="shared" si="4"/>
        <v>69288000</v>
      </c>
      <c r="O32" s="37">
        <f t="shared" si="1"/>
        <v>822.27285673597271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45</v>
      </c>
      <c r="M34" s="163"/>
      <c r="N34" s="163"/>
      <c r="O34" s="41">
        <v>84264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10998701</v>
      </c>
      <c r="E5" s="26">
        <f t="shared" si="0"/>
        <v>1455268</v>
      </c>
      <c r="F5" s="26">
        <f t="shared" si="0"/>
        <v>0</v>
      </c>
      <c r="G5" s="26">
        <f t="shared" si="0"/>
        <v>4546924</v>
      </c>
      <c r="H5" s="26">
        <f t="shared" si="0"/>
        <v>0</v>
      </c>
      <c r="I5" s="26">
        <f t="shared" si="0"/>
        <v>3734622</v>
      </c>
      <c r="J5" s="26">
        <f t="shared" si="0"/>
        <v>0</v>
      </c>
      <c r="K5" s="26">
        <f t="shared" si="0"/>
        <v>390938</v>
      </c>
      <c r="L5" s="26">
        <f t="shared" si="0"/>
        <v>0</v>
      </c>
      <c r="M5" s="26">
        <f t="shared" si="0"/>
        <v>0</v>
      </c>
      <c r="N5" s="27">
        <f>SUM(D5:M5)</f>
        <v>21126453</v>
      </c>
      <c r="O5" s="32">
        <f t="shared" ref="O5:O31" si="1">(N5/O$33)</f>
        <v>245.8822988559258</v>
      </c>
      <c r="P5" s="6"/>
    </row>
    <row r="6" spans="1:133">
      <c r="A6" s="12"/>
      <c r="B6" s="44">
        <v>511</v>
      </c>
      <c r="C6" s="20" t="s">
        <v>19</v>
      </c>
      <c r="D6" s="46">
        <v>481401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481401</v>
      </c>
      <c r="O6" s="47">
        <f t="shared" si="1"/>
        <v>5.6028328348133751</v>
      </c>
      <c r="P6" s="9"/>
    </row>
    <row r="7" spans="1:133">
      <c r="A7" s="12"/>
      <c r="B7" s="44">
        <v>512</v>
      </c>
      <c r="C7" s="20" t="s">
        <v>20</v>
      </c>
      <c r="D7" s="46">
        <v>1600922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1600922</v>
      </c>
      <c r="O7" s="47">
        <f t="shared" si="1"/>
        <v>18.63248798314731</v>
      </c>
      <c r="P7" s="9"/>
    </row>
    <row r="8" spans="1:133">
      <c r="A8" s="12"/>
      <c r="B8" s="44">
        <v>513</v>
      </c>
      <c r="C8" s="20" t="s">
        <v>21</v>
      </c>
      <c r="D8" s="46">
        <v>2396102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2396102</v>
      </c>
      <c r="O8" s="47">
        <f t="shared" si="1"/>
        <v>27.887268537377359</v>
      </c>
      <c r="P8" s="9"/>
    </row>
    <row r="9" spans="1:133">
      <c r="A9" s="12"/>
      <c r="B9" s="44">
        <v>514</v>
      </c>
      <c r="C9" s="20" t="s">
        <v>22</v>
      </c>
      <c r="D9" s="46">
        <v>581356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581356</v>
      </c>
      <c r="O9" s="47">
        <f t="shared" si="1"/>
        <v>6.7661689226149599</v>
      </c>
      <c r="P9" s="9"/>
    </row>
    <row r="10" spans="1:133">
      <c r="A10" s="12"/>
      <c r="B10" s="44">
        <v>515</v>
      </c>
      <c r="C10" s="20" t="s">
        <v>23</v>
      </c>
      <c r="D10" s="46">
        <v>1809053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1809053</v>
      </c>
      <c r="O10" s="47">
        <f t="shared" si="1"/>
        <v>21.054841074940935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1455268</v>
      </c>
      <c r="F11" s="46">
        <v>0</v>
      </c>
      <c r="G11" s="46">
        <v>0</v>
      </c>
      <c r="H11" s="46">
        <v>0</v>
      </c>
      <c r="I11" s="46">
        <v>3734622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5189890</v>
      </c>
      <c r="O11" s="47">
        <f t="shared" si="1"/>
        <v>60.403044657301471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390938</v>
      </c>
      <c r="L12" s="46">
        <v>0</v>
      </c>
      <c r="M12" s="46">
        <v>0</v>
      </c>
      <c r="N12" s="46">
        <f t="shared" si="2"/>
        <v>390938</v>
      </c>
      <c r="O12" s="47">
        <f t="shared" si="1"/>
        <v>4.5499703215744693</v>
      </c>
      <c r="P12" s="9"/>
    </row>
    <row r="13" spans="1:133">
      <c r="A13" s="12"/>
      <c r="B13" s="44">
        <v>519</v>
      </c>
      <c r="C13" s="20" t="s">
        <v>26</v>
      </c>
      <c r="D13" s="46">
        <v>4129867</v>
      </c>
      <c r="E13" s="46">
        <v>0</v>
      </c>
      <c r="F13" s="46">
        <v>0</v>
      </c>
      <c r="G13" s="46">
        <v>4546924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8676791</v>
      </c>
      <c r="O13" s="47">
        <f t="shared" si="1"/>
        <v>100.98568452415591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18647780</v>
      </c>
      <c r="E14" s="31">
        <f t="shared" si="3"/>
        <v>51792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18699572</v>
      </c>
      <c r="O14" s="43">
        <f t="shared" si="1"/>
        <v>217.63680590309704</v>
      </c>
      <c r="P14" s="10"/>
    </row>
    <row r="15" spans="1:133">
      <c r="A15" s="12"/>
      <c r="B15" s="44">
        <v>521</v>
      </c>
      <c r="C15" s="20" t="s">
        <v>28</v>
      </c>
      <c r="D15" s="46">
        <v>9310954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9310954</v>
      </c>
      <c r="O15" s="47">
        <f t="shared" si="1"/>
        <v>108.3664529044122</v>
      </c>
      <c r="P15" s="9"/>
    </row>
    <row r="16" spans="1:133">
      <c r="A16" s="12"/>
      <c r="B16" s="44">
        <v>522</v>
      </c>
      <c r="C16" s="20" t="s">
        <v>29</v>
      </c>
      <c r="D16" s="46">
        <v>8367904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8367904</v>
      </c>
      <c r="O16" s="47">
        <f t="shared" si="1"/>
        <v>97.390672827364668</v>
      </c>
      <c r="P16" s="9"/>
    </row>
    <row r="17" spans="1:119">
      <c r="A17" s="12"/>
      <c r="B17" s="44">
        <v>524</v>
      </c>
      <c r="C17" s="20" t="s">
        <v>30</v>
      </c>
      <c r="D17" s="46">
        <v>968922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968922</v>
      </c>
      <c r="O17" s="47">
        <f t="shared" si="1"/>
        <v>11.27689389089978</v>
      </c>
      <c r="P17" s="9"/>
    </row>
    <row r="18" spans="1:119">
      <c r="A18" s="12"/>
      <c r="B18" s="44">
        <v>525</v>
      </c>
      <c r="C18" s="20" t="s">
        <v>56</v>
      </c>
      <c r="D18" s="46">
        <v>0</v>
      </c>
      <c r="E18" s="46">
        <v>51792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51792</v>
      </c>
      <c r="O18" s="47">
        <f t="shared" si="1"/>
        <v>0.60278628042038618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SUM(D20:D22)</f>
        <v>0</v>
      </c>
      <c r="E19" s="31">
        <f t="shared" si="5"/>
        <v>8377428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10762434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19139862</v>
      </c>
      <c r="O19" s="43">
        <f t="shared" si="1"/>
        <v>222.76116432536864</v>
      </c>
      <c r="P19" s="10"/>
    </row>
    <row r="20" spans="1:119">
      <c r="A20" s="12"/>
      <c r="B20" s="44">
        <v>534</v>
      </c>
      <c r="C20" s="20" t="s">
        <v>32</v>
      </c>
      <c r="D20" s="46">
        <v>0</v>
      </c>
      <c r="E20" s="46">
        <v>4167817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4167817</v>
      </c>
      <c r="O20" s="47">
        <f t="shared" si="1"/>
        <v>48.50754763096333</v>
      </c>
      <c r="P20" s="9"/>
    </row>
    <row r="21" spans="1:119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10762434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10762434</v>
      </c>
      <c r="O21" s="47">
        <f t="shared" si="1"/>
        <v>125.25964548829739</v>
      </c>
      <c r="P21" s="9"/>
    </row>
    <row r="22" spans="1:119">
      <c r="A22" s="12"/>
      <c r="B22" s="44">
        <v>538</v>
      </c>
      <c r="C22" s="20" t="s">
        <v>34</v>
      </c>
      <c r="D22" s="46">
        <v>0</v>
      </c>
      <c r="E22" s="46">
        <v>4209611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4209611</v>
      </c>
      <c r="O22" s="47">
        <f t="shared" si="1"/>
        <v>48.993971206107936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2786472</v>
      </c>
      <c r="E23" s="31">
        <f t="shared" si="6"/>
        <v>7433592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10220064</v>
      </c>
      <c r="O23" s="43">
        <f t="shared" si="1"/>
        <v>118.94721895694883</v>
      </c>
      <c r="P23" s="10"/>
    </row>
    <row r="24" spans="1:119">
      <c r="A24" s="12"/>
      <c r="B24" s="44">
        <v>541</v>
      </c>
      <c r="C24" s="20" t="s">
        <v>37</v>
      </c>
      <c r="D24" s="46">
        <v>2786472</v>
      </c>
      <c r="E24" s="46">
        <v>7433592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10220064</v>
      </c>
      <c r="O24" s="47">
        <f t="shared" si="1"/>
        <v>118.94721895694883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860368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860368</v>
      </c>
      <c r="O25" s="43">
        <f t="shared" si="1"/>
        <v>10.013477496770289</v>
      </c>
      <c r="P25" s="10"/>
    </row>
    <row r="26" spans="1:119">
      <c r="A26" s="13"/>
      <c r="B26" s="45">
        <v>554</v>
      </c>
      <c r="C26" s="21" t="s">
        <v>39</v>
      </c>
      <c r="D26" s="46">
        <v>0</v>
      </c>
      <c r="E26" s="46">
        <v>860368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860368</v>
      </c>
      <c r="O26" s="47">
        <f t="shared" si="1"/>
        <v>10.013477496770289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2737323</v>
      </c>
      <c r="E27" s="31">
        <f t="shared" si="8"/>
        <v>0</v>
      </c>
      <c r="F27" s="31">
        <f t="shared" si="8"/>
        <v>0</v>
      </c>
      <c r="G27" s="31">
        <f t="shared" si="8"/>
        <v>1446363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4183686</v>
      </c>
      <c r="O27" s="43">
        <f t="shared" si="1"/>
        <v>48.692240546548575</v>
      </c>
      <c r="P27" s="9"/>
    </row>
    <row r="28" spans="1:119">
      <c r="A28" s="12"/>
      <c r="B28" s="44">
        <v>572</v>
      </c>
      <c r="C28" s="20" t="s">
        <v>41</v>
      </c>
      <c r="D28" s="46">
        <v>2737323</v>
      </c>
      <c r="E28" s="46">
        <v>0</v>
      </c>
      <c r="F28" s="46">
        <v>0</v>
      </c>
      <c r="G28" s="46">
        <v>1446363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4183686</v>
      </c>
      <c r="O28" s="47">
        <f t="shared" si="1"/>
        <v>48.692240546548575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5509000</v>
      </c>
      <c r="E29" s="31">
        <f t="shared" si="9"/>
        <v>556594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6065594</v>
      </c>
      <c r="O29" s="43">
        <f t="shared" si="1"/>
        <v>70.595011696791232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5509000</v>
      </c>
      <c r="E30" s="46">
        <v>556594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6065594</v>
      </c>
      <c r="O30" s="47">
        <f t="shared" si="1"/>
        <v>70.595011696791232</v>
      </c>
      <c r="P30" s="9"/>
    </row>
    <row r="31" spans="1:119" ht="16.5" thickBot="1">
      <c r="A31" s="14" t="s">
        <v>10</v>
      </c>
      <c r="B31" s="23"/>
      <c r="C31" s="22"/>
      <c r="D31" s="15">
        <f>SUM(D5,D14,D19,D23,D25,D27,D29)</f>
        <v>40679276</v>
      </c>
      <c r="E31" s="15">
        <f t="shared" ref="E31:M31" si="10">SUM(E5,E14,E19,E23,E25,E27,E29)</f>
        <v>18735042</v>
      </c>
      <c r="F31" s="15">
        <f t="shared" si="10"/>
        <v>0</v>
      </c>
      <c r="G31" s="15">
        <f t="shared" si="10"/>
        <v>5993287</v>
      </c>
      <c r="H31" s="15">
        <f t="shared" si="10"/>
        <v>0</v>
      </c>
      <c r="I31" s="15">
        <f t="shared" si="10"/>
        <v>14497056</v>
      </c>
      <c r="J31" s="15">
        <f t="shared" si="10"/>
        <v>0</v>
      </c>
      <c r="K31" s="15">
        <f t="shared" si="10"/>
        <v>390938</v>
      </c>
      <c r="L31" s="15">
        <f t="shared" si="10"/>
        <v>0</v>
      </c>
      <c r="M31" s="15">
        <f t="shared" si="10"/>
        <v>0</v>
      </c>
      <c r="N31" s="15">
        <f t="shared" si="4"/>
        <v>80295599</v>
      </c>
      <c r="O31" s="37">
        <f t="shared" si="1"/>
        <v>934.52821778145039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57</v>
      </c>
      <c r="M33" s="163"/>
      <c r="N33" s="163"/>
      <c r="O33" s="41">
        <v>85921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9538058</v>
      </c>
      <c r="E5" s="26">
        <f t="shared" si="0"/>
        <v>1456836</v>
      </c>
      <c r="F5" s="26">
        <f t="shared" si="0"/>
        <v>0</v>
      </c>
      <c r="G5" s="26">
        <f t="shared" si="0"/>
        <v>720026</v>
      </c>
      <c r="H5" s="26">
        <f t="shared" si="0"/>
        <v>0</v>
      </c>
      <c r="I5" s="26">
        <f t="shared" si="0"/>
        <v>3557293</v>
      </c>
      <c r="J5" s="26">
        <f t="shared" si="0"/>
        <v>0</v>
      </c>
      <c r="K5" s="26">
        <f t="shared" si="0"/>
        <v>452948</v>
      </c>
      <c r="L5" s="26">
        <f t="shared" si="0"/>
        <v>0</v>
      </c>
      <c r="M5" s="26">
        <f t="shared" si="0"/>
        <v>0</v>
      </c>
      <c r="N5" s="27">
        <f>SUM(D5:M5)</f>
        <v>15725161</v>
      </c>
      <c r="O5" s="32">
        <f t="shared" ref="O5:O31" si="1">(N5/O$33)</f>
        <v>181.70974116015717</v>
      </c>
      <c r="P5" s="6"/>
    </row>
    <row r="6" spans="1:133">
      <c r="A6" s="12"/>
      <c r="B6" s="44">
        <v>511</v>
      </c>
      <c r="C6" s="20" t="s">
        <v>19</v>
      </c>
      <c r="D6" s="46">
        <v>314561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314561</v>
      </c>
      <c r="O6" s="47">
        <f t="shared" si="1"/>
        <v>3.6348624913334873</v>
      </c>
      <c r="P6" s="9"/>
    </row>
    <row r="7" spans="1:133">
      <c r="A7" s="12"/>
      <c r="B7" s="44">
        <v>512</v>
      </c>
      <c r="C7" s="20" t="s">
        <v>20</v>
      </c>
      <c r="D7" s="46">
        <v>1286514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1286514</v>
      </c>
      <c r="O7" s="47">
        <f t="shared" si="1"/>
        <v>14.866119713427317</v>
      </c>
      <c r="P7" s="9"/>
    </row>
    <row r="8" spans="1:133">
      <c r="A8" s="12"/>
      <c r="B8" s="44">
        <v>513</v>
      </c>
      <c r="C8" s="20" t="s">
        <v>21</v>
      </c>
      <c r="D8" s="46">
        <v>2118332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2118332</v>
      </c>
      <c r="O8" s="47">
        <f t="shared" si="1"/>
        <v>24.478067945458747</v>
      </c>
      <c r="P8" s="9"/>
    </row>
    <row r="9" spans="1:133">
      <c r="A9" s="12"/>
      <c r="B9" s="44">
        <v>514</v>
      </c>
      <c r="C9" s="20" t="s">
        <v>22</v>
      </c>
      <c r="D9" s="46">
        <v>441432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441432</v>
      </c>
      <c r="O9" s="47">
        <f t="shared" si="1"/>
        <v>5.1009013173099147</v>
      </c>
      <c r="P9" s="9"/>
    </row>
    <row r="10" spans="1:133">
      <c r="A10" s="12"/>
      <c r="B10" s="44">
        <v>515</v>
      </c>
      <c r="C10" s="20" t="s">
        <v>23</v>
      </c>
      <c r="D10" s="46">
        <v>1321287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1321287</v>
      </c>
      <c r="O10" s="47">
        <f t="shared" si="1"/>
        <v>15.267933903397273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1456836</v>
      </c>
      <c r="F11" s="46">
        <v>0</v>
      </c>
      <c r="G11" s="46">
        <v>0</v>
      </c>
      <c r="H11" s="46">
        <v>0</v>
      </c>
      <c r="I11" s="46">
        <v>3557293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5014129</v>
      </c>
      <c r="O11" s="47">
        <f t="shared" si="1"/>
        <v>57.940016177490179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452948</v>
      </c>
      <c r="L12" s="46">
        <v>0</v>
      </c>
      <c r="M12" s="46">
        <v>0</v>
      </c>
      <c r="N12" s="46">
        <f t="shared" si="2"/>
        <v>452948</v>
      </c>
      <c r="O12" s="47">
        <f t="shared" si="1"/>
        <v>5.2339727293736997</v>
      </c>
      <c r="P12" s="9"/>
    </row>
    <row r="13" spans="1:133">
      <c r="A13" s="12"/>
      <c r="B13" s="44">
        <v>519</v>
      </c>
      <c r="C13" s="20" t="s">
        <v>26</v>
      </c>
      <c r="D13" s="46">
        <v>4055932</v>
      </c>
      <c r="E13" s="46">
        <v>0</v>
      </c>
      <c r="F13" s="46">
        <v>0</v>
      </c>
      <c r="G13" s="46">
        <v>720026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4775958</v>
      </c>
      <c r="O13" s="47">
        <f t="shared" si="1"/>
        <v>55.187866882366535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15853760</v>
      </c>
      <c r="E14" s="31">
        <f t="shared" si="3"/>
        <v>686216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16539976</v>
      </c>
      <c r="O14" s="43">
        <f t="shared" si="1"/>
        <v>191.12521377397735</v>
      </c>
      <c r="P14" s="10"/>
    </row>
    <row r="15" spans="1:133">
      <c r="A15" s="12"/>
      <c r="B15" s="44">
        <v>521</v>
      </c>
      <c r="C15" s="20" t="s">
        <v>28</v>
      </c>
      <c r="D15" s="46">
        <v>7304747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7304747</v>
      </c>
      <c r="O15" s="47">
        <f t="shared" si="1"/>
        <v>84.408909174948008</v>
      </c>
      <c r="P15" s="9"/>
    </row>
    <row r="16" spans="1:133">
      <c r="A16" s="12"/>
      <c r="B16" s="44">
        <v>522</v>
      </c>
      <c r="C16" s="20" t="s">
        <v>29</v>
      </c>
      <c r="D16" s="46">
        <v>7496903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7496903</v>
      </c>
      <c r="O16" s="47">
        <f t="shared" si="1"/>
        <v>86.629339033972727</v>
      </c>
      <c r="P16" s="9"/>
    </row>
    <row r="17" spans="1:119">
      <c r="A17" s="12"/>
      <c r="B17" s="44">
        <v>524</v>
      </c>
      <c r="C17" s="20" t="s">
        <v>30</v>
      </c>
      <c r="D17" s="46">
        <v>1052110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1052110</v>
      </c>
      <c r="O17" s="47">
        <f t="shared" si="1"/>
        <v>12.157499422232494</v>
      </c>
      <c r="P17" s="9"/>
    </row>
    <row r="18" spans="1:119">
      <c r="A18" s="12"/>
      <c r="B18" s="44">
        <v>525</v>
      </c>
      <c r="C18" s="20" t="s">
        <v>56</v>
      </c>
      <c r="D18" s="46">
        <v>0</v>
      </c>
      <c r="E18" s="46">
        <v>686216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686216</v>
      </c>
      <c r="O18" s="47">
        <f t="shared" si="1"/>
        <v>7.9294661428241273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SUM(D20:D22)</f>
        <v>0</v>
      </c>
      <c r="E19" s="31">
        <f t="shared" si="5"/>
        <v>6686258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9743122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16429380</v>
      </c>
      <c r="O19" s="43">
        <f t="shared" si="1"/>
        <v>189.84723827131961</v>
      </c>
      <c r="P19" s="10"/>
    </row>
    <row r="20" spans="1:119">
      <c r="A20" s="12"/>
      <c r="B20" s="44">
        <v>534</v>
      </c>
      <c r="C20" s="20" t="s">
        <v>32</v>
      </c>
      <c r="D20" s="46">
        <v>0</v>
      </c>
      <c r="E20" s="46">
        <v>4083978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4083978</v>
      </c>
      <c r="O20" s="47">
        <f t="shared" si="1"/>
        <v>47.191795701409752</v>
      </c>
      <c r="P20" s="9"/>
    </row>
    <row r="21" spans="1:119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9743122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9743122</v>
      </c>
      <c r="O21" s="47">
        <f t="shared" si="1"/>
        <v>112.58518604113705</v>
      </c>
      <c r="P21" s="9"/>
    </row>
    <row r="22" spans="1:119">
      <c r="A22" s="12"/>
      <c r="B22" s="44">
        <v>538</v>
      </c>
      <c r="C22" s="20" t="s">
        <v>34</v>
      </c>
      <c r="D22" s="46">
        <v>0</v>
      </c>
      <c r="E22" s="46">
        <v>2602280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2602280</v>
      </c>
      <c r="O22" s="47">
        <f t="shared" si="1"/>
        <v>30.070256528772823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2397615</v>
      </c>
      <c r="E23" s="31">
        <f t="shared" si="6"/>
        <v>3530020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5927635</v>
      </c>
      <c r="O23" s="43">
        <f t="shared" si="1"/>
        <v>68.495897850704878</v>
      </c>
      <c r="P23" s="10"/>
    </row>
    <row r="24" spans="1:119">
      <c r="A24" s="12"/>
      <c r="B24" s="44">
        <v>541</v>
      </c>
      <c r="C24" s="20" t="s">
        <v>37</v>
      </c>
      <c r="D24" s="46">
        <v>2397615</v>
      </c>
      <c r="E24" s="46">
        <v>3530020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5927635</v>
      </c>
      <c r="O24" s="47">
        <f t="shared" si="1"/>
        <v>68.495897850704878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1874167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1874167</v>
      </c>
      <c r="O25" s="43">
        <f t="shared" si="1"/>
        <v>21.656655881673213</v>
      </c>
      <c r="P25" s="10"/>
    </row>
    <row r="26" spans="1:119">
      <c r="A26" s="13"/>
      <c r="B26" s="45">
        <v>554</v>
      </c>
      <c r="C26" s="21" t="s">
        <v>39</v>
      </c>
      <c r="D26" s="46">
        <v>0</v>
      </c>
      <c r="E26" s="46">
        <v>1874167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1874167</v>
      </c>
      <c r="O26" s="47">
        <f t="shared" si="1"/>
        <v>21.656655881673213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2231634</v>
      </c>
      <c r="E27" s="31">
        <f t="shared" si="8"/>
        <v>0</v>
      </c>
      <c r="F27" s="31">
        <f t="shared" si="8"/>
        <v>0</v>
      </c>
      <c r="G27" s="31">
        <f t="shared" si="8"/>
        <v>140718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2372352</v>
      </c>
      <c r="O27" s="43">
        <f t="shared" si="1"/>
        <v>27.413357984746938</v>
      </c>
      <c r="P27" s="9"/>
    </row>
    <row r="28" spans="1:119">
      <c r="A28" s="12"/>
      <c r="B28" s="44">
        <v>572</v>
      </c>
      <c r="C28" s="20" t="s">
        <v>41</v>
      </c>
      <c r="D28" s="46">
        <v>2231634</v>
      </c>
      <c r="E28" s="46">
        <v>0</v>
      </c>
      <c r="F28" s="46">
        <v>0</v>
      </c>
      <c r="G28" s="46">
        <v>140718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2372352</v>
      </c>
      <c r="O28" s="47">
        <f t="shared" si="1"/>
        <v>27.413357984746938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2300653</v>
      </c>
      <c r="E29" s="31">
        <f t="shared" si="9"/>
        <v>562500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2863153</v>
      </c>
      <c r="O29" s="43">
        <f t="shared" si="1"/>
        <v>33.084735382482087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2300653</v>
      </c>
      <c r="E30" s="46">
        <v>562500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2863153</v>
      </c>
      <c r="O30" s="47">
        <f t="shared" si="1"/>
        <v>33.084735382482087</v>
      </c>
      <c r="P30" s="9"/>
    </row>
    <row r="31" spans="1:119" ht="16.5" thickBot="1">
      <c r="A31" s="14" t="s">
        <v>10</v>
      </c>
      <c r="B31" s="23"/>
      <c r="C31" s="22"/>
      <c r="D31" s="15">
        <f>SUM(D5,D14,D19,D23,D25,D27,D29)</f>
        <v>32321720</v>
      </c>
      <c r="E31" s="15">
        <f t="shared" ref="E31:M31" si="10">SUM(E5,E14,E19,E23,E25,E27,E29)</f>
        <v>14795997</v>
      </c>
      <c r="F31" s="15">
        <f t="shared" si="10"/>
        <v>0</v>
      </c>
      <c r="G31" s="15">
        <f t="shared" si="10"/>
        <v>860744</v>
      </c>
      <c r="H31" s="15">
        <f t="shared" si="10"/>
        <v>0</v>
      </c>
      <c r="I31" s="15">
        <f t="shared" si="10"/>
        <v>13300415</v>
      </c>
      <c r="J31" s="15">
        <f t="shared" si="10"/>
        <v>0</v>
      </c>
      <c r="K31" s="15">
        <f t="shared" si="10"/>
        <v>452948</v>
      </c>
      <c r="L31" s="15">
        <f t="shared" si="10"/>
        <v>0</v>
      </c>
      <c r="M31" s="15">
        <f t="shared" si="10"/>
        <v>0</v>
      </c>
      <c r="N31" s="15">
        <f t="shared" si="4"/>
        <v>61731824</v>
      </c>
      <c r="O31" s="37">
        <f t="shared" si="1"/>
        <v>713.33284030506127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72</v>
      </c>
      <c r="M33" s="163"/>
      <c r="N33" s="163"/>
      <c r="O33" s="41">
        <v>86540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11649581</v>
      </c>
      <c r="E5" s="26">
        <f t="shared" si="0"/>
        <v>1985610</v>
      </c>
      <c r="F5" s="26">
        <f t="shared" si="0"/>
        <v>0</v>
      </c>
      <c r="G5" s="26">
        <f t="shared" si="0"/>
        <v>984227</v>
      </c>
      <c r="H5" s="26">
        <f t="shared" si="0"/>
        <v>0</v>
      </c>
      <c r="I5" s="26">
        <f t="shared" si="0"/>
        <v>3778124</v>
      </c>
      <c r="J5" s="26">
        <f t="shared" si="0"/>
        <v>0</v>
      </c>
      <c r="K5" s="26">
        <f t="shared" si="0"/>
        <v>2274013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20671555</v>
      </c>
      <c r="P5" s="32">
        <f t="shared" ref="P5:P35" si="1">(O5/P$37)</f>
        <v>215.51278175107905</v>
      </c>
      <c r="Q5" s="6"/>
    </row>
    <row r="6" spans="1:134">
      <c r="A6" s="12"/>
      <c r="B6" s="44">
        <v>511</v>
      </c>
      <c r="C6" s="20" t="s">
        <v>19</v>
      </c>
      <c r="D6" s="46">
        <v>441186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441186</v>
      </c>
      <c r="P6" s="47">
        <f t="shared" si="1"/>
        <v>4.5996163389561922</v>
      </c>
      <c r="Q6" s="9"/>
    </row>
    <row r="7" spans="1:134">
      <c r="A7" s="12"/>
      <c r="B7" s="44">
        <v>512</v>
      </c>
      <c r="C7" s="20" t="s">
        <v>20</v>
      </c>
      <c r="D7" s="46">
        <v>2192366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2192366</v>
      </c>
      <c r="P7" s="47">
        <f t="shared" si="1"/>
        <v>22.85666923830772</v>
      </c>
      <c r="Q7" s="9"/>
    </row>
    <row r="8" spans="1:134">
      <c r="A8" s="12"/>
      <c r="B8" s="44">
        <v>513</v>
      </c>
      <c r="C8" s="20" t="s">
        <v>21</v>
      </c>
      <c r="D8" s="46">
        <v>1919842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1919842</v>
      </c>
      <c r="P8" s="47">
        <f t="shared" si="1"/>
        <v>20.015450697470758</v>
      </c>
      <c r="Q8" s="9"/>
    </row>
    <row r="9" spans="1:134">
      <c r="A9" s="12"/>
      <c r="B9" s="44">
        <v>514</v>
      </c>
      <c r="C9" s="20" t="s">
        <v>22</v>
      </c>
      <c r="D9" s="46">
        <v>685805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685805</v>
      </c>
      <c r="P9" s="47">
        <f t="shared" si="1"/>
        <v>7.1499092975249692</v>
      </c>
      <c r="Q9" s="9"/>
    </row>
    <row r="10" spans="1:134">
      <c r="A10" s="12"/>
      <c r="B10" s="44">
        <v>515</v>
      </c>
      <c r="C10" s="20" t="s">
        <v>23</v>
      </c>
      <c r="D10" s="46">
        <v>843106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843106</v>
      </c>
      <c r="P10" s="47">
        <f t="shared" si="1"/>
        <v>8.7898621739402412</v>
      </c>
      <c r="Q10" s="9"/>
    </row>
    <row r="11" spans="1:134">
      <c r="A11" s="12"/>
      <c r="B11" s="44">
        <v>517</v>
      </c>
      <c r="C11" s="20" t="s">
        <v>24</v>
      </c>
      <c r="D11" s="46">
        <v>403506</v>
      </c>
      <c r="E11" s="46">
        <v>1985610</v>
      </c>
      <c r="F11" s="46">
        <v>0</v>
      </c>
      <c r="G11" s="46">
        <v>0</v>
      </c>
      <c r="H11" s="46">
        <v>0</v>
      </c>
      <c r="I11" s="46">
        <v>3778124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6167240</v>
      </c>
      <c r="P11" s="47">
        <f t="shared" si="1"/>
        <v>64.297003690652431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2274013</v>
      </c>
      <c r="L12" s="46">
        <v>0</v>
      </c>
      <c r="M12" s="46">
        <v>0</v>
      </c>
      <c r="N12" s="46">
        <v>0</v>
      </c>
      <c r="O12" s="46">
        <f t="shared" si="2"/>
        <v>2274013</v>
      </c>
      <c r="P12" s="47">
        <f t="shared" si="1"/>
        <v>23.707885902541754</v>
      </c>
      <c r="Q12" s="9"/>
    </row>
    <row r="13" spans="1:134">
      <c r="A13" s="12"/>
      <c r="B13" s="44">
        <v>519</v>
      </c>
      <c r="C13" s="20" t="s">
        <v>26</v>
      </c>
      <c r="D13" s="46">
        <v>5163770</v>
      </c>
      <c r="E13" s="46">
        <v>0</v>
      </c>
      <c r="F13" s="46">
        <v>0</v>
      </c>
      <c r="G13" s="46">
        <v>984227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6147997</v>
      </c>
      <c r="P13" s="47">
        <f t="shared" si="1"/>
        <v>64.09638441168498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26732800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26732800</v>
      </c>
      <c r="P14" s="43">
        <f t="shared" si="1"/>
        <v>278.70472695427344</v>
      </c>
      <c r="Q14" s="10"/>
    </row>
    <row r="15" spans="1:134">
      <c r="A15" s="12"/>
      <c r="B15" s="44">
        <v>521</v>
      </c>
      <c r="C15" s="20" t="s">
        <v>28</v>
      </c>
      <c r="D15" s="46">
        <v>12467126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12467126</v>
      </c>
      <c r="P15" s="47">
        <f t="shared" si="1"/>
        <v>129.97691778394045</v>
      </c>
      <c r="Q15" s="9"/>
    </row>
    <row r="16" spans="1:134">
      <c r="A16" s="12"/>
      <c r="B16" s="44">
        <v>522</v>
      </c>
      <c r="C16" s="20" t="s">
        <v>29</v>
      </c>
      <c r="D16" s="46">
        <v>12710608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12710608</v>
      </c>
      <c r="P16" s="47">
        <f t="shared" si="1"/>
        <v>132.51535686732419</v>
      </c>
      <c r="Q16" s="9"/>
    </row>
    <row r="17" spans="1:17">
      <c r="A17" s="12"/>
      <c r="B17" s="44">
        <v>524</v>
      </c>
      <c r="C17" s="20" t="s">
        <v>30</v>
      </c>
      <c r="D17" s="46">
        <v>1521145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1521145</v>
      </c>
      <c r="P17" s="47">
        <f t="shared" si="1"/>
        <v>15.858806480535458</v>
      </c>
      <c r="Q17" s="9"/>
    </row>
    <row r="18" spans="1:17">
      <c r="A18" s="12"/>
      <c r="B18" s="44">
        <v>525</v>
      </c>
      <c r="C18" s="20" t="s">
        <v>56</v>
      </c>
      <c r="D18" s="46">
        <v>33921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33921</v>
      </c>
      <c r="P18" s="47">
        <f t="shared" si="1"/>
        <v>0.35364582247336268</v>
      </c>
      <c r="Q18" s="9"/>
    </row>
    <row r="19" spans="1:17" ht="15.75">
      <c r="A19" s="28" t="s">
        <v>31</v>
      </c>
      <c r="B19" s="29"/>
      <c r="C19" s="30"/>
      <c r="D19" s="31">
        <f t="shared" ref="D19:N19" si="5">SUM(D20:D24)</f>
        <v>0</v>
      </c>
      <c r="E19" s="31">
        <f t="shared" si="5"/>
        <v>11460970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17352722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28813692</v>
      </c>
      <c r="P19" s="43">
        <f t="shared" si="1"/>
        <v>300.39921599699744</v>
      </c>
      <c r="Q19" s="10"/>
    </row>
    <row r="20" spans="1:17">
      <c r="A20" s="12"/>
      <c r="B20" s="44">
        <v>534</v>
      </c>
      <c r="C20" s="20" t="s">
        <v>32</v>
      </c>
      <c r="D20" s="46">
        <v>0</v>
      </c>
      <c r="E20" s="46">
        <v>7000350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2" si="6">SUM(D20:N20)</f>
        <v>7000350</v>
      </c>
      <c r="P20" s="47">
        <f t="shared" si="1"/>
        <v>72.982651848453884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17352722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17352722</v>
      </c>
      <c r="P21" s="47">
        <f t="shared" si="1"/>
        <v>180.91204987593571</v>
      </c>
      <c r="Q21" s="9"/>
    </row>
    <row r="22" spans="1:17">
      <c r="A22" s="12"/>
      <c r="B22" s="44">
        <v>537</v>
      </c>
      <c r="C22" s="20" t="s">
        <v>48</v>
      </c>
      <c r="D22" s="46">
        <v>0</v>
      </c>
      <c r="E22" s="46">
        <v>47619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47619</v>
      </c>
      <c r="P22" s="47">
        <f t="shared" si="1"/>
        <v>0.4964553055735107</v>
      </c>
      <c r="Q22" s="9"/>
    </row>
    <row r="23" spans="1:17">
      <c r="A23" s="12"/>
      <c r="B23" s="44">
        <v>538</v>
      </c>
      <c r="C23" s="20" t="s">
        <v>34</v>
      </c>
      <c r="D23" s="46">
        <v>0</v>
      </c>
      <c r="E23" s="46">
        <v>4029041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4029041</v>
      </c>
      <c r="P23" s="47">
        <f t="shared" si="1"/>
        <v>42.005056402343669</v>
      </c>
      <c r="Q23" s="9"/>
    </row>
    <row r="24" spans="1:17">
      <c r="A24" s="12"/>
      <c r="B24" s="44">
        <v>539</v>
      </c>
      <c r="C24" s="20" t="s">
        <v>35</v>
      </c>
      <c r="D24" s="46">
        <v>0</v>
      </c>
      <c r="E24" s="46">
        <v>383960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383960</v>
      </c>
      <c r="P24" s="47">
        <f t="shared" si="1"/>
        <v>4.0030025646906733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SUM(D26:D26)</f>
        <v>2722573</v>
      </c>
      <c r="E25" s="31">
        <f t="shared" si="7"/>
        <v>2052337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4774910</v>
      </c>
      <c r="P25" s="43">
        <f t="shared" si="1"/>
        <v>49.781167247023497</v>
      </c>
      <c r="Q25" s="10"/>
    </row>
    <row r="26" spans="1:17">
      <c r="A26" s="12"/>
      <c r="B26" s="44">
        <v>541</v>
      </c>
      <c r="C26" s="20" t="s">
        <v>37</v>
      </c>
      <c r="D26" s="46">
        <v>2722573</v>
      </c>
      <c r="E26" s="46">
        <v>2052337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4774910</v>
      </c>
      <c r="P26" s="47">
        <f t="shared" si="1"/>
        <v>49.781167247023497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SUM(D28:D29)</f>
        <v>0</v>
      </c>
      <c r="E27" s="31">
        <f t="shared" si="8"/>
        <v>936556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936556</v>
      </c>
      <c r="P27" s="43">
        <f t="shared" si="1"/>
        <v>9.7641318626326647</v>
      </c>
      <c r="Q27" s="10"/>
    </row>
    <row r="28" spans="1:17">
      <c r="A28" s="13"/>
      <c r="B28" s="45">
        <v>554</v>
      </c>
      <c r="C28" s="21" t="s">
        <v>39</v>
      </c>
      <c r="D28" s="46">
        <v>0</v>
      </c>
      <c r="E28" s="46">
        <v>867056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867056</v>
      </c>
      <c r="P28" s="47">
        <f t="shared" si="1"/>
        <v>9.0395546195708842</v>
      </c>
      <c r="Q28" s="9"/>
    </row>
    <row r="29" spans="1:17">
      <c r="A29" s="13"/>
      <c r="B29" s="45">
        <v>559</v>
      </c>
      <c r="C29" s="21" t="s">
        <v>83</v>
      </c>
      <c r="D29" s="46">
        <v>0</v>
      </c>
      <c r="E29" s="46">
        <v>69500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69500</v>
      </c>
      <c r="P29" s="47">
        <f t="shared" si="1"/>
        <v>0.72457724306178195</v>
      </c>
      <c r="Q29" s="9"/>
    </row>
    <row r="30" spans="1:17" ht="15.75">
      <c r="A30" s="28" t="s">
        <v>40</v>
      </c>
      <c r="B30" s="29"/>
      <c r="C30" s="30"/>
      <c r="D30" s="31">
        <f t="shared" ref="D30:N30" si="9">SUM(D31:D32)</f>
        <v>4468839</v>
      </c>
      <c r="E30" s="31">
        <f t="shared" si="9"/>
        <v>0</v>
      </c>
      <c r="F30" s="31">
        <f t="shared" si="9"/>
        <v>0</v>
      </c>
      <c r="G30" s="31">
        <f t="shared" si="9"/>
        <v>1021169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5490008</v>
      </c>
      <c r="P30" s="43">
        <f t="shared" si="1"/>
        <v>57.236472820534203</v>
      </c>
      <c r="Q30" s="9"/>
    </row>
    <row r="31" spans="1:17">
      <c r="A31" s="12"/>
      <c r="B31" s="44">
        <v>572</v>
      </c>
      <c r="C31" s="20" t="s">
        <v>41</v>
      </c>
      <c r="D31" s="46">
        <v>3627361</v>
      </c>
      <c r="E31" s="46">
        <v>0</v>
      </c>
      <c r="F31" s="46">
        <v>0</v>
      </c>
      <c r="G31" s="46">
        <v>1021169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4648530</v>
      </c>
      <c r="P31" s="47">
        <f t="shared" si="1"/>
        <v>48.46358347755374</v>
      </c>
      <c r="Q31" s="9"/>
    </row>
    <row r="32" spans="1:17">
      <c r="A32" s="12"/>
      <c r="B32" s="44">
        <v>575</v>
      </c>
      <c r="C32" s="20" t="s">
        <v>92</v>
      </c>
      <c r="D32" s="46">
        <v>841478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841478</v>
      </c>
      <c r="P32" s="47">
        <f t="shared" si="1"/>
        <v>8.7728893429804629</v>
      </c>
      <c r="Q32" s="9"/>
    </row>
    <row r="33" spans="1:120" ht="15.75">
      <c r="A33" s="28" t="s">
        <v>44</v>
      </c>
      <c r="B33" s="29"/>
      <c r="C33" s="30"/>
      <c r="D33" s="31">
        <f t="shared" ref="D33:N33" si="10">SUM(D34:D34)</f>
        <v>7999000</v>
      </c>
      <c r="E33" s="31">
        <f t="shared" si="10"/>
        <v>1691996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9690996</v>
      </c>
      <c r="P33" s="43">
        <f t="shared" si="1"/>
        <v>101.0341750245001</v>
      </c>
      <c r="Q33" s="9"/>
    </row>
    <row r="34" spans="1:120" ht="15.75" thickBot="1">
      <c r="A34" s="12"/>
      <c r="B34" s="44">
        <v>581</v>
      </c>
      <c r="C34" s="20" t="s">
        <v>93</v>
      </c>
      <c r="D34" s="46">
        <v>7999000</v>
      </c>
      <c r="E34" s="46">
        <v>1691996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9690996</v>
      </c>
      <c r="P34" s="47">
        <f t="shared" si="1"/>
        <v>101.0341750245001</v>
      </c>
      <c r="Q34" s="9"/>
    </row>
    <row r="35" spans="1:120" ht="16.5" thickBot="1">
      <c r="A35" s="14" t="s">
        <v>10</v>
      </c>
      <c r="B35" s="23"/>
      <c r="C35" s="22"/>
      <c r="D35" s="15">
        <f>SUM(D5,D14,D19,D25,D27,D30,D33)</f>
        <v>53572793</v>
      </c>
      <c r="E35" s="15">
        <f t="shared" ref="E35:N35" si="11">SUM(E5,E14,E19,E25,E27,E30,E33)</f>
        <v>18127469</v>
      </c>
      <c r="F35" s="15">
        <f t="shared" si="11"/>
        <v>0</v>
      </c>
      <c r="G35" s="15">
        <f t="shared" si="11"/>
        <v>2005396</v>
      </c>
      <c r="H35" s="15">
        <f t="shared" si="11"/>
        <v>0</v>
      </c>
      <c r="I35" s="15">
        <f t="shared" si="11"/>
        <v>21130846</v>
      </c>
      <c r="J35" s="15">
        <f t="shared" si="11"/>
        <v>0</v>
      </c>
      <c r="K35" s="15">
        <f t="shared" si="11"/>
        <v>2274013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>SUM(D35:N35)</f>
        <v>97110517</v>
      </c>
      <c r="P35" s="37">
        <f t="shared" si="1"/>
        <v>1012.4326716570404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96</v>
      </c>
      <c r="N37" s="163"/>
      <c r="O37" s="163"/>
      <c r="P37" s="41">
        <v>95918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9242678</v>
      </c>
      <c r="E5" s="26">
        <f t="shared" si="0"/>
        <v>1983672</v>
      </c>
      <c r="F5" s="26">
        <f t="shared" si="0"/>
        <v>0</v>
      </c>
      <c r="G5" s="26">
        <f t="shared" si="0"/>
        <v>774965</v>
      </c>
      <c r="H5" s="26">
        <f t="shared" si="0"/>
        <v>0</v>
      </c>
      <c r="I5" s="26">
        <f t="shared" si="0"/>
        <v>3284139</v>
      </c>
      <c r="J5" s="26">
        <f t="shared" si="0"/>
        <v>0</v>
      </c>
      <c r="K5" s="26">
        <f t="shared" si="0"/>
        <v>2478693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17764147</v>
      </c>
      <c r="P5" s="32">
        <f t="shared" ref="P5:P34" si="1">(O5/P$36)</f>
        <v>187.08357819131569</v>
      </c>
      <c r="Q5" s="6"/>
    </row>
    <row r="6" spans="1:134">
      <c r="A6" s="12"/>
      <c r="B6" s="44">
        <v>511</v>
      </c>
      <c r="C6" s="20" t="s">
        <v>19</v>
      </c>
      <c r="D6" s="46">
        <v>411535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411535</v>
      </c>
      <c r="P6" s="47">
        <f t="shared" si="1"/>
        <v>4.3340916032142216</v>
      </c>
      <c r="Q6" s="9"/>
    </row>
    <row r="7" spans="1:134">
      <c r="A7" s="12"/>
      <c r="B7" s="44">
        <v>512</v>
      </c>
      <c r="C7" s="20" t="s">
        <v>20</v>
      </c>
      <c r="D7" s="46">
        <v>1776110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1776110</v>
      </c>
      <c r="P7" s="47">
        <f t="shared" si="1"/>
        <v>18.705148863121757</v>
      </c>
      <c r="Q7" s="9"/>
    </row>
    <row r="8" spans="1:134">
      <c r="A8" s="12"/>
      <c r="B8" s="44">
        <v>513</v>
      </c>
      <c r="C8" s="20" t="s">
        <v>21</v>
      </c>
      <c r="D8" s="46">
        <v>1827371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1827371</v>
      </c>
      <c r="P8" s="47">
        <f t="shared" si="1"/>
        <v>19.245005423735954</v>
      </c>
      <c r="Q8" s="9"/>
    </row>
    <row r="9" spans="1:134">
      <c r="A9" s="12"/>
      <c r="B9" s="44">
        <v>514</v>
      </c>
      <c r="C9" s="20" t="s">
        <v>22</v>
      </c>
      <c r="D9" s="46">
        <v>701833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701833</v>
      </c>
      <c r="P9" s="47">
        <f t="shared" si="1"/>
        <v>7.3913725737996696</v>
      </c>
      <c r="Q9" s="9"/>
    </row>
    <row r="10" spans="1:134">
      <c r="A10" s="12"/>
      <c r="B10" s="44">
        <v>515</v>
      </c>
      <c r="C10" s="20" t="s">
        <v>23</v>
      </c>
      <c r="D10" s="46">
        <v>779323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779323</v>
      </c>
      <c r="P10" s="47">
        <f t="shared" si="1"/>
        <v>8.2074605331058521</v>
      </c>
      <c r="Q10" s="9"/>
    </row>
    <row r="11" spans="1:134">
      <c r="A11" s="12"/>
      <c r="B11" s="44">
        <v>517</v>
      </c>
      <c r="C11" s="20" t="s">
        <v>24</v>
      </c>
      <c r="D11" s="46">
        <v>406506</v>
      </c>
      <c r="E11" s="46">
        <v>1983672</v>
      </c>
      <c r="F11" s="46">
        <v>0</v>
      </c>
      <c r="G11" s="46">
        <v>0</v>
      </c>
      <c r="H11" s="46">
        <v>0</v>
      </c>
      <c r="I11" s="46">
        <v>3284139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5674317</v>
      </c>
      <c r="P11" s="47">
        <f t="shared" si="1"/>
        <v>59.759217718239547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2478693</v>
      </c>
      <c r="L12" s="46">
        <v>0</v>
      </c>
      <c r="M12" s="46">
        <v>0</v>
      </c>
      <c r="N12" s="46">
        <v>0</v>
      </c>
      <c r="O12" s="46">
        <f t="shared" si="2"/>
        <v>2478693</v>
      </c>
      <c r="P12" s="47">
        <f t="shared" si="1"/>
        <v>26.104420081514011</v>
      </c>
      <c r="Q12" s="9"/>
    </row>
    <row r="13" spans="1:134">
      <c r="A13" s="12"/>
      <c r="B13" s="44">
        <v>519</v>
      </c>
      <c r="C13" s="20" t="s">
        <v>26</v>
      </c>
      <c r="D13" s="46">
        <v>3340000</v>
      </c>
      <c r="E13" s="46">
        <v>0</v>
      </c>
      <c r="F13" s="46">
        <v>0</v>
      </c>
      <c r="G13" s="46">
        <v>774965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4114965</v>
      </c>
      <c r="P13" s="47">
        <f t="shared" si="1"/>
        <v>43.336861394584687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25583595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4" si="4">SUM(D14:N14)</f>
        <v>25583595</v>
      </c>
      <c r="P14" s="43">
        <f t="shared" si="1"/>
        <v>269.43429907427884</v>
      </c>
      <c r="Q14" s="10"/>
    </row>
    <row r="15" spans="1:134">
      <c r="A15" s="12"/>
      <c r="B15" s="44">
        <v>521</v>
      </c>
      <c r="C15" s="20" t="s">
        <v>28</v>
      </c>
      <c r="D15" s="46">
        <v>12470473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12470473</v>
      </c>
      <c r="P15" s="47">
        <f t="shared" si="1"/>
        <v>131.33311217128474</v>
      </c>
      <c r="Q15" s="9"/>
    </row>
    <row r="16" spans="1:134">
      <c r="A16" s="12"/>
      <c r="B16" s="44">
        <v>522</v>
      </c>
      <c r="C16" s="20" t="s">
        <v>29</v>
      </c>
      <c r="D16" s="46">
        <v>11449038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11449038</v>
      </c>
      <c r="P16" s="47">
        <f t="shared" si="1"/>
        <v>120.57584278537803</v>
      </c>
      <c r="Q16" s="9"/>
    </row>
    <row r="17" spans="1:17">
      <c r="A17" s="12"/>
      <c r="B17" s="44">
        <v>524</v>
      </c>
      <c r="C17" s="20" t="s">
        <v>30</v>
      </c>
      <c r="D17" s="46">
        <v>1664084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1664084</v>
      </c>
      <c r="P17" s="47">
        <f t="shared" si="1"/>
        <v>17.525344117616083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22276</v>
      </c>
      <c r="E18" s="31">
        <f t="shared" si="5"/>
        <v>11215392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15940834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27178502</v>
      </c>
      <c r="P18" s="43">
        <f t="shared" si="1"/>
        <v>286.231103809253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6782347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6782347</v>
      </c>
      <c r="P19" s="47">
        <f t="shared" si="1"/>
        <v>71.428464608806465</v>
      </c>
      <c r="Q19" s="9"/>
    </row>
    <row r="20" spans="1:17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15940834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15940834</v>
      </c>
      <c r="P20" s="47">
        <f t="shared" si="1"/>
        <v>167.8813097005887</v>
      </c>
      <c r="Q20" s="9"/>
    </row>
    <row r="21" spans="1:17">
      <c r="A21" s="12"/>
      <c r="B21" s="44">
        <v>537</v>
      </c>
      <c r="C21" s="20" t="s">
        <v>48</v>
      </c>
      <c r="D21" s="46">
        <v>0</v>
      </c>
      <c r="E21" s="46">
        <v>11201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11201</v>
      </c>
      <c r="P21" s="47">
        <f t="shared" si="1"/>
        <v>0.11796362410876961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3613199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3613199</v>
      </c>
      <c r="P22" s="47">
        <f t="shared" si="1"/>
        <v>38.052499657725399</v>
      </c>
      <c r="Q22" s="9"/>
    </row>
    <row r="23" spans="1:17">
      <c r="A23" s="12"/>
      <c r="B23" s="44">
        <v>539</v>
      </c>
      <c r="C23" s="20" t="s">
        <v>35</v>
      </c>
      <c r="D23" s="46">
        <v>22276</v>
      </c>
      <c r="E23" s="46">
        <v>808645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830921</v>
      </c>
      <c r="P23" s="47">
        <f t="shared" si="1"/>
        <v>8.7508662180236545</v>
      </c>
      <c r="Q23" s="9"/>
    </row>
    <row r="24" spans="1:17" ht="15.75">
      <c r="A24" s="28" t="s">
        <v>36</v>
      </c>
      <c r="B24" s="29"/>
      <c r="C24" s="30"/>
      <c r="D24" s="31">
        <f t="shared" ref="D24:N24" si="6">SUM(D25:D25)</f>
        <v>2214698</v>
      </c>
      <c r="E24" s="31">
        <f t="shared" si="6"/>
        <v>3059387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4"/>
        <v>5274085</v>
      </c>
      <c r="P24" s="43">
        <f t="shared" si="1"/>
        <v>55.544163954798691</v>
      </c>
      <c r="Q24" s="10"/>
    </row>
    <row r="25" spans="1:17">
      <c r="A25" s="12"/>
      <c r="B25" s="44">
        <v>541</v>
      </c>
      <c r="C25" s="20" t="s">
        <v>37</v>
      </c>
      <c r="D25" s="46">
        <v>2214698</v>
      </c>
      <c r="E25" s="46">
        <v>3059387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5274085</v>
      </c>
      <c r="P25" s="47">
        <f t="shared" si="1"/>
        <v>55.544163954798691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SUM(D27:D28)</f>
        <v>0</v>
      </c>
      <c r="E26" s="31">
        <f t="shared" si="7"/>
        <v>763963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4"/>
        <v>763963</v>
      </c>
      <c r="P26" s="43">
        <f t="shared" si="1"/>
        <v>8.0456962918496515</v>
      </c>
      <c r="Q26" s="10"/>
    </row>
    <row r="27" spans="1:17">
      <c r="A27" s="13"/>
      <c r="B27" s="45">
        <v>554</v>
      </c>
      <c r="C27" s="21" t="s">
        <v>39</v>
      </c>
      <c r="D27" s="46">
        <v>0</v>
      </c>
      <c r="E27" s="46">
        <v>756647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756647</v>
      </c>
      <c r="P27" s="47">
        <f t="shared" si="1"/>
        <v>7.9686476467304876</v>
      </c>
      <c r="Q27" s="9"/>
    </row>
    <row r="28" spans="1:17">
      <c r="A28" s="13"/>
      <c r="B28" s="45">
        <v>559</v>
      </c>
      <c r="C28" s="21" t="s">
        <v>83</v>
      </c>
      <c r="D28" s="46">
        <v>0</v>
      </c>
      <c r="E28" s="46">
        <v>7316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7316</v>
      </c>
      <c r="P28" s="47">
        <f t="shared" si="1"/>
        <v>7.7048645119164219E-2</v>
      </c>
      <c r="Q28" s="9"/>
    </row>
    <row r="29" spans="1:17" ht="15.75">
      <c r="A29" s="28" t="s">
        <v>40</v>
      </c>
      <c r="B29" s="29"/>
      <c r="C29" s="30"/>
      <c r="D29" s="31">
        <f t="shared" ref="D29:N29" si="8">SUM(D30:D31)</f>
        <v>3368905</v>
      </c>
      <c r="E29" s="31">
        <f t="shared" si="8"/>
        <v>0</v>
      </c>
      <c r="F29" s="31">
        <f t="shared" si="8"/>
        <v>0</v>
      </c>
      <c r="G29" s="31">
        <f t="shared" si="8"/>
        <v>341160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4"/>
        <v>3710065</v>
      </c>
      <c r="P29" s="43">
        <f t="shared" si="1"/>
        <v>39.072646467199561</v>
      </c>
      <c r="Q29" s="9"/>
    </row>
    <row r="30" spans="1:17">
      <c r="A30" s="12"/>
      <c r="B30" s="44">
        <v>572</v>
      </c>
      <c r="C30" s="20" t="s">
        <v>41</v>
      </c>
      <c r="D30" s="46">
        <v>2621726</v>
      </c>
      <c r="E30" s="46">
        <v>0</v>
      </c>
      <c r="F30" s="46">
        <v>0</v>
      </c>
      <c r="G30" s="46">
        <v>341160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2962886</v>
      </c>
      <c r="P30" s="47">
        <f t="shared" si="1"/>
        <v>31.203711309805904</v>
      </c>
      <c r="Q30" s="9"/>
    </row>
    <row r="31" spans="1:17">
      <c r="A31" s="12"/>
      <c r="B31" s="44">
        <v>575</v>
      </c>
      <c r="C31" s="20" t="s">
        <v>92</v>
      </c>
      <c r="D31" s="46">
        <v>747179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747179</v>
      </c>
      <c r="P31" s="47">
        <f t="shared" si="1"/>
        <v>7.8689351573936577</v>
      </c>
      <c r="Q31" s="9"/>
    </row>
    <row r="32" spans="1:17" ht="15.75">
      <c r="A32" s="28" t="s">
        <v>44</v>
      </c>
      <c r="B32" s="29"/>
      <c r="C32" s="30"/>
      <c r="D32" s="31">
        <f t="shared" ref="D32:N32" si="9">SUM(D33:D33)</f>
        <v>422200</v>
      </c>
      <c r="E32" s="31">
        <f t="shared" si="9"/>
        <v>1048010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4"/>
        <v>1470210</v>
      </c>
      <c r="P32" s="43">
        <f t="shared" si="1"/>
        <v>15.483555021958232</v>
      </c>
      <c r="Q32" s="9"/>
    </row>
    <row r="33" spans="1:120" ht="15.75" thickBot="1">
      <c r="A33" s="12"/>
      <c r="B33" s="44">
        <v>581</v>
      </c>
      <c r="C33" s="20" t="s">
        <v>93</v>
      </c>
      <c r="D33" s="46">
        <v>422200</v>
      </c>
      <c r="E33" s="46">
        <v>1048010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1470210</v>
      </c>
      <c r="P33" s="47">
        <f t="shared" si="1"/>
        <v>15.483555021958232</v>
      </c>
      <c r="Q33" s="9"/>
    </row>
    <row r="34" spans="1:120" ht="16.5" thickBot="1">
      <c r="A34" s="14" t="s">
        <v>10</v>
      </c>
      <c r="B34" s="23"/>
      <c r="C34" s="22"/>
      <c r="D34" s="15">
        <f>SUM(D5,D14,D18,D24,D26,D29,D32)</f>
        <v>40854352</v>
      </c>
      <c r="E34" s="15">
        <f t="shared" ref="E34:N34" si="10">SUM(E5,E14,E18,E24,E26,E29,E32)</f>
        <v>18070424</v>
      </c>
      <c r="F34" s="15">
        <f t="shared" si="10"/>
        <v>0</v>
      </c>
      <c r="G34" s="15">
        <f t="shared" si="10"/>
        <v>1116125</v>
      </c>
      <c r="H34" s="15">
        <f t="shared" si="10"/>
        <v>0</v>
      </c>
      <c r="I34" s="15">
        <f t="shared" si="10"/>
        <v>19224973</v>
      </c>
      <c r="J34" s="15">
        <f t="shared" si="10"/>
        <v>0</v>
      </c>
      <c r="K34" s="15">
        <f t="shared" si="10"/>
        <v>2478693</v>
      </c>
      <c r="L34" s="15">
        <f t="shared" si="10"/>
        <v>0</v>
      </c>
      <c r="M34" s="15">
        <f t="shared" si="10"/>
        <v>0</v>
      </c>
      <c r="N34" s="15">
        <f t="shared" si="10"/>
        <v>0</v>
      </c>
      <c r="O34" s="15">
        <f t="shared" si="4"/>
        <v>81744567</v>
      </c>
      <c r="P34" s="37">
        <f t="shared" si="1"/>
        <v>860.89504281065365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163" t="s">
        <v>94</v>
      </c>
      <c r="N36" s="163"/>
      <c r="O36" s="163"/>
      <c r="P36" s="41">
        <v>94953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50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8999885</v>
      </c>
      <c r="E5" s="26">
        <f t="shared" si="0"/>
        <v>1985506</v>
      </c>
      <c r="F5" s="26">
        <f t="shared" si="0"/>
        <v>0</v>
      </c>
      <c r="G5" s="26">
        <f t="shared" si="0"/>
        <v>1292005</v>
      </c>
      <c r="H5" s="26">
        <f t="shared" si="0"/>
        <v>0</v>
      </c>
      <c r="I5" s="26">
        <f t="shared" si="0"/>
        <v>5599229</v>
      </c>
      <c r="J5" s="26">
        <f t="shared" si="0"/>
        <v>0</v>
      </c>
      <c r="K5" s="26">
        <f t="shared" si="0"/>
        <v>2094409</v>
      </c>
      <c r="L5" s="26">
        <f t="shared" si="0"/>
        <v>0</v>
      </c>
      <c r="M5" s="26">
        <f t="shared" si="0"/>
        <v>0</v>
      </c>
      <c r="N5" s="27">
        <f>SUM(D5:M5)</f>
        <v>19971034</v>
      </c>
      <c r="O5" s="32">
        <f t="shared" ref="O5:O35" si="1">(N5/O$37)</f>
        <v>213.19036689902538</v>
      </c>
      <c r="P5" s="6"/>
    </row>
    <row r="6" spans="1:133">
      <c r="A6" s="12"/>
      <c r="B6" s="44">
        <v>511</v>
      </c>
      <c r="C6" s="20" t="s">
        <v>19</v>
      </c>
      <c r="D6" s="46">
        <v>398912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398912</v>
      </c>
      <c r="O6" s="47">
        <f t="shared" si="1"/>
        <v>4.2583771897050502</v>
      </c>
      <c r="P6" s="9"/>
    </row>
    <row r="7" spans="1:133">
      <c r="A7" s="12"/>
      <c r="B7" s="44">
        <v>512</v>
      </c>
      <c r="C7" s="20" t="s">
        <v>20</v>
      </c>
      <c r="D7" s="46">
        <v>1771840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1771840</v>
      </c>
      <c r="O7" s="47">
        <f t="shared" si="1"/>
        <v>18.914354644149579</v>
      </c>
      <c r="P7" s="9"/>
    </row>
    <row r="8" spans="1:133">
      <c r="A8" s="12"/>
      <c r="B8" s="44">
        <v>513</v>
      </c>
      <c r="C8" s="20" t="s">
        <v>21</v>
      </c>
      <c r="D8" s="46">
        <v>1737574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1737574</v>
      </c>
      <c r="O8" s="47">
        <f t="shared" si="1"/>
        <v>18.548565816582514</v>
      </c>
      <c r="P8" s="9"/>
    </row>
    <row r="9" spans="1:133">
      <c r="A9" s="12"/>
      <c r="B9" s="44">
        <v>514</v>
      </c>
      <c r="C9" s="20" t="s">
        <v>22</v>
      </c>
      <c r="D9" s="46">
        <v>622559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622559</v>
      </c>
      <c r="O9" s="47">
        <f t="shared" si="1"/>
        <v>6.6458041995367063</v>
      </c>
      <c r="P9" s="9"/>
    </row>
    <row r="10" spans="1:133">
      <c r="A10" s="12"/>
      <c r="B10" s="44">
        <v>515</v>
      </c>
      <c r="C10" s="20" t="s">
        <v>23</v>
      </c>
      <c r="D10" s="46">
        <v>752072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752072</v>
      </c>
      <c r="O10" s="47">
        <f t="shared" si="1"/>
        <v>8.02835274400333</v>
      </c>
      <c r="P10" s="9"/>
    </row>
    <row r="11" spans="1:133">
      <c r="A11" s="12"/>
      <c r="B11" s="44">
        <v>517</v>
      </c>
      <c r="C11" s="20" t="s">
        <v>24</v>
      </c>
      <c r="D11" s="46">
        <v>404006</v>
      </c>
      <c r="E11" s="46">
        <v>1985506</v>
      </c>
      <c r="F11" s="46">
        <v>0</v>
      </c>
      <c r="G11" s="46">
        <v>0</v>
      </c>
      <c r="H11" s="46">
        <v>0</v>
      </c>
      <c r="I11" s="46">
        <v>5599229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7988741</v>
      </c>
      <c r="O11" s="47">
        <f t="shared" si="1"/>
        <v>85.279641747707544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2094409</v>
      </c>
      <c r="L12" s="46">
        <v>0</v>
      </c>
      <c r="M12" s="46">
        <v>0</v>
      </c>
      <c r="N12" s="46">
        <f t="shared" si="2"/>
        <v>2094409</v>
      </c>
      <c r="O12" s="47">
        <f t="shared" si="1"/>
        <v>22.357771918400463</v>
      </c>
      <c r="P12" s="9"/>
    </row>
    <row r="13" spans="1:133">
      <c r="A13" s="12"/>
      <c r="B13" s="44">
        <v>519</v>
      </c>
      <c r="C13" s="20" t="s">
        <v>61</v>
      </c>
      <c r="D13" s="46">
        <v>3312922</v>
      </c>
      <c r="E13" s="46">
        <v>0</v>
      </c>
      <c r="F13" s="46">
        <v>0</v>
      </c>
      <c r="G13" s="46">
        <v>1292005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4604927</v>
      </c>
      <c r="O13" s="47">
        <f t="shared" si="1"/>
        <v>49.15749863894019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24098021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24098021</v>
      </c>
      <c r="O14" s="43">
        <f t="shared" si="1"/>
        <v>257.24586611441441</v>
      </c>
      <c r="P14" s="10"/>
    </row>
    <row r="15" spans="1:133">
      <c r="A15" s="12"/>
      <c r="B15" s="44">
        <v>521</v>
      </c>
      <c r="C15" s="20" t="s">
        <v>28</v>
      </c>
      <c r="D15" s="46">
        <v>12347908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12347908</v>
      </c>
      <c r="O15" s="47">
        <f t="shared" si="1"/>
        <v>131.81365756802631</v>
      </c>
      <c r="P15" s="9"/>
    </row>
    <row r="16" spans="1:133">
      <c r="A16" s="12"/>
      <c r="B16" s="44">
        <v>522</v>
      </c>
      <c r="C16" s="20" t="s">
        <v>29</v>
      </c>
      <c r="D16" s="46">
        <v>10147613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10147613</v>
      </c>
      <c r="O16" s="47">
        <f t="shared" si="1"/>
        <v>108.32555483202921</v>
      </c>
      <c r="P16" s="9"/>
    </row>
    <row r="17" spans="1:16">
      <c r="A17" s="12"/>
      <c r="B17" s="44">
        <v>524</v>
      </c>
      <c r="C17" s="20" t="s">
        <v>30</v>
      </c>
      <c r="D17" s="46">
        <v>1557263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1557263</v>
      </c>
      <c r="O17" s="47">
        <f t="shared" si="1"/>
        <v>16.623749693094357</v>
      </c>
      <c r="P17" s="9"/>
    </row>
    <row r="18" spans="1:16">
      <c r="A18" s="12"/>
      <c r="B18" s="44">
        <v>525</v>
      </c>
      <c r="C18" s="20" t="s">
        <v>56</v>
      </c>
      <c r="D18" s="46">
        <v>45237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45237</v>
      </c>
      <c r="O18" s="47">
        <f t="shared" si="1"/>
        <v>0.482904021264558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SUM(D20:D25)</f>
        <v>0</v>
      </c>
      <c r="E19" s="31">
        <f t="shared" si="5"/>
        <v>11248545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17592293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28840838</v>
      </c>
      <c r="O19" s="43">
        <f t="shared" si="1"/>
        <v>307.87533759620823</v>
      </c>
      <c r="P19" s="10"/>
    </row>
    <row r="20" spans="1:16">
      <c r="A20" s="12"/>
      <c r="B20" s="44">
        <v>533</v>
      </c>
      <c r="C20" s="20" t="s">
        <v>86</v>
      </c>
      <c r="D20" s="46">
        <v>0</v>
      </c>
      <c r="E20" s="46">
        <v>6511590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6511590</v>
      </c>
      <c r="O20" s="47">
        <f t="shared" si="1"/>
        <v>69.511085965605218</v>
      </c>
      <c r="P20" s="9"/>
    </row>
    <row r="21" spans="1:16">
      <c r="A21" s="12"/>
      <c r="B21" s="44">
        <v>534</v>
      </c>
      <c r="C21" s="20" t="s">
        <v>62</v>
      </c>
      <c r="D21" s="46">
        <v>0</v>
      </c>
      <c r="E21" s="46">
        <v>48913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48913</v>
      </c>
      <c r="O21" s="47">
        <f t="shared" si="1"/>
        <v>0.52214524376314353</v>
      </c>
      <c r="P21" s="9"/>
    </row>
    <row r="22" spans="1:16">
      <c r="A22" s="12"/>
      <c r="B22" s="44">
        <v>536</v>
      </c>
      <c r="C22" s="20" t="s">
        <v>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17592293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17592293</v>
      </c>
      <c r="O22" s="47">
        <f t="shared" si="1"/>
        <v>187.79735687522017</v>
      </c>
      <c r="P22" s="9"/>
    </row>
    <row r="23" spans="1:16">
      <c r="A23" s="12"/>
      <c r="B23" s="44">
        <v>537</v>
      </c>
      <c r="C23" s="20" t="s">
        <v>64</v>
      </c>
      <c r="D23" s="46">
        <v>0</v>
      </c>
      <c r="E23" s="46">
        <v>77736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77736</v>
      </c>
      <c r="O23" s="47">
        <f t="shared" si="1"/>
        <v>0.82983016108543184</v>
      </c>
      <c r="P23" s="9"/>
    </row>
    <row r="24" spans="1:16">
      <c r="A24" s="12"/>
      <c r="B24" s="44">
        <v>538</v>
      </c>
      <c r="C24" s="20" t="s">
        <v>65</v>
      </c>
      <c r="D24" s="46">
        <v>0</v>
      </c>
      <c r="E24" s="46">
        <v>3974965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3974965</v>
      </c>
      <c r="O24" s="47">
        <f t="shared" si="1"/>
        <v>42.432667570481549</v>
      </c>
      <c r="P24" s="9"/>
    </row>
    <row r="25" spans="1:16">
      <c r="A25" s="12"/>
      <c r="B25" s="44">
        <v>539</v>
      </c>
      <c r="C25" s="20" t="s">
        <v>35</v>
      </c>
      <c r="D25" s="46">
        <v>0</v>
      </c>
      <c r="E25" s="46">
        <v>635341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635341</v>
      </c>
      <c r="O25" s="47">
        <f t="shared" si="1"/>
        <v>6.782251780052734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2120104</v>
      </c>
      <c r="E26" s="31">
        <f t="shared" si="7"/>
        <v>3282258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5" si="8">SUM(D26:M26)</f>
        <v>5402362</v>
      </c>
      <c r="O26" s="43">
        <f t="shared" si="1"/>
        <v>57.670100451551605</v>
      </c>
      <c r="P26" s="10"/>
    </row>
    <row r="27" spans="1:16">
      <c r="A27" s="12"/>
      <c r="B27" s="44">
        <v>541</v>
      </c>
      <c r="C27" s="20" t="s">
        <v>66</v>
      </c>
      <c r="D27" s="46">
        <v>2120104</v>
      </c>
      <c r="E27" s="46">
        <v>3282258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5402362</v>
      </c>
      <c r="O27" s="47">
        <f t="shared" si="1"/>
        <v>57.670100451551605</v>
      </c>
      <c r="P27" s="9"/>
    </row>
    <row r="28" spans="1:16" ht="15.75">
      <c r="A28" s="28" t="s">
        <v>38</v>
      </c>
      <c r="B28" s="29"/>
      <c r="C28" s="30"/>
      <c r="D28" s="31">
        <f t="shared" ref="D28:M28" si="9">SUM(D29:D29)</f>
        <v>0</v>
      </c>
      <c r="E28" s="31">
        <f t="shared" si="9"/>
        <v>667709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667709</v>
      </c>
      <c r="O28" s="43">
        <f t="shared" si="1"/>
        <v>7.1277794976354922</v>
      </c>
      <c r="P28" s="10"/>
    </row>
    <row r="29" spans="1:16">
      <c r="A29" s="13"/>
      <c r="B29" s="45">
        <v>554</v>
      </c>
      <c r="C29" s="21" t="s">
        <v>39</v>
      </c>
      <c r="D29" s="46">
        <v>0</v>
      </c>
      <c r="E29" s="46">
        <v>667709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667709</v>
      </c>
      <c r="O29" s="47">
        <f t="shared" si="1"/>
        <v>7.1277794976354922</v>
      </c>
      <c r="P29" s="9"/>
    </row>
    <row r="30" spans="1:16" ht="15.75">
      <c r="A30" s="28" t="s">
        <v>40</v>
      </c>
      <c r="B30" s="29"/>
      <c r="C30" s="30"/>
      <c r="D30" s="31">
        <f t="shared" ref="D30:M30" si="10">SUM(D31:D32)</f>
        <v>2969178</v>
      </c>
      <c r="E30" s="31">
        <f t="shared" si="10"/>
        <v>0</v>
      </c>
      <c r="F30" s="31">
        <f t="shared" si="10"/>
        <v>0</v>
      </c>
      <c r="G30" s="31">
        <f t="shared" si="10"/>
        <v>743708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3712886</v>
      </c>
      <c r="O30" s="43">
        <f t="shared" si="1"/>
        <v>39.634979770914953</v>
      </c>
      <c r="P30" s="9"/>
    </row>
    <row r="31" spans="1:16">
      <c r="A31" s="12"/>
      <c r="B31" s="44">
        <v>572</v>
      </c>
      <c r="C31" s="20" t="s">
        <v>67</v>
      </c>
      <c r="D31" s="46">
        <v>2291081</v>
      </c>
      <c r="E31" s="46">
        <v>0</v>
      </c>
      <c r="F31" s="46">
        <v>0</v>
      </c>
      <c r="G31" s="46">
        <v>743708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3034789</v>
      </c>
      <c r="O31" s="47">
        <f t="shared" si="1"/>
        <v>32.396308592290531</v>
      </c>
      <c r="P31" s="9"/>
    </row>
    <row r="32" spans="1:16">
      <c r="A32" s="12"/>
      <c r="B32" s="44">
        <v>575</v>
      </c>
      <c r="C32" s="20" t="s">
        <v>80</v>
      </c>
      <c r="D32" s="46">
        <v>678097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678097</v>
      </c>
      <c r="O32" s="47">
        <f t="shared" si="1"/>
        <v>7.238671178624422</v>
      </c>
      <c r="P32" s="9"/>
    </row>
    <row r="33" spans="1:119" ht="15.75">
      <c r="A33" s="28" t="s">
        <v>68</v>
      </c>
      <c r="B33" s="29"/>
      <c r="C33" s="30"/>
      <c r="D33" s="31">
        <f t="shared" ref="D33:M33" si="11">SUM(D34:D34)</f>
        <v>1754500</v>
      </c>
      <c r="E33" s="31">
        <f t="shared" si="11"/>
        <v>1503775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8"/>
        <v>3258275</v>
      </c>
      <c r="O33" s="43">
        <f t="shared" si="1"/>
        <v>34.782016930516562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1754500</v>
      </c>
      <c r="E34" s="46">
        <v>1503775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3258275</v>
      </c>
      <c r="O34" s="47">
        <f t="shared" si="1"/>
        <v>34.782016930516562</v>
      </c>
      <c r="P34" s="9"/>
    </row>
    <row r="35" spans="1:119" ht="16.5" thickBot="1">
      <c r="A35" s="14" t="s">
        <v>10</v>
      </c>
      <c r="B35" s="23"/>
      <c r="C35" s="22"/>
      <c r="D35" s="15">
        <f>SUM(D5,D14,D19,D26,D28,D30,D33)</f>
        <v>39941688</v>
      </c>
      <c r="E35" s="15">
        <f t="shared" ref="E35:M35" si="12">SUM(E5,E14,E19,E26,E28,E30,E33)</f>
        <v>18687793</v>
      </c>
      <c r="F35" s="15">
        <f t="shared" si="12"/>
        <v>0</v>
      </c>
      <c r="G35" s="15">
        <f t="shared" si="12"/>
        <v>2035713</v>
      </c>
      <c r="H35" s="15">
        <f t="shared" si="12"/>
        <v>0</v>
      </c>
      <c r="I35" s="15">
        <f t="shared" si="12"/>
        <v>23191522</v>
      </c>
      <c r="J35" s="15">
        <f t="shared" si="12"/>
        <v>0</v>
      </c>
      <c r="K35" s="15">
        <f t="shared" si="12"/>
        <v>2094409</v>
      </c>
      <c r="L35" s="15">
        <f t="shared" si="12"/>
        <v>0</v>
      </c>
      <c r="M35" s="15">
        <f t="shared" si="12"/>
        <v>0</v>
      </c>
      <c r="N35" s="15">
        <f t="shared" si="8"/>
        <v>85951125</v>
      </c>
      <c r="O35" s="37">
        <f t="shared" si="1"/>
        <v>917.52644726026665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87</v>
      </c>
      <c r="M37" s="163"/>
      <c r="N37" s="163"/>
      <c r="O37" s="41">
        <v>93677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9916072</v>
      </c>
      <c r="E5" s="26">
        <f t="shared" si="0"/>
        <v>1673513</v>
      </c>
      <c r="F5" s="26">
        <f t="shared" si="0"/>
        <v>0</v>
      </c>
      <c r="G5" s="26">
        <f t="shared" si="0"/>
        <v>690976</v>
      </c>
      <c r="H5" s="26">
        <f t="shared" si="0"/>
        <v>0</v>
      </c>
      <c r="I5" s="26">
        <f t="shared" si="0"/>
        <v>5583285</v>
      </c>
      <c r="J5" s="26">
        <f t="shared" si="0"/>
        <v>0</v>
      </c>
      <c r="K5" s="26">
        <f t="shared" si="0"/>
        <v>2263403</v>
      </c>
      <c r="L5" s="26">
        <f t="shared" si="0"/>
        <v>0</v>
      </c>
      <c r="M5" s="26">
        <f t="shared" si="0"/>
        <v>0</v>
      </c>
      <c r="N5" s="27">
        <f>SUM(D5:M5)</f>
        <v>20127249</v>
      </c>
      <c r="O5" s="32">
        <f t="shared" ref="O5:O35" si="1">(N5/O$37)</f>
        <v>219.92186407342658</v>
      </c>
      <c r="P5" s="6"/>
    </row>
    <row r="6" spans="1:133">
      <c r="A6" s="12"/>
      <c r="B6" s="44">
        <v>511</v>
      </c>
      <c r="C6" s="20" t="s">
        <v>19</v>
      </c>
      <c r="D6" s="46">
        <v>567724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567724</v>
      </c>
      <c r="O6" s="47">
        <f t="shared" si="1"/>
        <v>6.2032779720279718</v>
      </c>
      <c r="P6" s="9"/>
    </row>
    <row r="7" spans="1:133">
      <c r="A7" s="12"/>
      <c r="B7" s="44">
        <v>512</v>
      </c>
      <c r="C7" s="20" t="s">
        <v>20</v>
      </c>
      <c r="D7" s="46">
        <v>1652138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1652138</v>
      </c>
      <c r="O7" s="47">
        <f t="shared" si="1"/>
        <v>18.052207167832169</v>
      </c>
      <c r="P7" s="9"/>
    </row>
    <row r="8" spans="1:133">
      <c r="A8" s="12"/>
      <c r="B8" s="44">
        <v>513</v>
      </c>
      <c r="C8" s="20" t="s">
        <v>21</v>
      </c>
      <c r="D8" s="46">
        <v>1788974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1788974</v>
      </c>
      <c r="O8" s="47">
        <f t="shared" si="1"/>
        <v>19.547355769230769</v>
      </c>
      <c r="P8" s="9"/>
    </row>
    <row r="9" spans="1:133">
      <c r="A9" s="12"/>
      <c r="B9" s="44">
        <v>514</v>
      </c>
      <c r="C9" s="20" t="s">
        <v>22</v>
      </c>
      <c r="D9" s="46">
        <v>582268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582268</v>
      </c>
      <c r="O9" s="47">
        <f t="shared" si="1"/>
        <v>6.3621940559440562</v>
      </c>
      <c r="P9" s="9"/>
    </row>
    <row r="10" spans="1:133">
      <c r="A10" s="12"/>
      <c r="B10" s="44">
        <v>515</v>
      </c>
      <c r="C10" s="20" t="s">
        <v>23</v>
      </c>
      <c r="D10" s="46">
        <v>769869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769869</v>
      </c>
      <c r="O10" s="47">
        <f t="shared" si="1"/>
        <v>8.4120301573426577</v>
      </c>
      <c r="P10" s="9"/>
    </row>
    <row r="11" spans="1:133">
      <c r="A11" s="12"/>
      <c r="B11" s="44">
        <v>517</v>
      </c>
      <c r="C11" s="20" t="s">
        <v>24</v>
      </c>
      <c r="D11" s="46">
        <v>406256</v>
      </c>
      <c r="E11" s="46">
        <v>1673513</v>
      </c>
      <c r="F11" s="46">
        <v>0</v>
      </c>
      <c r="G11" s="46">
        <v>0</v>
      </c>
      <c r="H11" s="46">
        <v>0</v>
      </c>
      <c r="I11" s="46">
        <v>5583285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7663054</v>
      </c>
      <c r="O11" s="47">
        <f t="shared" si="1"/>
        <v>83.730922202797203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2263403</v>
      </c>
      <c r="L12" s="46">
        <v>0</v>
      </c>
      <c r="M12" s="46">
        <v>0</v>
      </c>
      <c r="N12" s="46">
        <f t="shared" si="2"/>
        <v>2263403</v>
      </c>
      <c r="O12" s="47">
        <f t="shared" si="1"/>
        <v>24.731239073426572</v>
      </c>
      <c r="P12" s="9"/>
    </row>
    <row r="13" spans="1:133">
      <c r="A13" s="12"/>
      <c r="B13" s="44">
        <v>519</v>
      </c>
      <c r="C13" s="20" t="s">
        <v>61</v>
      </c>
      <c r="D13" s="46">
        <v>4148843</v>
      </c>
      <c r="E13" s="46">
        <v>0</v>
      </c>
      <c r="F13" s="46">
        <v>0</v>
      </c>
      <c r="G13" s="46">
        <v>690976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4839819</v>
      </c>
      <c r="O13" s="47">
        <f t="shared" si="1"/>
        <v>52.882637674825176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23134205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23134205</v>
      </c>
      <c r="O14" s="43">
        <f t="shared" si="1"/>
        <v>252.77758959790211</v>
      </c>
      <c r="P14" s="10"/>
    </row>
    <row r="15" spans="1:133">
      <c r="A15" s="12"/>
      <c r="B15" s="44">
        <v>521</v>
      </c>
      <c r="C15" s="20" t="s">
        <v>28</v>
      </c>
      <c r="D15" s="46">
        <v>11869781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11869781</v>
      </c>
      <c r="O15" s="47">
        <f t="shared" si="1"/>
        <v>129.69603365384614</v>
      </c>
      <c r="P15" s="9"/>
    </row>
    <row r="16" spans="1:133">
      <c r="A16" s="12"/>
      <c r="B16" s="44">
        <v>522</v>
      </c>
      <c r="C16" s="20" t="s">
        <v>29</v>
      </c>
      <c r="D16" s="46">
        <v>10019563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10019563</v>
      </c>
      <c r="O16" s="47">
        <f t="shared" si="1"/>
        <v>109.47949082167833</v>
      </c>
      <c r="P16" s="9"/>
    </row>
    <row r="17" spans="1:16">
      <c r="A17" s="12"/>
      <c r="B17" s="44">
        <v>524</v>
      </c>
      <c r="C17" s="20" t="s">
        <v>30</v>
      </c>
      <c r="D17" s="46">
        <v>1228100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1228100</v>
      </c>
      <c r="O17" s="47">
        <f t="shared" si="1"/>
        <v>13.418924825174825</v>
      </c>
      <c r="P17" s="9"/>
    </row>
    <row r="18" spans="1:16">
      <c r="A18" s="12"/>
      <c r="B18" s="44">
        <v>525</v>
      </c>
      <c r="C18" s="20" t="s">
        <v>56</v>
      </c>
      <c r="D18" s="46">
        <v>16761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16761</v>
      </c>
      <c r="O18" s="47">
        <f t="shared" si="1"/>
        <v>0.1831402972027972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SUM(D20:D24)</f>
        <v>0</v>
      </c>
      <c r="E19" s="31">
        <f t="shared" si="5"/>
        <v>11274929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14891173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26166102</v>
      </c>
      <c r="O19" s="43">
        <f t="shared" si="1"/>
        <v>285.90583479020978</v>
      </c>
      <c r="P19" s="10"/>
    </row>
    <row r="20" spans="1:16">
      <c r="A20" s="12"/>
      <c r="B20" s="44">
        <v>534</v>
      </c>
      <c r="C20" s="20" t="s">
        <v>62</v>
      </c>
      <c r="D20" s="46">
        <v>0</v>
      </c>
      <c r="E20" s="46">
        <v>6362779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6362779</v>
      </c>
      <c r="O20" s="47">
        <f t="shared" si="1"/>
        <v>69.523371940559443</v>
      </c>
      <c r="P20" s="9"/>
    </row>
    <row r="21" spans="1:16">
      <c r="A21" s="12"/>
      <c r="B21" s="44">
        <v>536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14891173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14891173</v>
      </c>
      <c r="O21" s="47">
        <f t="shared" si="1"/>
        <v>162.70949519230768</v>
      </c>
      <c r="P21" s="9"/>
    </row>
    <row r="22" spans="1:16">
      <c r="A22" s="12"/>
      <c r="B22" s="44">
        <v>537</v>
      </c>
      <c r="C22" s="20" t="s">
        <v>64</v>
      </c>
      <c r="D22" s="46">
        <v>0</v>
      </c>
      <c r="E22" s="46">
        <v>189067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189067</v>
      </c>
      <c r="O22" s="47">
        <f t="shared" si="1"/>
        <v>2.065854458041958</v>
      </c>
      <c r="P22" s="9"/>
    </row>
    <row r="23" spans="1:16">
      <c r="A23" s="12"/>
      <c r="B23" s="44">
        <v>538</v>
      </c>
      <c r="C23" s="20" t="s">
        <v>65</v>
      </c>
      <c r="D23" s="46">
        <v>0</v>
      </c>
      <c r="E23" s="46">
        <v>4513257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4513257</v>
      </c>
      <c r="O23" s="47">
        <f t="shared" si="1"/>
        <v>49.314434003496501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209826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209826</v>
      </c>
      <c r="O24" s="47">
        <f t="shared" si="1"/>
        <v>2.2926791958041957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2171622</v>
      </c>
      <c r="E25" s="31">
        <f t="shared" si="6"/>
        <v>2603944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4775566</v>
      </c>
      <c r="O25" s="43">
        <f t="shared" si="1"/>
        <v>52.180572552447551</v>
      </c>
      <c r="P25" s="10"/>
    </row>
    <row r="26" spans="1:16">
      <c r="A26" s="12"/>
      <c r="B26" s="44">
        <v>541</v>
      </c>
      <c r="C26" s="20" t="s">
        <v>66</v>
      </c>
      <c r="D26" s="46">
        <v>2171622</v>
      </c>
      <c r="E26" s="46">
        <v>2603944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4775566</v>
      </c>
      <c r="O26" s="47">
        <f t="shared" si="1"/>
        <v>52.180572552447551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0</v>
      </c>
      <c r="E27" s="31">
        <f t="shared" si="7"/>
        <v>1159615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1159615</v>
      </c>
      <c r="O27" s="43">
        <f t="shared" si="1"/>
        <v>12.670618444055943</v>
      </c>
      <c r="P27" s="10"/>
    </row>
    <row r="28" spans="1:16">
      <c r="A28" s="13"/>
      <c r="B28" s="45">
        <v>554</v>
      </c>
      <c r="C28" s="21" t="s">
        <v>39</v>
      </c>
      <c r="D28" s="46">
        <v>0</v>
      </c>
      <c r="E28" s="46">
        <v>1159440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1159440</v>
      </c>
      <c r="O28" s="47">
        <f t="shared" si="1"/>
        <v>12.668706293706293</v>
      </c>
      <c r="P28" s="9"/>
    </row>
    <row r="29" spans="1:16">
      <c r="A29" s="13"/>
      <c r="B29" s="45">
        <v>559</v>
      </c>
      <c r="C29" s="21" t="s">
        <v>83</v>
      </c>
      <c r="D29" s="46">
        <v>0</v>
      </c>
      <c r="E29" s="46">
        <v>175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175</v>
      </c>
      <c r="O29" s="47">
        <f t="shared" si="1"/>
        <v>1.9121503496503497E-3</v>
      </c>
      <c r="P29" s="9"/>
    </row>
    <row r="30" spans="1:16" ht="15.75">
      <c r="A30" s="28" t="s">
        <v>40</v>
      </c>
      <c r="B30" s="29"/>
      <c r="C30" s="30"/>
      <c r="D30" s="31">
        <f t="shared" ref="D30:M30" si="8">SUM(D31:D32)</f>
        <v>3151540</v>
      </c>
      <c r="E30" s="31">
        <f t="shared" si="8"/>
        <v>0</v>
      </c>
      <c r="F30" s="31">
        <f t="shared" si="8"/>
        <v>0</v>
      </c>
      <c r="G30" s="31">
        <f t="shared" si="8"/>
        <v>1703534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4855074</v>
      </c>
      <c r="O30" s="43">
        <f t="shared" si="1"/>
        <v>53.049322552447549</v>
      </c>
      <c r="P30" s="9"/>
    </row>
    <row r="31" spans="1:16">
      <c r="A31" s="12"/>
      <c r="B31" s="44">
        <v>572</v>
      </c>
      <c r="C31" s="20" t="s">
        <v>67</v>
      </c>
      <c r="D31" s="46">
        <v>2475770</v>
      </c>
      <c r="E31" s="46">
        <v>0</v>
      </c>
      <c r="F31" s="46">
        <v>0</v>
      </c>
      <c r="G31" s="46">
        <v>1703534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4179304</v>
      </c>
      <c r="O31" s="47">
        <f t="shared" si="1"/>
        <v>45.665472027972029</v>
      </c>
      <c r="P31" s="9"/>
    </row>
    <row r="32" spans="1:16">
      <c r="A32" s="12"/>
      <c r="B32" s="44">
        <v>575</v>
      </c>
      <c r="C32" s="20" t="s">
        <v>80</v>
      </c>
      <c r="D32" s="46">
        <v>675770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675770</v>
      </c>
      <c r="O32" s="47">
        <f t="shared" si="1"/>
        <v>7.3838505244755241</v>
      </c>
      <c r="P32" s="9"/>
    </row>
    <row r="33" spans="1:119" ht="15.75">
      <c r="A33" s="28" t="s">
        <v>68</v>
      </c>
      <c r="B33" s="29"/>
      <c r="C33" s="30"/>
      <c r="D33" s="31">
        <f t="shared" ref="D33:M33" si="9">SUM(D34:D34)</f>
        <v>2684000</v>
      </c>
      <c r="E33" s="31">
        <f t="shared" si="9"/>
        <v>910150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3594150</v>
      </c>
      <c r="O33" s="43">
        <f t="shared" si="1"/>
        <v>39.27174388111888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2684000</v>
      </c>
      <c r="E34" s="46">
        <v>910150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3594150</v>
      </c>
      <c r="O34" s="47">
        <f t="shared" si="1"/>
        <v>39.27174388111888</v>
      </c>
      <c r="P34" s="9"/>
    </row>
    <row r="35" spans="1:119" ht="16.5" thickBot="1">
      <c r="A35" s="14" t="s">
        <v>10</v>
      </c>
      <c r="B35" s="23"/>
      <c r="C35" s="22"/>
      <c r="D35" s="15">
        <f>SUM(D5,D14,D19,D25,D27,D30,D33)</f>
        <v>41057439</v>
      </c>
      <c r="E35" s="15">
        <f t="shared" ref="E35:M35" si="10">SUM(E5,E14,E19,E25,E27,E30,E33)</f>
        <v>17622151</v>
      </c>
      <c r="F35" s="15">
        <f t="shared" si="10"/>
        <v>0</v>
      </c>
      <c r="G35" s="15">
        <f t="shared" si="10"/>
        <v>2394510</v>
      </c>
      <c r="H35" s="15">
        <f t="shared" si="10"/>
        <v>0</v>
      </c>
      <c r="I35" s="15">
        <f t="shared" si="10"/>
        <v>20474458</v>
      </c>
      <c r="J35" s="15">
        <f t="shared" si="10"/>
        <v>0</v>
      </c>
      <c r="K35" s="15">
        <f t="shared" si="10"/>
        <v>2263403</v>
      </c>
      <c r="L35" s="15">
        <f t="shared" si="10"/>
        <v>0</v>
      </c>
      <c r="M35" s="15">
        <f t="shared" si="10"/>
        <v>0</v>
      </c>
      <c r="N35" s="15">
        <f t="shared" si="4"/>
        <v>83811961</v>
      </c>
      <c r="O35" s="37">
        <f t="shared" si="1"/>
        <v>915.77754589160838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84</v>
      </c>
      <c r="M37" s="163"/>
      <c r="N37" s="163"/>
      <c r="O37" s="41">
        <v>91520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10211607</v>
      </c>
      <c r="E5" s="26">
        <f t="shared" si="0"/>
        <v>1985234</v>
      </c>
      <c r="F5" s="26">
        <f t="shared" si="0"/>
        <v>0</v>
      </c>
      <c r="G5" s="26">
        <f t="shared" si="0"/>
        <v>2473094</v>
      </c>
      <c r="H5" s="26">
        <f t="shared" si="0"/>
        <v>0</v>
      </c>
      <c r="I5" s="26">
        <f t="shared" si="0"/>
        <v>6218020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20887955</v>
      </c>
      <c r="O5" s="32">
        <f t="shared" ref="O5:O33" si="1">(N5/O$35)</f>
        <v>229.52031162438055</v>
      </c>
      <c r="P5" s="6"/>
    </row>
    <row r="6" spans="1:133">
      <c r="A6" s="12"/>
      <c r="B6" s="44">
        <v>511</v>
      </c>
      <c r="C6" s="20" t="s">
        <v>19</v>
      </c>
      <c r="D6" s="46">
        <v>359841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359841</v>
      </c>
      <c r="O6" s="47">
        <f t="shared" si="1"/>
        <v>3.9539925500236244</v>
      </c>
      <c r="P6" s="9"/>
    </row>
    <row r="7" spans="1:133">
      <c r="A7" s="12"/>
      <c r="B7" s="44">
        <v>512</v>
      </c>
      <c r="C7" s="20" t="s">
        <v>20</v>
      </c>
      <c r="D7" s="46">
        <v>1572304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1572304</v>
      </c>
      <c r="O7" s="47">
        <f t="shared" si="1"/>
        <v>17.276736954300219</v>
      </c>
      <c r="P7" s="9"/>
    </row>
    <row r="8" spans="1:133">
      <c r="A8" s="12"/>
      <c r="B8" s="44">
        <v>513</v>
      </c>
      <c r="C8" s="20" t="s">
        <v>21</v>
      </c>
      <c r="D8" s="46">
        <v>1781244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1781244</v>
      </c>
      <c r="O8" s="47">
        <f t="shared" si="1"/>
        <v>19.572604305163338</v>
      </c>
      <c r="P8" s="9"/>
    </row>
    <row r="9" spans="1:133">
      <c r="A9" s="12"/>
      <c r="B9" s="44">
        <v>514</v>
      </c>
      <c r="C9" s="20" t="s">
        <v>22</v>
      </c>
      <c r="D9" s="46">
        <v>540629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540629</v>
      </c>
      <c r="O9" s="47">
        <f t="shared" si="1"/>
        <v>5.9405210588196509</v>
      </c>
      <c r="P9" s="9"/>
    </row>
    <row r="10" spans="1:133">
      <c r="A10" s="12"/>
      <c r="B10" s="44">
        <v>515</v>
      </c>
      <c r="C10" s="20" t="s">
        <v>23</v>
      </c>
      <c r="D10" s="46">
        <v>804795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804795</v>
      </c>
      <c r="O10" s="47">
        <f t="shared" si="1"/>
        <v>8.8432208511433181</v>
      </c>
      <c r="P10" s="9"/>
    </row>
    <row r="11" spans="1:133">
      <c r="A11" s="12"/>
      <c r="B11" s="44">
        <v>517</v>
      </c>
      <c r="C11" s="20" t="s">
        <v>24</v>
      </c>
      <c r="D11" s="46">
        <v>403006</v>
      </c>
      <c r="E11" s="46">
        <v>1985234</v>
      </c>
      <c r="F11" s="46">
        <v>0</v>
      </c>
      <c r="G11" s="46">
        <v>0</v>
      </c>
      <c r="H11" s="46">
        <v>0</v>
      </c>
      <c r="I11" s="46">
        <v>6218020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8606260</v>
      </c>
      <c r="O11" s="47">
        <f t="shared" si="1"/>
        <v>94.567011328798884</v>
      </c>
      <c r="P11" s="9"/>
    </row>
    <row r="12" spans="1:133">
      <c r="A12" s="12"/>
      <c r="B12" s="44">
        <v>519</v>
      </c>
      <c r="C12" s="20" t="s">
        <v>61</v>
      </c>
      <c r="D12" s="46">
        <v>4749788</v>
      </c>
      <c r="E12" s="46">
        <v>0</v>
      </c>
      <c r="F12" s="46">
        <v>0</v>
      </c>
      <c r="G12" s="46">
        <v>2473094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7222882</v>
      </c>
      <c r="O12" s="47">
        <f t="shared" si="1"/>
        <v>79.366224576131501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25641893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25641893</v>
      </c>
      <c r="O13" s="43">
        <f t="shared" si="1"/>
        <v>281.7573703121738</v>
      </c>
      <c r="P13" s="10"/>
    </row>
    <row r="14" spans="1:133">
      <c r="A14" s="12"/>
      <c r="B14" s="44">
        <v>521</v>
      </c>
      <c r="C14" s="20" t="s">
        <v>28</v>
      </c>
      <c r="D14" s="46">
        <v>11418245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11418245</v>
      </c>
      <c r="O14" s="47">
        <f t="shared" si="1"/>
        <v>125.46556858263651</v>
      </c>
      <c r="P14" s="9"/>
    </row>
    <row r="15" spans="1:133">
      <c r="A15" s="12"/>
      <c r="B15" s="44">
        <v>522</v>
      </c>
      <c r="C15" s="20" t="s">
        <v>29</v>
      </c>
      <c r="D15" s="46">
        <v>9359377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9359377</v>
      </c>
      <c r="O15" s="47">
        <f t="shared" si="1"/>
        <v>102.84238575054665</v>
      </c>
      <c r="P15" s="9"/>
    </row>
    <row r="16" spans="1:133">
      <c r="A16" s="12"/>
      <c r="B16" s="44">
        <v>524</v>
      </c>
      <c r="C16" s="20" t="s">
        <v>30</v>
      </c>
      <c r="D16" s="46">
        <v>837584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837584</v>
      </c>
      <c r="O16" s="47">
        <f t="shared" si="1"/>
        <v>9.2035118177722595</v>
      </c>
      <c r="P16" s="9"/>
    </row>
    <row r="17" spans="1:16">
      <c r="A17" s="12"/>
      <c r="B17" s="44">
        <v>525</v>
      </c>
      <c r="C17" s="20" t="s">
        <v>56</v>
      </c>
      <c r="D17" s="46">
        <v>4026687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4026687</v>
      </c>
      <c r="O17" s="47">
        <f t="shared" si="1"/>
        <v>44.24590416121837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9514651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14477473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23992124</v>
      </c>
      <c r="O18" s="43">
        <f t="shared" si="1"/>
        <v>263.62943509839903</v>
      </c>
      <c r="P18" s="10"/>
    </row>
    <row r="19" spans="1:16">
      <c r="A19" s="12"/>
      <c r="B19" s="44">
        <v>534</v>
      </c>
      <c r="C19" s="20" t="s">
        <v>62</v>
      </c>
      <c r="D19" s="46">
        <v>0</v>
      </c>
      <c r="E19" s="46">
        <v>5998759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5998759</v>
      </c>
      <c r="O19" s="47">
        <f t="shared" si="1"/>
        <v>65.915358159262468</v>
      </c>
      <c r="P19" s="9"/>
    </row>
    <row r="20" spans="1:16">
      <c r="A20" s="12"/>
      <c r="B20" s="44">
        <v>536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14477473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14477473</v>
      </c>
      <c r="O20" s="47">
        <f t="shared" si="1"/>
        <v>159.08087289988683</v>
      </c>
      <c r="P20" s="9"/>
    </row>
    <row r="21" spans="1:16">
      <c r="A21" s="12"/>
      <c r="B21" s="44">
        <v>537</v>
      </c>
      <c r="C21" s="20" t="s">
        <v>64</v>
      </c>
      <c r="D21" s="46">
        <v>0</v>
      </c>
      <c r="E21" s="46">
        <v>107104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107104</v>
      </c>
      <c r="O21" s="47">
        <f t="shared" si="1"/>
        <v>1.1768765040051865</v>
      </c>
      <c r="P21" s="9"/>
    </row>
    <row r="22" spans="1:16">
      <c r="A22" s="12"/>
      <c r="B22" s="44">
        <v>538</v>
      </c>
      <c r="C22" s="20" t="s">
        <v>65</v>
      </c>
      <c r="D22" s="46">
        <v>0</v>
      </c>
      <c r="E22" s="46">
        <v>3057027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3057027</v>
      </c>
      <c r="O22" s="47">
        <f t="shared" si="1"/>
        <v>33.591119364444495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351761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351761</v>
      </c>
      <c r="O23" s="47">
        <f t="shared" si="1"/>
        <v>3.8652081708000483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1991044</v>
      </c>
      <c r="E24" s="31">
        <f t="shared" si="6"/>
        <v>2612627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4603671</v>
      </c>
      <c r="O24" s="43">
        <f t="shared" si="1"/>
        <v>50.585899985715386</v>
      </c>
      <c r="P24" s="10"/>
    </row>
    <row r="25" spans="1:16">
      <c r="A25" s="12"/>
      <c r="B25" s="44">
        <v>541</v>
      </c>
      <c r="C25" s="20" t="s">
        <v>66</v>
      </c>
      <c r="D25" s="46">
        <v>1991044</v>
      </c>
      <c r="E25" s="46">
        <v>2612627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4603671</v>
      </c>
      <c r="O25" s="47">
        <f t="shared" si="1"/>
        <v>50.585899985715386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344556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344556</v>
      </c>
      <c r="O26" s="43">
        <f t="shared" si="1"/>
        <v>3.7860384366037776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344556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344556</v>
      </c>
      <c r="O27" s="47">
        <f t="shared" si="1"/>
        <v>3.7860384366037776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3036193</v>
      </c>
      <c r="E28" s="31">
        <f t="shared" si="8"/>
        <v>0</v>
      </c>
      <c r="F28" s="31">
        <f t="shared" si="8"/>
        <v>0</v>
      </c>
      <c r="G28" s="31">
        <f t="shared" si="8"/>
        <v>1686512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4722705</v>
      </c>
      <c r="O28" s="43">
        <f t="shared" si="1"/>
        <v>51.893865307064289</v>
      </c>
      <c r="P28" s="9"/>
    </row>
    <row r="29" spans="1:16">
      <c r="A29" s="12"/>
      <c r="B29" s="44">
        <v>572</v>
      </c>
      <c r="C29" s="20" t="s">
        <v>67</v>
      </c>
      <c r="D29" s="46">
        <v>2537111</v>
      </c>
      <c r="E29" s="46">
        <v>0</v>
      </c>
      <c r="F29" s="46">
        <v>0</v>
      </c>
      <c r="G29" s="46">
        <v>1686512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4223623</v>
      </c>
      <c r="O29" s="47">
        <f t="shared" si="1"/>
        <v>46.409869570472601</v>
      </c>
      <c r="P29" s="9"/>
    </row>
    <row r="30" spans="1:16">
      <c r="A30" s="12"/>
      <c r="B30" s="44">
        <v>575</v>
      </c>
      <c r="C30" s="20" t="s">
        <v>80</v>
      </c>
      <c r="D30" s="46">
        <v>499082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499082</v>
      </c>
      <c r="O30" s="47">
        <f t="shared" si="1"/>
        <v>5.4839957365916909</v>
      </c>
      <c r="P30" s="9"/>
    </row>
    <row r="31" spans="1:16" ht="15.75">
      <c r="A31" s="28" t="s">
        <v>68</v>
      </c>
      <c r="B31" s="29"/>
      <c r="C31" s="30"/>
      <c r="D31" s="31">
        <f t="shared" ref="D31:M31" si="9">SUM(D32:D32)</f>
        <v>4020500</v>
      </c>
      <c r="E31" s="31">
        <f t="shared" si="9"/>
        <v>1277021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5297521</v>
      </c>
      <c r="O31" s="43">
        <f t="shared" si="1"/>
        <v>58.210038788225084</v>
      </c>
      <c r="P31" s="9"/>
    </row>
    <row r="32" spans="1:16" ht="15.75" thickBot="1">
      <c r="A32" s="12"/>
      <c r="B32" s="44">
        <v>581</v>
      </c>
      <c r="C32" s="20" t="s">
        <v>69</v>
      </c>
      <c r="D32" s="46">
        <v>4020500</v>
      </c>
      <c r="E32" s="46">
        <v>1277021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5297521</v>
      </c>
      <c r="O32" s="47">
        <f t="shared" si="1"/>
        <v>58.210038788225084</v>
      </c>
      <c r="P32" s="9"/>
    </row>
    <row r="33" spans="1:119" ht="16.5" thickBot="1">
      <c r="A33" s="14" t="s">
        <v>10</v>
      </c>
      <c r="B33" s="23"/>
      <c r="C33" s="22"/>
      <c r="D33" s="15">
        <f>SUM(D5,D13,D18,D24,D26,D28,D31)</f>
        <v>44901237</v>
      </c>
      <c r="E33" s="15">
        <f t="shared" ref="E33:M33" si="10">SUM(E5,E13,E18,E24,E26,E28,E31)</f>
        <v>15734089</v>
      </c>
      <c r="F33" s="15">
        <f t="shared" si="10"/>
        <v>0</v>
      </c>
      <c r="G33" s="15">
        <f t="shared" si="10"/>
        <v>4159606</v>
      </c>
      <c r="H33" s="15">
        <f t="shared" si="10"/>
        <v>0</v>
      </c>
      <c r="I33" s="15">
        <f t="shared" si="10"/>
        <v>20695493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85490425</v>
      </c>
      <c r="O33" s="37">
        <f t="shared" si="1"/>
        <v>939.38295955256194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81</v>
      </c>
      <c r="M35" s="163"/>
      <c r="N35" s="163"/>
      <c r="O35" s="41">
        <v>91007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9517604</v>
      </c>
      <c r="E5" s="26">
        <f t="shared" si="0"/>
        <v>1983376</v>
      </c>
      <c r="F5" s="26">
        <f t="shared" si="0"/>
        <v>0</v>
      </c>
      <c r="G5" s="26">
        <f t="shared" si="0"/>
        <v>6754296</v>
      </c>
      <c r="H5" s="26">
        <f t="shared" si="0"/>
        <v>0</v>
      </c>
      <c r="I5" s="26">
        <f t="shared" si="0"/>
        <v>5751540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24006816</v>
      </c>
      <c r="O5" s="32">
        <f t="shared" ref="O5:O31" si="1">(N5/O$33)</f>
        <v>266.78982930298719</v>
      </c>
      <c r="P5" s="6"/>
    </row>
    <row r="6" spans="1:133">
      <c r="A6" s="12"/>
      <c r="B6" s="44">
        <v>511</v>
      </c>
      <c r="C6" s="20" t="s">
        <v>19</v>
      </c>
      <c r="D6" s="46">
        <v>308312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308312</v>
      </c>
      <c r="O6" s="47">
        <f t="shared" si="1"/>
        <v>3.4262980085348507</v>
      </c>
      <c r="P6" s="9"/>
    </row>
    <row r="7" spans="1:133">
      <c r="A7" s="12"/>
      <c r="B7" s="44">
        <v>512</v>
      </c>
      <c r="C7" s="20" t="s">
        <v>20</v>
      </c>
      <c r="D7" s="46">
        <v>1427483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1427483</v>
      </c>
      <c r="O7" s="47">
        <f t="shared" si="1"/>
        <v>15.863742443100996</v>
      </c>
      <c r="P7" s="9"/>
    </row>
    <row r="8" spans="1:133">
      <c r="A8" s="12"/>
      <c r="B8" s="44">
        <v>513</v>
      </c>
      <c r="C8" s="20" t="s">
        <v>21</v>
      </c>
      <c r="D8" s="46">
        <v>1637696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1637696</v>
      </c>
      <c r="O8" s="47">
        <f t="shared" si="1"/>
        <v>18.199857752489333</v>
      </c>
      <c r="P8" s="9"/>
    </row>
    <row r="9" spans="1:133">
      <c r="A9" s="12"/>
      <c r="B9" s="44">
        <v>514</v>
      </c>
      <c r="C9" s="20" t="s">
        <v>22</v>
      </c>
      <c r="D9" s="46">
        <v>479802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479802</v>
      </c>
      <c r="O9" s="47">
        <f t="shared" si="1"/>
        <v>5.3320812588904696</v>
      </c>
      <c r="P9" s="9"/>
    </row>
    <row r="10" spans="1:133">
      <c r="A10" s="12"/>
      <c r="B10" s="44">
        <v>515</v>
      </c>
      <c r="C10" s="20" t="s">
        <v>23</v>
      </c>
      <c r="D10" s="46">
        <v>814671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814671</v>
      </c>
      <c r="O10" s="47">
        <f t="shared" si="1"/>
        <v>9.0535095128022753</v>
      </c>
      <c r="P10" s="9"/>
    </row>
    <row r="11" spans="1:133">
      <c r="A11" s="12"/>
      <c r="B11" s="44">
        <v>517</v>
      </c>
      <c r="C11" s="20" t="s">
        <v>24</v>
      </c>
      <c r="D11" s="46">
        <v>404506</v>
      </c>
      <c r="E11" s="46">
        <v>1983376</v>
      </c>
      <c r="F11" s="46">
        <v>0</v>
      </c>
      <c r="G11" s="46">
        <v>0</v>
      </c>
      <c r="H11" s="46">
        <v>0</v>
      </c>
      <c r="I11" s="46">
        <v>5751540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8139422</v>
      </c>
      <c r="O11" s="47">
        <f t="shared" si="1"/>
        <v>90.454102951635846</v>
      </c>
      <c r="P11" s="9"/>
    </row>
    <row r="12" spans="1:133">
      <c r="A12" s="12"/>
      <c r="B12" s="44">
        <v>519</v>
      </c>
      <c r="C12" s="20" t="s">
        <v>61</v>
      </c>
      <c r="D12" s="46">
        <v>4445134</v>
      </c>
      <c r="E12" s="46">
        <v>0</v>
      </c>
      <c r="F12" s="46">
        <v>0</v>
      </c>
      <c r="G12" s="46">
        <v>6754296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11199430</v>
      </c>
      <c r="O12" s="47">
        <f t="shared" si="1"/>
        <v>124.46023737553342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20849682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20849682</v>
      </c>
      <c r="O13" s="43">
        <f t="shared" si="1"/>
        <v>231.70432521337128</v>
      </c>
      <c r="P13" s="10"/>
    </row>
    <row r="14" spans="1:133">
      <c r="A14" s="12"/>
      <c r="B14" s="44">
        <v>521</v>
      </c>
      <c r="C14" s="20" t="s">
        <v>28</v>
      </c>
      <c r="D14" s="46">
        <v>10871088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10871088</v>
      </c>
      <c r="O14" s="47">
        <f t="shared" si="1"/>
        <v>120.81134423897582</v>
      </c>
      <c r="P14" s="9"/>
    </row>
    <row r="15" spans="1:133">
      <c r="A15" s="12"/>
      <c r="B15" s="44">
        <v>522</v>
      </c>
      <c r="C15" s="20" t="s">
        <v>29</v>
      </c>
      <c r="D15" s="46">
        <v>9308483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9308483</v>
      </c>
      <c r="O15" s="47">
        <f t="shared" si="1"/>
        <v>103.44597928520626</v>
      </c>
      <c r="P15" s="9"/>
    </row>
    <row r="16" spans="1:133">
      <c r="A16" s="12"/>
      <c r="B16" s="44">
        <v>524</v>
      </c>
      <c r="C16" s="20" t="s">
        <v>30</v>
      </c>
      <c r="D16" s="46">
        <v>670111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670111</v>
      </c>
      <c r="O16" s="47">
        <f t="shared" si="1"/>
        <v>7.4470016891891895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1879</v>
      </c>
      <c r="E17" s="31">
        <f t="shared" si="5"/>
        <v>9717116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13886071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23605066</v>
      </c>
      <c r="O17" s="43">
        <f t="shared" si="1"/>
        <v>262.32514669274536</v>
      </c>
      <c r="P17" s="10"/>
    </row>
    <row r="18" spans="1:119">
      <c r="A18" s="12"/>
      <c r="B18" s="44">
        <v>534</v>
      </c>
      <c r="C18" s="20" t="s">
        <v>62</v>
      </c>
      <c r="D18" s="46">
        <v>0</v>
      </c>
      <c r="E18" s="46">
        <v>5848141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5848141</v>
      </c>
      <c r="O18" s="47">
        <f t="shared" si="1"/>
        <v>64.990898381934571</v>
      </c>
      <c r="P18" s="9"/>
    </row>
    <row r="19" spans="1:119">
      <c r="A19" s="12"/>
      <c r="B19" s="44">
        <v>536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13886071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13886071</v>
      </c>
      <c r="O19" s="47">
        <f t="shared" si="1"/>
        <v>154.31711193100995</v>
      </c>
      <c r="P19" s="9"/>
    </row>
    <row r="20" spans="1:119">
      <c r="A20" s="12"/>
      <c r="B20" s="44">
        <v>537</v>
      </c>
      <c r="C20" s="20" t="s">
        <v>64</v>
      </c>
      <c r="D20" s="46">
        <v>0</v>
      </c>
      <c r="E20" s="46">
        <v>60621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60621</v>
      </c>
      <c r="O20" s="47">
        <f t="shared" si="1"/>
        <v>0.67368643314366994</v>
      </c>
      <c r="P20" s="9"/>
    </row>
    <row r="21" spans="1:119">
      <c r="A21" s="12"/>
      <c r="B21" s="44">
        <v>538</v>
      </c>
      <c r="C21" s="20" t="s">
        <v>65</v>
      </c>
      <c r="D21" s="46">
        <v>0</v>
      </c>
      <c r="E21" s="46">
        <v>2977555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2977555</v>
      </c>
      <c r="O21" s="47">
        <f t="shared" si="1"/>
        <v>33.089827080369844</v>
      </c>
      <c r="P21" s="9"/>
    </row>
    <row r="22" spans="1:119">
      <c r="A22" s="12"/>
      <c r="B22" s="44">
        <v>539</v>
      </c>
      <c r="C22" s="20" t="s">
        <v>35</v>
      </c>
      <c r="D22" s="46">
        <v>1879</v>
      </c>
      <c r="E22" s="46">
        <v>830799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832678</v>
      </c>
      <c r="O22" s="47">
        <f t="shared" si="1"/>
        <v>9.2536228662873405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3874847</v>
      </c>
      <c r="E23" s="31">
        <f t="shared" si="6"/>
        <v>1665921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5540768</v>
      </c>
      <c r="O23" s="43">
        <f t="shared" si="1"/>
        <v>61.575035561877669</v>
      </c>
      <c r="P23" s="10"/>
    </row>
    <row r="24" spans="1:119">
      <c r="A24" s="12"/>
      <c r="B24" s="44">
        <v>541</v>
      </c>
      <c r="C24" s="20" t="s">
        <v>66</v>
      </c>
      <c r="D24" s="46">
        <v>3874847</v>
      </c>
      <c r="E24" s="46">
        <v>1665921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5540768</v>
      </c>
      <c r="O24" s="47">
        <f t="shared" si="1"/>
        <v>61.575035561877669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927392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927392</v>
      </c>
      <c r="O25" s="43">
        <f t="shared" si="1"/>
        <v>10.306187766714082</v>
      </c>
      <c r="P25" s="10"/>
    </row>
    <row r="26" spans="1:119">
      <c r="A26" s="13"/>
      <c r="B26" s="45">
        <v>554</v>
      </c>
      <c r="C26" s="21" t="s">
        <v>39</v>
      </c>
      <c r="D26" s="46">
        <v>0</v>
      </c>
      <c r="E26" s="46">
        <v>927392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927392</v>
      </c>
      <c r="O26" s="47">
        <f t="shared" si="1"/>
        <v>10.306187766714082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2524211</v>
      </c>
      <c r="E27" s="31">
        <f t="shared" si="8"/>
        <v>850236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3374447</v>
      </c>
      <c r="O27" s="43">
        <f t="shared" si="1"/>
        <v>37.500522315078236</v>
      </c>
      <c r="P27" s="9"/>
    </row>
    <row r="28" spans="1:119">
      <c r="A28" s="12"/>
      <c r="B28" s="44">
        <v>572</v>
      </c>
      <c r="C28" s="20" t="s">
        <v>67</v>
      </c>
      <c r="D28" s="46">
        <v>2524211</v>
      </c>
      <c r="E28" s="46">
        <v>850236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3374447</v>
      </c>
      <c r="O28" s="47">
        <f t="shared" si="1"/>
        <v>37.500522315078236</v>
      </c>
      <c r="P28" s="9"/>
    </row>
    <row r="29" spans="1:119" ht="15.75">
      <c r="A29" s="28" t="s">
        <v>68</v>
      </c>
      <c r="B29" s="29"/>
      <c r="C29" s="30"/>
      <c r="D29" s="31">
        <f t="shared" ref="D29:M29" si="9">SUM(D30:D30)</f>
        <v>295500</v>
      </c>
      <c r="E29" s="31">
        <f t="shared" si="9"/>
        <v>800889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1096389</v>
      </c>
      <c r="O29" s="43">
        <f t="shared" si="1"/>
        <v>12.184266091749645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295500</v>
      </c>
      <c r="E30" s="46">
        <v>800889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1096389</v>
      </c>
      <c r="O30" s="47">
        <f t="shared" si="1"/>
        <v>12.184266091749645</v>
      </c>
      <c r="P30" s="9"/>
    </row>
    <row r="31" spans="1:119" ht="16.5" thickBot="1">
      <c r="A31" s="14" t="s">
        <v>10</v>
      </c>
      <c r="B31" s="23"/>
      <c r="C31" s="22"/>
      <c r="D31" s="15">
        <f>SUM(D5,D13,D17,D23,D25,D27,D29)</f>
        <v>37063723</v>
      </c>
      <c r="E31" s="15">
        <f t="shared" ref="E31:M31" si="10">SUM(E5,E13,E17,E23,E25,E27,E29)</f>
        <v>15944930</v>
      </c>
      <c r="F31" s="15">
        <f t="shared" si="10"/>
        <v>0</v>
      </c>
      <c r="G31" s="15">
        <f t="shared" si="10"/>
        <v>6754296</v>
      </c>
      <c r="H31" s="15">
        <f t="shared" si="10"/>
        <v>0</v>
      </c>
      <c r="I31" s="15">
        <f t="shared" si="10"/>
        <v>19637611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4"/>
        <v>79400560</v>
      </c>
      <c r="O31" s="37">
        <f t="shared" si="1"/>
        <v>882.38531294452343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78</v>
      </c>
      <c r="M33" s="163"/>
      <c r="N33" s="163"/>
      <c r="O33" s="41">
        <v>89984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7755637</v>
      </c>
      <c r="E5" s="26">
        <f t="shared" si="0"/>
        <v>2350330</v>
      </c>
      <c r="F5" s="26">
        <f t="shared" si="0"/>
        <v>0</v>
      </c>
      <c r="G5" s="26">
        <f t="shared" si="0"/>
        <v>672397</v>
      </c>
      <c r="H5" s="26">
        <f t="shared" si="0"/>
        <v>0</v>
      </c>
      <c r="I5" s="26">
        <f t="shared" si="0"/>
        <v>5728589</v>
      </c>
      <c r="J5" s="26">
        <f t="shared" si="0"/>
        <v>0</v>
      </c>
      <c r="K5" s="26">
        <f t="shared" si="0"/>
        <v>1523415</v>
      </c>
      <c r="L5" s="26">
        <f t="shared" si="0"/>
        <v>0</v>
      </c>
      <c r="M5" s="26">
        <f t="shared" si="0"/>
        <v>0</v>
      </c>
      <c r="N5" s="27">
        <f>SUM(D5:M5)</f>
        <v>18030368</v>
      </c>
      <c r="O5" s="32">
        <f t="shared" ref="O5:O32" si="1">(N5/O$34)</f>
        <v>202.76610962416501</v>
      </c>
      <c r="P5" s="6"/>
    </row>
    <row r="6" spans="1:133">
      <c r="A6" s="12"/>
      <c r="B6" s="44">
        <v>511</v>
      </c>
      <c r="C6" s="20" t="s">
        <v>19</v>
      </c>
      <c r="D6" s="46">
        <v>318120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318120</v>
      </c>
      <c r="O6" s="47">
        <f t="shared" si="1"/>
        <v>3.5775173747778952</v>
      </c>
      <c r="P6" s="9"/>
    </row>
    <row r="7" spans="1:133">
      <c r="A7" s="12"/>
      <c r="B7" s="44">
        <v>512</v>
      </c>
      <c r="C7" s="20" t="s">
        <v>20</v>
      </c>
      <c r="D7" s="46">
        <v>1435870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1435870</v>
      </c>
      <c r="O7" s="47">
        <f t="shared" si="1"/>
        <v>16.147522547850926</v>
      </c>
      <c r="P7" s="9"/>
    </row>
    <row r="8" spans="1:133">
      <c r="A8" s="12"/>
      <c r="B8" s="44">
        <v>513</v>
      </c>
      <c r="C8" s="20" t="s">
        <v>21</v>
      </c>
      <c r="D8" s="46">
        <v>1589108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1589108</v>
      </c>
      <c r="O8" s="47">
        <f t="shared" si="1"/>
        <v>17.87080812397382</v>
      </c>
      <c r="P8" s="9"/>
    </row>
    <row r="9" spans="1:133">
      <c r="A9" s="12"/>
      <c r="B9" s="44">
        <v>514</v>
      </c>
      <c r="C9" s="20" t="s">
        <v>22</v>
      </c>
      <c r="D9" s="46">
        <v>516002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516002</v>
      </c>
      <c r="O9" s="47">
        <f t="shared" si="1"/>
        <v>5.8028609343019726</v>
      </c>
      <c r="P9" s="9"/>
    </row>
    <row r="10" spans="1:133">
      <c r="A10" s="12"/>
      <c r="B10" s="44">
        <v>515</v>
      </c>
      <c r="C10" s="20" t="s">
        <v>23</v>
      </c>
      <c r="D10" s="46">
        <v>774575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774575</v>
      </c>
      <c r="O10" s="47">
        <f t="shared" si="1"/>
        <v>8.7107240053080233</v>
      </c>
      <c r="P10" s="9"/>
    </row>
    <row r="11" spans="1:133">
      <c r="A11" s="12"/>
      <c r="B11" s="44">
        <v>517</v>
      </c>
      <c r="C11" s="20" t="s">
        <v>24</v>
      </c>
      <c r="D11" s="46">
        <v>94401</v>
      </c>
      <c r="E11" s="46">
        <v>2350330</v>
      </c>
      <c r="F11" s="46">
        <v>0</v>
      </c>
      <c r="G11" s="46">
        <v>103149</v>
      </c>
      <c r="H11" s="46">
        <v>0</v>
      </c>
      <c r="I11" s="46">
        <v>5728589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8276469</v>
      </c>
      <c r="O11" s="47">
        <f t="shared" si="1"/>
        <v>93.075605586918869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1523415</v>
      </c>
      <c r="L12" s="46">
        <v>0</v>
      </c>
      <c r="M12" s="46">
        <v>0</v>
      </c>
      <c r="N12" s="46">
        <f t="shared" si="2"/>
        <v>1523415</v>
      </c>
      <c r="O12" s="47">
        <f t="shared" si="1"/>
        <v>17.132037066192844</v>
      </c>
      <c r="P12" s="9"/>
    </row>
    <row r="13" spans="1:133">
      <c r="A13" s="12"/>
      <c r="B13" s="44">
        <v>519</v>
      </c>
      <c r="C13" s="20" t="s">
        <v>61</v>
      </c>
      <c r="D13" s="46">
        <v>3027561</v>
      </c>
      <c r="E13" s="46">
        <v>0</v>
      </c>
      <c r="F13" s="46">
        <v>0</v>
      </c>
      <c r="G13" s="46">
        <v>569248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3596809</v>
      </c>
      <c r="O13" s="47">
        <f t="shared" si="1"/>
        <v>40.449033984840646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21405841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21405841</v>
      </c>
      <c r="O14" s="43">
        <f t="shared" si="1"/>
        <v>240.72604079980206</v>
      </c>
      <c r="P14" s="10"/>
    </row>
    <row r="15" spans="1:133">
      <c r="A15" s="12"/>
      <c r="B15" s="44">
        <v>521</v>
      </c>
      <c r="C15" s="20" t="s">
        <v>28</v>
      </c>
      <c r="D15" s="46">
        <v>10174225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10174225</v>
      </c>
      <c r="O15" s="47">
        <f t="shared" si="1"/>
        <v>114.41741076449023</v>
      </c>
      <c r="P15" s="9"/>
    </row>
    <row r="16" spans="1:133">
      <c r="A16" s="12"/>
      <c r="B16" s="44">
        <v>522</v>
      </c>
      <c r="C16" s="20" t="s">
        <v>29</v>
      </c>
      <c r="D16" s="46">
        <v>10621833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10621833</v>
      </c>
      <c r="O16" s="47">
        <f t="shared" si="1"/>
        <v>119.45112570567464</v>
      </c>
      <c r="P16" s="9"/>
    </row>
    <row r="17" spans="1:119">
      <c r="A17" s="12"/>
      <c r="B17" s="44">
        <v>524</v>
      </c>
      <c r="C17" s="20" t="s">
        <v>30</v>
      </c>
      <c r="D17" s="46">
        <v>609783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609783</v>
      </c>
      <c r="O17" s="47">
        <f t="shared" si="1"/>
        <v>6.8575043296372105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SUM(D19:D23)</f>
        <v>9194</v>
      </c>
      <c r="E18" s="31">
        <f t="shared" si="5"/>
        <v>9373733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12184621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21567548</v>
      </c>
      <c r="O18" s="43">
        <f t="shared" si="1"/>
        <v>242.54456714873709</v>
      </c>
      <c r="P18" s="10"/>
    </row>
    <row r="19" spans="1:119">
      <c r="A19" s="12"/>
      <c r="B19" s="44">
        <v>534</v>
      </c>
      <c r="C19" s="20" t="s">
        <v>62</v>
      </c>
      <c r="D19" s="46">
        <v>0</v>
      </c>
      <c r="E19" s="46">
        <v>5833328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5833328</v>
      </c>
      <c r="O19" s="47">
        <f t="shared" si="1"/>
        <v>65.600503812329904</v>
      </c>
      <c r="P19" s="9"/>
    </row>
    <row r="20" spans="1:119">
      <c r="A20" s="12"/>
      <c r="B20" s="44">
        <v>536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12184621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12184621</v>
      </c>
      <c r="O20" s="47">
        <f t="shared" si="1"/>
        <v>137.02594408582803</v>
      </c>
      <c r="P20" s="9"/>
    </row>
    <row r="21" spans="1:119">
      <c r="A21" s="12"/>
      <c r="B21" s="44">
        <v>537</v>
      </c>
      <c r="C21" s="20" t="s">
        <v>64</v>
      </c>
      <c r="D21" s="46">
        <v>0</v>
      </c>
      <c r="E21" s="46">
        <v>100032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100032</v>
      </c>
      <c r="O21" s="47">
        <f t="shared" si="1"/>
        <v>1.124940959492589</v>
      </c>
      <c r="P21" s="9"/>
    </row>
    <row r="22" spans="1:119">
      <c r="A22" s="12"/>
      <c r="B22" s="44">
        <v>538</v>
      </c>
      <c r="C22" s="20" t="s">
        <v>65</v>
      </c>
      <c r="D22" s="46">
        <v>0</v>
      </c>
      <c r="E22" s="46">
        <v>3440373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3440373</v>
      </c>
      <c r="O22" s="47">
        <f t="shared" si="1"/>
        <v>38.689784305346258</v>
      </c>
      <c r="P22" s="9"/>
    </row>
    <row r="23" spans="1:119">
      <c r="A23" s="12"/>
      <c r="B23" s="44">
        <v>539</v>
      </c>
      <c r="C23" s="20" t="s">
        <v>35</v>
      </c>
      <c r="D23" s="46">
        <v>9194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9194</v>
      </c>
      <c r="O23" s="47">
        <f t="shared" si="1"/>
        <v>0.10339398574031174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2617735</v>
      </c>
      <c r="E24" s="31">
        <f t="shared" si="6"/>
        <v>3978395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6596130</v>
      </c>
      <c r="O24" s="43">
        <f t="shared" si="1"/>
        <v>74.178830885495159</v>
      </c>
      <c r="P24" s="10"/>
    </row>
    <row r="25" spans="1:119">
      <c r="A25" s="12"/>
      <c r="B25" s="44">
        <v>541</v>
      </c>
      <c r="C25" s="20" t="s">
        <v>66</v>
      </c>
      <c r="D25" s="46">
        <v>2617735</v>
      </c>
      <c r="E25" s="46">
        <v>3978395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6596130</v>
      </c>
      <c r="O25" s="47">
        <f t="shared" si="1"/>
        <v>74.178830885495159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931080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931080</v>
      </c>
      <c r="O26" s="43">
        <f t="shared" si="1"/>
        <v>10.470749645756955</v>
      </c>
      <c r="P26" s="10"/>
    </row>
    <row r="27" spans="1:119">
      <c r="A27" s="13"/>
      <c r="B27" s="45">
        <v>554</v>
      </c>
      <c r="C27" s="21" t="s">
        <v>39</v>
      </c>
      <c r="D27" s="46">
        <v>0</v>
      </c>
      <c r="E27" s="46">
        <v>931080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931080</v>
      </c>
      <c r="O27" s="47">
        <f t="shared" si="1"/>
        <v>10.470749645756955</v>
      </c>
      <c r="P27" s="9"/>
    </row>
    <row r="28" spans="1:119" ht="15.75">
      <c r="A28" s="28" t="s">
        <v>40</v>
      </c>
      <c r="B28" s="29"/>
      <c r="C28" s="30"/>
      <c r="D28" s="31">
        <f t="shared" ref="D28:M28" si="8">SUM(D29:D29)</f>
        <v>2837641</v>
      </c>
      <c r="E28" s="31">
        <f t="shared" si="8"/>
        <v>0</v>
      </c>
      <c r="F28" s="31">
        <f t="shared" si="8"/>
        <v>0</v>
      </c>
      <c r="G28" s="31">
        <f t="shared" si="8"/>
        <v>988047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3825688</v>
      </c>
      <c r="O28" s="43">
        <f t="shared" si="1"/>
        <v>43.022963945930144</v>
      </c>
      <c r="P28" s="9"/>
    </row>
    <row r="29" spans="1:119">
      <c r="A29" s="12"/>
      <c r="B29" s="44">
        <v>572</v>
      </c>
      <c r="C29" s="20" t="s">
        <v>67</v>
      </c>
      <c r="D29" s="46">
        <v>2837641</v>
      </c>
      <c r="E29" s="46">
        <v>0</v>
      </c>
      <c r="F29" s="46">
        <v>0</v>
      </c>
      <c r="G29" s="46">
        <v>988047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3825688</v>
      </c>
      <c r="O29" s="47">
        <f t="shared" si="1"/>
        <v>43.022963945930144</v>
      </c>
      <c r="P29" s="9"/>
    </row>
    <row r="30" spans="1:119" ht="15.75">
      <c r="A30" s="28" t="s">
        <v>68</v>
      </c>
      <c r="B30" s="29"/>
      <c r="C30" s="30"/>
      <c r="D30" s="31">
        <f t="shared" ref="D30:M30" si="9">SUM(D31:D31)</f>
        <v>793500</v>
      </c>
      <c r="E30" s="31">
        <f t="shared" si="9"/>
        <v>252080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1045580</v>
      </c>
      <c r="O30" s="43">
        <f t="shared" si="1"/>
        <v>11.758394997863295</v>
      </c>
      <c r="P30" s="9"/>
    </row>
    <row r="31" spans="1:119" ht="15.75" thickBot="1">
      <c r="A31" s="12"/>
      <c r="B31" s="44">
        <v>581</v>
      </c>
      <c r="C31" s="20" t="s">
        <v>69</v>
      </c>
      <c r="D31" s="46">
        <v>793500</v>
      </c>
      <c r="E31" s="46">
        <v>252080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1045580</v>
      </c>
      <c r="O31" s="47">
        <f t="shared" si="1"/>
        <v>11.758394997863295</v>
      </c>
      <c r="P31" s="9"/>
    </row>
    <row r="32" spans="1:119" ht="16.5" thickBot="1">
      <c r="A32" s="14" t="s">
        <v>10</v>
      </c>
      <c r="B32" s="23"/>
      <c r="C32" s="22"/>
      <c r="D32" s="15">
        <f>SUM(D5,D14,D18,D24,D26,D28,D30)</f>
        <v>35419548</v>
      </c>
      <c r="E32" s="15">
        <f t="shared" ref="E32:M32" si="10">SUM(E5,E14,E18,E24,E26,E28,E30)</f>
        <v>16885618</v>
      </c>
      <c r="F32" s="15">
        <f t="shared" si="10"/>
        <v>0</v>
      </c>
      <c r="G32" s="15">
        <f t="shared" si="10"/>
        <v>1660444</v>
      </c>
      <c r="H32" s="15">
        <f t="shared" si="10"/>
        <v>0</v>
      </c>
      <c r="I32" s="15">
        <f t="shared" si="10"/>
        <v>17913210</v>
      </c>
      <c r="J32" s="15">
        <f t="shared" si="10"/>
        <v>0</v>
      </c>
      <c r="K32" s="15">
        <f t="shared" si="10"/>
        <v>1523415</v>
      </c>
      <c r="L32" s="15">
        <f t="shared" si="10"/>
        <v>0</v>
      </c>
      <c r="M32" s="15">
        <f t="shared" si="10"/>
        <v>0</v>
      </c>
      <c r="N32" s="15">
        <f t="shared" si="4"/>
        <v>73402235</v>
      </c>
      <c r="O32" s="37">
        <f t="shared" si="1"/>
        <v>825.46765704774975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76</v>
      </c>
      <c r="M34" s="163"/>
      <c r="N34" s="163"/>
      <c r="O34" s="41">
        <v>88922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7417020</v>
      </c>
      <c r="E5" s="26">
        <f t="shared" si="0"/>
        <v>1983725</v>
      </c>
      <c r="F5" s="26">
        <f t="shared" si="0"/>
        <v>0</v>
      </c>
      <c r="G5" s="26">
        <f t="shared" si="0"/>
        <v>89456</v>
      </c>
      <c r="H5" s="26">
        <f t="shared" si="0"/>
        <v>0</v>
      </c>
      <c r="I5" s="26">
        <f t="shared" si="0"/>
        <v>5322939</v>
      </c>
      <c r="J5" s="26">
        <f t="shared" si="0"/>
        <v>0</v>
      </c>
      <c r="K5" s="26">
        <f t="shared" si="0"/>
        <v>1214032</v>
      </c>
      <c r="L5" s="26">
        <f t="shared" si="0"/>
        <v>0</v>
      </c>
      <c r="M5" s="26">
        <f t="shared" si="0"/>
        <v>0</v>
      </c>
      <c r="N5" s="27">
        <f>SUM(D5:M5)</f>
        <v>16027172</v>
      </c>
      <c r="O5" s="32">
        <f t="shared" ref="O5:O31" si="1">(N5/O$33)</f>
        <v>183.1739602500657</v>
      </c>
      <c r="P5" s="6"/>
    </row>
    <row r="6" spans="1:133">
      <c r="A6" s="12"/>
      <c r="B6" s="44">
        <v>511</v>
      </c>
      <c r="C6" s="20" t="s">
        <v>19</v>
      </c>
      <c r="D6" s="46">
        <v>334196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334196</v>
      </c>
      <c r="O6" s="47">
        <f t="shared" si="1"/>
        <v>3.8195138119021226</v>
      </c>
      <c r="P6" s="9"/>
    </row>
    <row r="7" spans="1:133">
      <c r="A7" s="12"/>
      <c r="B7" s="44">
        <v>512</v>
      </c>
      <c r="C7" s="20" t="s">
        <v>20</v>
      </c>
      <c r="D7" s="46">
        <v>1066234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1066234</v>
      </c>
      <c r="O7" s="47">
        <f t="shared" si="1"/>
        <v>12.185949232545116</v>
      </c>
      <c r="P7" s="9"/>
    </row>
    <row r="8" spans="1:133">
      <c r="A8" s="12"/>
      <c r="B8" s="44">
        <v>513</v>
      </c>
      <c r="C8" s="20" t="s">
        <v>21</v>
      </c>
      <c r="D8" s="46">
        <v>1545704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1545704</v>
      </c>
      <c r="O8" s="47">
        <f t="shared" si="1"/>
        <v>17.665794255803057</v>
      </c>
      <c r="P8" s="9"/>
    </row>
    <row r="9" spans="1:133">
      <c r="A9" s="12"/>
      <c r="B9" s="44">
        <v>514</v>
      </c>
      <c r="C9" s="20" t="s">
        <v>22</v>
      </c>
      <c r="D9" s="46">
        <v>503033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503033</v>
      </c>
      <c r="O9" s="47">
        <f t="shared" si="1"/>
        <v>5.7491456849949145</v>
      </c>
      <c r="P9" s="9"/>
    </row>
    <row r="10" spans="1:133">
      <c r="A10" s="12"/>
      <c r="B10" s="44">
        <v>515</v>
      </c>
      <c r="C10" s="20" t="s">
        <v>23</v>
      </c>
      <c r="D10" s="46">
        <v>772447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772447</v>
      </c>
      <c r="O10" s="47">
        <f t="shared" si="1"/>
        <v>8.8282683977736376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1983725</v>
      </c>
      <c r="F11" s="46">
        <v>0</v>
      </c>
      <c r="G11" s="46">
        <v>0</v>
      </c>
      <c r="H11" s="46">
        <v>0</v>
      </c>
      <c r="I11" s="46">
        <v>5322939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7306664</v>
      </c>
      <c r="O11" s="47">
        <f t="shared" si="1"/>
        <v>83.50759454609873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1214032</v>
      </c>
      <c r="L12" s="46">
        <v>0</v>
      </c>
      <c r="M12" s="46">
        <v>0</v>
      </c>
      <c r="N12" s="46">
        <f t="shared" si="2"/>
        <v>1214032</v>
      </c>
      <c r="O12" s="47">
        <f t="shared" si="1"/>
        <v>13.875127147216476</v>
      </c>
      <c r="P12" s="9"/>
    </row>
    <row r="13" spans="1:133">
      <c r="A13" s="12"/>
      <c r="B13" s="44">
        <v>519</v>
      </c>
      <c r="C13" s="20" t="s">
        <v>61</v>
      </c>
      <c r="D13" s="46">
        <v>3195406</v>
      </c>
      <c r="E13" s="46">
        <v>0</v>
      </c>
      <c r="F13" s="46">
        <v>0</v>
      </c>
      <c r="G13" s="46">
        <v>89456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3284862</v>
      </c>
      <c r="O13" s="47">
        <f t="shared" si="1"/>
        <v>37.542567173731669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20160688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20160688</v>
      </c>
      <c r="O14" s="43">
        <f t="shared" si="1"/>
        <v>230.41576282615404</v>
      </c>
      <c r="P14" s="10"/>
    </row>
    <row r="15" spans="1:133">
      <c r="A15" s="12"/>
      <c r="B15" s="44">
        <v>521</v>
      </c>
      <c r="C15" s="20" t="s">
        <v>28</v>
      </c>
      <c r="D15" s="46">
        <v>9882888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9882888</v>
      </c>
      <c r="O15" s="47">
        <f t="shared" si="1"/>
        <v>112.95116403990994</v>
      </c>
      <c r="P15" s="9"/>
    </row>
    <row r="16" spans="1:133">
      <c r="A16" s="12"/>
      <c r="B16" s="44">
        <v>522</v>
      </c>
      <c r="C16" s="20" t="s">
        <v>29</v>
      </c>
      <c r="D16" s="46">
        <v>9489849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9489849</v>
      </c>
      <c r="O16" s="47">
        <f t="shared" si="1"/>
        <v>108.45913574179686</v>
      </c>
      <c r="P16" s="9"/>
    </row>
    <row r="17" spans="1:119">
      <c r="A17" s="12"/>
      <c r="B17" s="44">
        <v>524</v>
      </c>
      <c r="C17" s="20" t="s">
        <v>30</v>
      </c>
      <c r="D17" s="46">
        <v>787951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787951</v>
      </c>
      <c r="O17" s="47">
        <f t="shared" si="1"/>
        <v>9.0054630444472377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9074971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10859459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19934430</v>
      </c>
      <c r="O18" s="43">
        <f t="shared" si="1"/>
        <v>227.82986845263267</v>
      </c>
      <c r="P18" s="10"/>
    </row>
    <row r="19" spans="1:119">
      <c r="A19" s="12"/>
      <c r="B19" s="44">
        <v>534</v>
      </c>
      <c r="C19" s="20" t="s">
        <v>62</v>
      </c>
      <c r="D19" s="46">
        <v>0</v>
      </c>
      <c r="E19" s="46">
        <v>5821232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5821232</v>
      </c>
      <c r="O19" s="47">
        <f t="shared" si="1"/>
        <v>66.530646765031946</v>
      </c>
      <c r="P19" s="9"/>
    </row>
    <row r="20" spans="1:119">
      <c r="A20" s="12"/>
      <c r="B20" s="44">
        <v>536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10859459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10859459</v>
      </c>
      <c r="O20" s="47">
        <f t="shared" si="1"/>
        <v>124.1123581379933</v>
      </c>
      <c r="P20" s="9"/>
    </row>
    <row r="21" spans="1:119">
      <c r="A21" s="12"/>
      <c r="B21" s="44">
        <v>537</v>
      </c>
      <c r="C21" s="20" t="s">
        <v>64</v>
      </c>
      <c r="D21" s="46">
        <v>0</v>
      </c>
      <c r="E21" s="46">
        <v>71334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71334</v>
      </c>
      <c r="O21" s="47">
        <f t="shared" si="1"/>
        <v>0.81527366652570943</v>
      </c>
      <c r="P21" s="9"/>
    </row>
    <row r="22" spans="1:119">
      <c r="A22" s="12"/>
      <c r="B22" s="44">
        <v>538</v>
      </c>
      <c r="C22" s="20" t="s">
        <v>65</v>
      </c>
      <c r="D22" s="46">
        <v>0</v>
      </c>
      <c r="E22" s="46">
        <v>3182405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3182405</v>
      </c>
      <c r="O22" s="47">
        <f t="shared" si="1"/>
        <v>36.371589883081704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2369889</v>
      </c>
      <c r="E23" s="31">
        <f t="shared" si="6"/>
        <v>1437235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3807124</v>
      </c>
      <c r="O23" s="43">
        <f t="shared" si="1"/>
        <v>43.511480393613496</v>
      </c>
      <c r="P23" s="10"/>
    </row>
    <row r="24" spans="1:119">
      <c r="A24" s="12"/>
      <c r="B24" s="44">
        <v>541</v>
      </c>
      <c r="C24" s="20" t="s">
        <v>66</v>
      </c>
      <c r="D24" s="46">
        <v>2369889</v>
      </c>
      <c r="E24" s="46">
        <v>1437235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3807124</v>
      </c>
      <c r="O24" s="47">
        <f t="shared" si="1"/>
        <v>43.511480393613496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0</v>
      </c>
      <c r="E25" s="31">
        <f t="shared" si="7"/>
        <v>555321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555321</v>
      </c>
      <c r="O25" s="43">
        <f t="shared" si="1"/>
        <v>6.3467433169137228</v>
      </c>
      <c r="P25" s="10"/>
    </row>
    <row r="26" spans="1:119">
      <c r="A26" s="13"/>
      <c r="B26" s="45">
        <v>554</v>
      </c>
      <c r="C26" s="21" t="s">
        <v>39</v>
      </c>
      <c r="D26" s="46">
        <v>0</v>
      </c>
      <c r="E26" s="46">
        <v>555321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555321</v>
      </c>
      <c r="O26" s="47">
        <f t="shared" si="1"/>
        <v>6.3467433169137228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2488365</v>
      </c>
      <c r="E27" s="31">
        <f t="shared" si="8"/>
        <v>0</v>
      </c>
      <c r="F27" s="31">
        <f t="shared" si="8"/>
        <v>0</v>
      </c>
      <c r="G27" s="31">
        <f t="shared" si="8"/>
        <v>322768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2811133</v>
      </c>
      <c r="O27" s="43">
        <f t="shared" si="1"/>
        <v>32.128335828656979</v>
      </c>
      <c r="P27" s="9"/>
    </row>
    <row r="28" spans="1:119">
      <c r="A28" s="12"/>
      <c r="B28" s="44">
        <v>572</v>
      </c>
      <c r="C28" s="20" t="s">
        <v>67</v>
      </c>
      <c r="D28" s="46">
        <v>2488365</v>
      </c>
      <c r="E28" s="46">
        <v>0</v>
      </c>
      <c r="F28" s="46">
        <v>0</v>
      </c>
      <c r="G28" s="46">
        <v>322768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2811133</v>
      </c>
      <c r="O28" s="47">
        <f t="shared" si="1"/>
        <v>32.128335828656979</v>
      </c>
      <c r="P28" s="9"/>
    </row>
    <row r="29" spans="1:119" ht="15.75">
      <c r="A29" s="28" t="s">
        <v>68</v>
      </c>
      <c r="B29" s="29"/>
      <c r="C29" s="30"/>
      <c r="D29" s="31">
        <f t="shared" ref="D29:M29" si="9">SUM(D30:D30)</f>
        <v>1368000</v>
      </c>
      <c r="E29" s="31">
        <f t="shared" si="9"/>
        <v>280838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1648838</v>
      </c>
      <c r="O29" s="43">
        <f t="shared" si="1"/>
        <v>18.84450895459273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1368000</v>
      </c>
      <c r="E30" s="46">
        <v>280838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1648838</v>
      </c>
      <c r="O30" s="47">
        <f t="shared" si="1"/>
        <v>18.84450895459273</v>
      </c>
      <c r="P30" s="9"/>
    </row>
    <row r="31" spans="1:119" ht="16.5" thickBot="1">
      <c r="A31" s="14" t="s">
        <v>10</v>
      </c>
      <c r="B31" s="23"/>
      <c r="C31" s="22"/>
      <c r="D31" s="15">
        <f>SUM(D5,D14,D18,D23,D25,D27,D29)</f>
        <v>33803962</v>
      </c>
      <c r="E31" s="15">
        <f t="shared" ref="E31:M31" si="10">SUM(E5,E14,E18,E23,E25,E27,E29)</f>
        <v>13332090</v>
      </c>
      <c r="F31" s="15">
        <f t="shared" si="10"/>
        <v>0</v>
      </c>
      <c r="G31" s="15">
        <f t="shared" si="10"/>
        <v>412224</v>
      </c>
      <c r="H31" s="15">
        <f t="shared" si="10"/>
        <v>0</v>
      </c>
      <c r="I31" s="15">
        <f t="shared" si="10"/>
        <v>16182398</v>
      </c>
      <c r="J31" s="15">
        <f t="shared" si="10"/>
        <v>0</v>
      </c>
      <c r="K31" s="15">
        <f t="shared" si="10"/>
        <v>1214032</v>
      </c>
      <c r="L31" s="15">
        <f t="shared" si="10"/>
        <v>0</v>
      </c>
      <c r="M31" s="15">
        <f t="shared" si="10"/>
        <v>0</v>
      </c>
      <c r="N31" s="15">
        <f t="shared" si="4"/>
        <v>64944706</v>
      </c>
      <c r="O31" s="37">
        <f t="shared" si="1"/>
        <v>742.2506600226294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74</v>
      </c>
      <c r="M33" s="163"/>
      <c r="N33" s="163"/>
      <c r="O33" s="41">
        <v>87497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2024-10-21T15:00:30Z</cp:lastPrinted>
  <dcterms:created xsi:type="dcterms:W3CDTF">2000-08-31T21:26:31Z</dcterms:created>
  <dcterms:modified xsi:type="dcterms:W3CDTF">2024-10-21T15:00:36Z</dcterms:modified>
</cp:coreProperties>
</file>