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04" documentId="11_393155393208BC498C81B4E3C343F6C05584AE0D" xr6:coauthVersionLast="47" xr6:coauthVersionMax="47" xr10:uidLastSave="{7CA10B6C-3EAB-4206-9B7D-D3A79B04C65A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'2008'!$A$1:$O$83</definedName>
    <definedName name="_xlnm.Print_Area" localSheetId="14">'2009'!$A$1:$O$78</definedName>
    <definedName name="_xlnm.Print_Area" localSheetId="13">'2010'!$A$1:$O$79</definedName>
    <definedName name="_xlnm.Print_Area" localSheetId="12">'2011'!$A$1:$O$76</definedName>
    <definedName name="_xlnm.Print_Area" localSheetId="11">'2012'!$A$1:$O$76</definedName>
    <definedName name="_xlnm.Print_Area" localSheetId="10">'2013'!$A$1:$O$73</definedName>
    <definedName name="_xlnm.Print_Area" localSheetId="9">'2014'!$A$1:$O$71</definedName>
    <definedName name="_xlnm.Print_Area" localSheetId="8">'2015'!$A$1:$O$70</definedName>
    <definedName name="_xlnm.Print_Area" localSheetId="7">'2016'!$A$1:$O$69</definedName>
    <definedName name="_xlnm.Print_Area" localSheetId="6">'2017'!$A$1:$O$66</definedName>
    <definedName name="_xlnm.Print_Area" localSheetId="5">'2018'!$A$1:$O$67</definedName>
    <definedName name="_xlnm.Print_Area" localSheetId="4">'2019'!$A$1:$O$67</definedName>
    <definedName name="_xlnm.Print_Area" localSheetId="3">'2020'!$A$1:$O$67</definedName>
    <definedName name="_xlnm.Print_Area" localSheetId="2">'2021'!$A$1:$P$71</definedName>
    <definedName name="_xlnm.Print_Area" localSheetId="1">'2022'!$A$1:$P$70</definedName>
    <definedName name="_xlnm.Print_Area" localSheetId="0">'2023'!$A$1:$P$68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" i="48" l="1"/>
  <c r="P63" i="48" s="1"/>
  <c r="O62" i="48"/>
  <c r="P62" i="48" s="1"/>
  <c r="O61" i="48"/>
  <c r="P61" i="48" s="1"/>
  <c r="O60" i="48"/>
  <c r="P60" i="48" s="1"/>
  <c r="N59" i="48"/>
  <c r="M59" i="48"/>
  <c r="L59" i="48"/>
  <c r="K59" i="48"/>
  <c r="J59" i="48"/>
  <c r="I59" i="48"/>
  <c r="H59" i="48"/>
  <c r="G59" i="48"/>
  <c r="F59" i="48"/>
  <c r="E59" i="48"/>
  <c r="D59" i="48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N52" i="48"/>
  <c r="M52" i="48"/>
  <c r="L52" i="48"/>
  <c r="K52" i="48"/>
  <c r="J52" i="48"/>
  <c r="I52" i="48"/>
  <c r="H52" i="48"/>
  <c r="G52" i="48"/>
  <c r="F52" i="48"/>
  <c r="E52" i="48"/>
  <c r="D52" i="48"/>
  <c r="O51" i="48"/>
  <c r="P51" i="48" s="1"/>
  <c r="N50" i="48"/>
  <c r="M50" i="48"/>
  <c r="L50" i="48"/>
  <c r="K50" i="48"/>
  <c r="J50" i="48"/>
  <c r="I50" i="48"/>
  <c r="H50" i="48"/>
  <c r="G50" i="48"/>
  <c r="F50" i="48"/>
  <c r="E50" i="48"/>
  <c r="D50" i="48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5" i="47"/>
  <c r="P65" i="47" s="1"/>
  <c r="O64" i="47"/>
  <c r="P64" i="47" s="1"/>
  <c r="O63" i="47"/>
  <c r="P63" i="47" s="1"/>
  <c r="O62" i="47"/>
  <c r="P62" i="47" s="1"/>
  <c r="O61" i="47"/>
  <c r="P61" i="47" s="1"/>
  <c r="O60" i="47"/>
  <c r="P60" i="47" s="1"/>
  <c r="N59" i="47"/>
  <c r="M59" i="47"/>
  <c r="L59" i="47"/>
  <c r="K59" i="47"/>
  <c r="J59" i="47"/>
  <c r="I59" i="47"/>
  <c r="H59" i="47"/>
  <c r="G59" i="47"/>
  <c r="F59" i="47"/>
  <c r="E59" i="47"/>
  <c r="D59" i="47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N52" i="47"/>
  <c r="M52" i="47"/>
  <c r="L52" i="47"/>
  <c r="K52" i="47"/>
  <c r="J52" i="47"/>
  <c r="I52" i="47"/>
  <c r="H52" i="47"/>
  <c r="G52" i="47"/>
  <c r="F52" i="47"/>
  <c r="E52" i="47"/>
  <c r="D52" i="47"/>
  <c r="O51" i="47"/>
  <c r="P51" i="47" s="1"/>
  <c r="N50" i="47"/>
  <c r="M50" i="47"/>
  <c r="L50" i="47"/>
  <c r="K50" i="47"/>
  <c r="J50" i="47"/>
  <c r="I50" i="47"/>
  <c r="H50" i="47"/>
  <c r="G50" i="47"/>
  <c r="F50" i="47"/>
  <c r="E50" i="47"/>
  <c r="D50" i="47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9" i="48" l="1"/>
  <c r="P59" i="48" s="1"/>
  <c r="O52" i="48"/>
  <c r="P52" i="48" s="1"/>
  <c r="O50" i="48"/>
  <c r="P50" i="48" s="1"/>
  <c r="O42" i="48"/>
  <c r="P42" i="48" s="1"/>
  <c r="O23" i="48"/>
  <c r="P23" i="48" s="1"/>
  <c r="E64" i="48"/>
  <c r="F64" i="48"/>
  <c r="H64" i="48"/>
  <c r="G64" i="48"/>
  <c r="I64" i="48"/>
  <c r="O15" i="48"/>
  <c r="P15" i="48" s="1"/>
  <c r="N64" i="48"/>
  <c r="J64" i="48"/>
  <c r="O5" i="48"/>
  <c r="P5" i="48" s="1"/>
  <c r="L64" i="48"/>
  <c r="M64" i="48"/>
  <c r="K64" i="48"/>
  <c r="D64" i="48"/>
  <c r="O59" i="47"/>
  <c r="P59" i="47" s="1"/>
  <c r="O52" i="47"/>
  <c r="P52" i="47" s="1"/>
  <c r="O50" i="47"/>
  <c r="P50" i="47" s="1"/>
  <c r="O42" i="47"/>
  <c r="P42" i="47" s="1"/>
  <c r="O22" i="47"/>
  <c r="P22" i="47" s="1"/>
  <c r="D66" i="47"/>
  <c r="J66" i="47"/>
  <c r="K66" i="47"/>
  <c r="L66" i="47"/>
  <c r="M66" i="47"/>
  <c r="O15" i="47"/>
  <c r="P15" i="47" s="1"/>
  <c r="F66" i="47"/>
  <c r="H66" i="47"/>
  <c r="G66" i="47"/>
  <c r="I66" i="47"/>
  <c r="N66" i="47"/>
  <c r="E66" i="47"/>
  <c r="O5" i="47"/>
  <c r="P5" i="47" s="1"/>
  <c r="O66" i="46"/>
  <c r="P66" i="46" s="1"/>
  <c r="O65" i="46"/>
  <c r="P65" i="46" s="1"/>
  <c r="O64" i="46"/>
  <c r="P64" i="46" s="1"/>
  <c r="O63" i="46"/>
  <c r="P63" i="46"/>
  <c r="N62" i="46"/>
  <c r="M62" i="46"/>
  <c r="L62" i="46"/>
  <c r="K62" i="46"/>
  <c r="J62" i="46"/>
  <c r="I62" i="46"/>
  <c r="H62" i="46"/>
  <c r="G62" i="46"/>
  <c r="F62" i="46"/>
  <c r="E62" i="46"/>
  <c r="D62" i="46"/>
  <c r="O61" i="46"/>
  <c r="P61" i="46" s="1"/>
  <c r="O60" i="46"/>
  <c r="P60" i="46" s="1"/>
  <c r="O59" i="46"/>
  <c r="P59" i="46"/>
  <c r="O58" i="46"/>
  <c r="P58" i="46" s="1"/>
  <c r="O57" i="46"/>
  <c r="P57" i="46" s="1"/>
  <c r="O56" i="46"/>
  <c r="P56" i="46" s="1"/>
  <c r="O55" i="46"/>
  <c r="P55" i="46" s="1"/>
  <c r="N54" i="46"/>
  <c r="M54" i="46"/>
  <c r="L54" i="46"/>
  <c r="K54" i="46"/>
  <c r="J54" i="46"/>
  <c r="I54" i="46"/>
  <c r="H54" i="46"/>
  <c r="G54" i="46"/>
  <c r="G67" i="46" s="1"/>
  <c r="F54" i="46"/>
  <c r="E54" i="46"/>
  <c r="D54" i="46"/>
  <c r="O53" i="46"/>
  <c r="P53" i="46"/>
  <c r="O52" i="46"/>
  <c r="P52" i="46" s="1"/>
  <c r="O51" i="46"/>
  <c r="P51" i="46" s="1"/>
  <c r="N50" i="46"/>
  <c r="N67" i="46" s="1"/>
  <c r="M50" i="46"/>
  <c r="L50" i="46"/>
  <c r="K50" i="46"/>
  <c r="J50" i="46"/>
  <c r="I50" i="46"/>
  <c r="H50" i="46"/>
  <c r="G50" i="46"/>
  <c r="F50" i="46"/>
  <c r="E50" i="46"/>
  <c r="D50" i="46"/>
  <c r="O49" i="46"/>
  <c r="P49" i="46" s="1"/>
  <c r="O48" i="46"/>
  <c r="P48" i="46" s="1"/>
  <c r="O47" i="46"/>
  <c r="P47" i="46" s="1"/>
  <c r="O46" i="46"/>
  <c r="P46" i="46" s="1"/>
  <c r="O45" i="46"/>
  <c r="P45" i="46" s="1"/>
  <c r="O44" i="46"/>
  <c r="P44" i="46"/>
  <c r="O43" i="46"/>
  <c r="P43" i="46" s="1"/>
  <c r="O42" i="46"/>
  <c r="P42" i="46" s="1"/>
  <c r="O41" i="46"/>
  <c r="P41" i="46" s="1"/>
  <c r="O40" i="46"/>
  <c r="P40" i="46" s="1"/>
  <c r="O39" i="46"/>
  <c r="P39" i="46"/>
  <c r="O38" i="46"/>
  <c r="P38" i="46" s="1"/>
  <c r="O37" i="46"/>
  <c r="P37" i="46" s="1"/>
  <c r="N36" i="46"/>
  <c r="M36" i="46"/>
  <c r="L36" i="46"/>
  <c r="L67" i="46" s="1"/>
  <c r="K36" i="46"/>
  <c r="J36" i="46"/>
  <c r="I36" i="46"/>
  <c r="H36" i="46"/>
  <c r="G36" i="46"/>
  <c r="F36" i="46"/>
  <c r="E36" i="46"/>
  <c r="D36" i="46"/>
  <c r="O36" i="46" s="1"/>
  <c r="P36" i="46" s="1"/>
  <c r="O35" i="46"/>
  <c r="P35" i="46" s="1"/>
  <c r="O34" i="46"/>
  <c r="P34" i="46" s="1"/>
  <c r="O33" i="46"/>
  <c r="P33" i="46"/>
  <c r="O32" i="46"/>
  <c r="P32" i="46" s="1"/>
  <c r="O31" i="46"/>
  <c r="P31" i="46" s="1"/>
  <c r="O30" i="46"/>
  <c r="P30" i="46" s="1"/>
  <c r="O29" i="46"/>
  <c r="P29" i="46"/>
  <c r="O28" i="46"/>
  <c r="P28" i="46" s="1"/>
  <c r="O27" i="46"/>
  <c r="P27" i="46" s="1"/>
  <c r="O26" i="46"/>
  <c r="P26" i="46"/>
  <c r="O25" i="46"/>
  <c r="P25" i="46" s="1"/>
  <c r="O24" i="46"/>
  <c r="P24" i="46" s="1"/>
  <c r="O23" i="46"/>
  <c r="P23" i="46"/>
  <c r="O22" i="46"/>
  <c r="P22" i="46" s="1"/>
  <c r="N21" i="46"/>
  <c r="M21" i="46"/>
  <c r="L21" i="46"/>
  <c r="K21" i="46"/>
  <c r="J21" i="46"/>
  <c r="I21" i="46"/>
  <c r="H21" i="46"/>
  <c r="G21" i="46"/>
  <c r="F21" i="46"/>
  <c r="E21" i="46"/>
  <c r="D21" i="46"/>
  <c r="O21" i="46" s="1"/>
  <c r="P21" i="46" s="1"/>
  <c r="O20" i="46"/>
  <c r="P20" i="46" s="1"/>
  <c r="O19" i="46"/>
  <c r="P19" i="46" s="1"/>
  <c r="O18" i="46"/>
  <c r="P18" i="46" s="1"/>
  <c r="O17" i="46"/>
  <c r="P17" i="46"/>
  <c r="O16" i="46"/>
  <c r="P16" i="46" s="1"/>
  <c r="O15" i="46"/>
  <c r="P15" i="46"/>
  <c r="N14" i="46"/>
  <c r="M14" i="46"/>
  <c r="L14" i="46"/>
  <c r="K14" i="46"/>
  <c r="J14" i="46"/>
  <c r="I14" i="46"/>
  <c r="H14" i="46"/>
  <c r="G14" i="46"/>
  <c r="F14" i="46"/>
  <c r="E14" i="46"/>
  <c r="E67" i="46" s="1"/>
  <c r="D14" i="46"/>
  <c r="D67" i="46" s="1"/>
  <c r="O13" i="46"/>
  <c r="P13" i="46" s="1"/>
  <c r="O12" i="46"/>
  <c r="P12" i="46"/>
  <c r="O11" i="46"/>
  <c r="P11" i="46"/>
  <c r="O10" i="46"/>
  <c r="P10" i="46" s="1"/>
  <c r="O9" i="46"/>
  <c r="P9" i="46" s="1"/>
  <c r="O8" i="46"/>
  <c r="P8" i="46"/>
  <c r="O7" i="46"/>
  <c r="P7" i="46" s="1"/>
  <c r="O6" i="46"/>
  <c r="P6" i="46" s="1"/>
  <c r="N5" i="46"/>
  <c r="M5" i="46"/>
  <c r="L5" i="46"/>
  <c r="K5" i="46"/>
  <c r="J5" i="46"/>
  <c r="I5" i="46"/>
  <c r="H5" i="46"/>
  <c r="H67" i="46" s="1"/>
  <c r="G5" i="46"/>
  <c r="F5" i="46"/>
  <c r="O5" i="46" s="1"/>
  <c r="P5" i="46" s="1"/>
  <c r="E5" i="46"/>
  <c r="D5" i="46"/>
  <c r="N62" i="45"/>
  <c r="O62" i="45" s="1"/>
  <c r="N61" i="45"/>
  <c r="O61" i="45" s="1"/>
  <c r="N60" i="45"/>
  <c r="O60" i="45"/>
  <c r="M59" i="45"/>
  <c r="L59" i="45"/>
  <c r="N59" i="45" s="1"/>
  <c r="O59" i="45" s="1"/>
  <c r="K59" i="45"/>
  <c r="J59" i="45"/>
  <c r="I59" i="45"/>
  <c r="H59" i="45"/>
  <c r="G59" i="45"/>
  <c r="F59" i="45"/>
  <c r="E59" i="45"/>
  <c r="D59" i="45"/>
  <c r="N58" i="45"/>
  <c r="O58" i="45"/>
  <c r="N57" i="45"/>
  <c r="O57" i="45" s="1"/>
  <c r="N56" i="45"/>
  <c r="O56" i="45" s="1"/>
  <c r="N55" i="45"/>
  <c r="O55" i="45" s="1"/>
  <c r="N54" i="45"/>
  <c r="O54" i="45" s="1"/>
  <c r="N53" i="45"/>
  <c r="O53" i="45"/>
  <c r="N52" i="45"/>
  <c r="O52" i="45"/>
  <c r="M51" i="45"/>
  <c r="M63" i="45" s="1"/>
  <c r="L51" i="45"/>
  <c r="K51" i="45"/>
  <c r="J51" i="45"/>
  <c r="I51" i="45"/>
  <c r="H51" i="45"/>
  <c r="G51" i="45"/>
  <c r="F51" i="45"/>
  <c r="E51" i="45"/>
  <c r="D51" i="45"/>
  <c r="N50" i="45"/>
  <c r="O50" i="45"/>
  <c r="N49" i="45"/>
  <c r="O49" i="45" s="1"/>
  <c r="N48" i="45"/>
  <c r="O48" i="45"/>
  <c r="M47" i="45"/>
  <c r="L47" i="45"/>
  <c r="K47" i="45"/>
  <c r="K63" i="45" s="1"/>
  <c r="J47" i="45"/>
  <c r="J63" i="45" s="1"/>
  <c r="I47" i="45"/>
  <c r="H47" i="45"/>
  <c r="N47" i="45" s="1"/>
  <c r="O47" i="45" s="1"/>
  <c r="G47" i="45"/>
  <c r="F47" i="45"/>
  <c r="E47" i="45"/>
  <c r="D47" i="45"/>
  <c r="N46" i="45"/>
  <c r="O46" i="45" s="1"/>
  <c r="N45" i="45"/>
  <c r="O45" i="45" s="1"/>
  <c r="N44" i="45"/>
  <c r="O44" i="45" s="1"/>
  <c r="N43" i="45"/>
  <c r="O43" i="45" s="1"/>
  <c r="N42" i="45"/>
  <c r="O42" i="45"/>
  <c r="N41" i="45"/>
  <c r="O41" i="45" s="1"/>
  <c r="N40" i="45"/>
  <c r="O40" i="45"/>
  <c r="N39" i="45"/>
  <c r="O39" i="45" s="1"/>
  <c r="N38" i="45"/>
  <c r="O38" i="45" s="1"/>
  <c r="N37" i="45"/>
  <c r="O37" i="45"/>
  <c r="N36" i="45"/>
  <c r="O36" i="45"/>
  <c r="M35" i="45"/>
  <c r="L35" i="45"/>
  <c r="K35" i="45"/>
  <c r="J35" i="45"/>
  <c r="I35" i="45"/>
  <c r="H35" i="45"/>
  <c r="G35" i="45"/>
  <c r="F35" i="45"/>
  <c r="E35" i="45"/>
  <c r="D35" i="45"/>
  <c r="N34" i="45"/>
  <c r="O34" i="45"/>
  <c r="N33" i="45"/>
  <c r="O33" i="45" s="1"/>
  <c r="N32" i="45"/>
  <c r="O32" i="45"/>
  <c r="N31" i="45"/>
  <c r="O31" i="45" s="1"/>
  <c r="N30" i="45"/>
  <c r="O30" i="45" s="1"/>
  <c r="N29" i="45"/>
  <c r="O29" i="45" s="1"/>
  <c r="N28" i="45"/>
  <c r="O28" i="45"/>
  <c r="N27" i="45"/>
  <c r="O27" i="45" s="1"/>
  <c r="N26" i="45"/>
  <c r="O26" i="45" s="1"/>
  <c r="N25" i="45"/>
  <c r="O25" i="45" s="1"/>
  <c r="N24" i="45"/>
  <c r="O24" i="45" s="1"/>
  <c r="N23" i="45"/>
  <c r="O23" i="45" s="1"/>
  <c r="N22" i="45"/>
  <c r="O22" i="45"/>
  <c r="M21" i="45"/>
  <c r="L21" i="45"/>
  <c r="K21" i="45"/>
  <c r="J21" i="45"/>
  <c r="I21" i="45"/>
  <c r="H21" i="45"/>
  <c r="G21" i="45"/>
  <c r="F21" i="45"/>
  <c r="E21" i="45"/>
  <c r="D21" i="45"/>
  <c r="N21" i="45" s="1"/>
  <c r="O21" i="45" s="1"/>
  <c r="N20" i="45"/>
  <c r="O20" i="45" s="1"/>
  <c r="N19" i="45"/>
  <c r="O19" i="45" s="1"/>
  <c r="N18" i="45"/>
  <c r="O18" i="45"/>
  <c r="N17" i="45"/>
  <c r="O17" i="45" s="1"/>
  <c r="N16" i="45"/>
  <c r="O16" i="45" s="1"/>
  <c r="N15" i="45"/>
  <c r="O15" i="45" s="1"/>
  <c r="M14" i="45"/>
  <c r="L14" i="45"/>
  <c r="K14" i="45"/>
  <c r="J14" i="45"/>
  <c r="I14" i="45"/>
  <c r="I63" i="45" s="1"/>
  <c r="H14" i="45"/>
  <c r="G14" i="45"/>
  <c r="F14" i="45"/>
  <c r="E14" i="45"/>
  <c r="D14" i="45"/>
  <c r="N14" i="45" s="1"/>
  <c r="O14" i="45" s="1"/>
  <c r="N13" i="45"/>
  <c r="O13" i="45" s="1"/>
  <c r="N12" i="45"/>
  <c r="O12" i="45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/>
  <c r="M5" i="45"/>
  <c r="L5" i="45"/>
  <c r="K5" i="45"/>
  <c r="J5" i="45"/>
  <c r="I5" i="45"/>
  <c r="H5" i="45"/>
  <c r="H63" i="45" s="1"/>
  <c r="G5" i="45"/>
  <c r="G63" i="45" s="1"/>
  <c r="F5" i="45"/>
  <c r="E5" i="45"/>
  <c r="E63" i="45" s="1"/>
  <c r="D5" i="45"/>
  <c r="N5" i="45" s="1"/>
  <c r="O5" i="45" s="1"/>
  <c r="N62" i="44"/>
  <c r="O62" i="44" s="1"/>
  <c r="N61" i="44"/>
  <c r="O61" i="44" s="1"/>
  <c r="N60" i="44"/>
  <c r="O60" i="44"/>
  <c r="N59" i="44"/>
  <c r="O59" i="44" s="1"/>
  <c r="M58" i="44"/>
  <c r="L58" i="44"/>
  <c r="K58" i="44"/>
  <c r="J58" i="44"/>
  <c r="I58" i="44"/>
  <c r="H58" i="44"/>
  <c r="G58" i="44"/>
  <c r="F58" i="44"/>
  <c r="E58" i="44"/>
  <c r="D58" i="44"/>
  <c r="N57" i="44"/>
  <c r="O57" i="44" s="1"/>
  <c r="N56" i="44"/>
  <c r="O56" i="44" s="1"/>
  <c r="N55" i="44"/>
  <c r="O55" i="44" s="1"/>
  <c r="N54" i="44"/>
  <c r="O54" i="44"/>
  <c r="N53" i="44"/>
  <c r="O53" i="44" s="1"/>
  <c r="N52" i="44"/>
  <c r="O52" i="44" s="1"/>
  <c r="N51" i="44"/>
  <c r="O51" i="44" s="1"/>
  <c r="M50" i="44"/>
  <c r="L50" i="44"/>
  <c r="K50" i="44"/>
  <c r="J50" i="44"/>
  <c r="I50" i="44"/>
  <c r="H50" i="44"/>
  <c r="G50" i="44"/>
  <c r="F50" i="44"/>
  <c r="N50" i="44" s="1"/>
  <c r="O50" i="44" s="1"/>
  <c r="E50" i="44"/>
  <c r="D50" i="44"/>
  <c r="N49" i="44"/>
  <c r="O49" i="44" s="1"/>
  <c r="N48" i="44"/>
  <c r="O48" i="44" s="1"/>
  <c r="N47" i="44"/>
  <c r="O47" i="44" s="1"/>
  <c r="M46" i="44"/>
  <c r="L46" i="44"/>
  <c r="L63" i="44" s="1"/>
  <c r="K46" i="44"/>
  <c r="N46" i="44" s="1"/>
  <c r="O46" i="44" s="1"/>
  <c r="J46" i="44"/>
  <c r="I46" i="44"/>
  <c r="H46" i="44"/>
  <c r="G46" i="44"/>
  <c r="F46" i="44"/>
  <c r="E46" i="44"/>
  <c r="D46" i="44"/>
  <c r="N45" i="44"/>
  <c r="O45" i="44" s="1"/>
  <c r="N44" i="44"/>
  <c r="O44" i="44"/>
  <c r="N43" i="44"/>
  <c r="O43" i="44" s="1"/>
  <c r="N42" i="44"/>
  <c r="O42" i="44" s="1"/>
  <c r="N41" i="44"/>
  <c r="O41" i="44" s="1"/>
  <c r="N40" i="44"/>
  <c r="O40" i="44" s="1"/>
  <c r="N39" i="44"/>
  <c r="O39" i="44"/>
  <c r="N38" i="44"/>
  <c r="O38" i="44"/>
  <c r="N37" i="44"/>
  <c r="O37" i="44" s="1"/>
  <c r="N36" i="44"/>
  <c r="O36" i="44" s="1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3" i="44"/>
  <c r="O33" i="44" s="1"/>
  <c r="N32" i="44"/>
  <c r="O32" i="44" s="1"/>
  <c r="N31" i="44"/>
  <c r="O31" i="44"/>
  <c r="N30" i="44"/>
  <c r="O30" i="44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 s="1"/>
  <c r="N23" i="44"/>
  <c r="O23" i="44" s="1"/>
  <c r="N22" i="44"/>
  <c r="O22" i="44"/>
  <c r="M21" i="44"/>
  <c r="L21" i="44"/>
  <c r="K21" i="44"/>
  <c r="J21" i="44"/>
  <c r="I21" i="44"/>
  <c r="H21" i="44"/>
  <c r="G21" i="44"/>
  <c r="F21" i="44"/>
  <c r="E21" i="44"/>
  <c r="D21" i="44"/>
  <c r="N21" i="44" s="1"/>
  <c r="O21" i="44" s="1"/>
  <c r="N20" i="44"/>
  <c r="O20" i="44" s="1"/>
  <c r="N19" i="44"/>
  <c r="O19" i="44" s="1"/>
  <c r="N18" i="44"/>
  <c r="O18" i="44" s="1"/>
  <c r="N17" i="44"/>
  <c r="O17" i="44" s="1"/>
  <c r="N16" i="44"/>
  <c r="O16" i="44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D63" i="44" s="1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/>
  <c r="M5" i="44"/>
  <c r="M63" i="44" s="1"/>
  <c r="L5" i="44"/>
  <c r="K5" i="44"/>
  <c r="J5" i="44"/>
  <c r="I5" i="44"/>
  <c r="H5" i="44"/>
  <c r="H63" i="44" s="1"/>
  <c r="G5" i="44"/>
  <c r="F5" i="44"/>
  <c r="F63" i="44" s="1"/>
  <c r="E5" i="44"/>
  <c r="E63" i="44" s="1"/>
  <c r="D5" i="44"/>
  <c r="N62" i="43"/>
  <c r="O62" i="43"/>
  <c r="N61" i="43"/>
  <c r="O61" i="43" s="1"/>
  <c r="N60" i="43"/>
  <c r="O60" i="43" s="1"/>
  <c r="N59" i="43"/>
  <c r="O59" i="43" s="1"/>
  <c r="M58" i="43"/>
  <c r="L58" i="43"/>
  <c r="K58" i="43"/>
  <c r="J58" i="43"/>
  <c r="I58" i="43"/>
  <c r="H58" i="43"/>
  <c r="G58" i="43"/>
  <c r="F58" i="43"/>
  <c r="E58" i="43"/>
  <c r="D58" i="43"/>
  <c r="N58" i="43" s="1"/>
  <c r="O58" i="43" s="1"/>
  <c r="N57" i="43"/>
  <c r="O57" i="43" s="1"/>
  <c r="N56" i="43"/>
  <c r="O56" i="43"/>
  <c r="N55" i="43"/>
  <c r="O55" i="43" s="1"/>
  <c r="N54" i="43"/>
  <c r="O54" i="43" s="1"/>
  <c r="N53" i="43"/>
  <c r="O53" i="43" s="1"/>
  <c r="N52" i="43"/>
  <c r="O52" i="43" s="1"/>
  <c r="N51" i="43"/>
  <c r="O51" i="43" s="1"/>
  <c r="M50" i="43"/>
  <c r="L50" i="43"/>
  <c r="K50" i="43"/>
  <c r="J50" i="43"/>
  <c r="I50" i="43"/>
  <c r="H50" i="43"/>
  <c r="G50" i="43"/>
  <c r="F50" i="43"/>
  <c r="E50" i="43"/>
  <c r="D50" i="43"/>
  <c r="N50" i="43" s="1"/>
  <c r="O50" i="43" s="1"/>
  <c r="N49" i="43"/>
  <c r="O49" i="43"/>
  <c r="N48" i="43"/>
  <c r="O48" i="43"/>
  <c r="N47" i="43"/>
  <c r="O47" i="43" s="1"/>
  <c r="M46" i="43"/>
  <c r="L46" i="43"/>
  <c r="K46" i="43"/>
  <c r="J46" i="43"/>
  <c r="I46" i="43"/>
  <c r="H46" i="43"/>
  <c r="G46" i="43"/>
  <c r="F46" i="43"/>
  <c r="E46" i="43"/>
  <c r="D46" i="43"/>
  <c r="N45" i="43"/>
  <c r="O45" i="43" s="1"/>
  <c r="N44" i="43"/>
  <c r="O44" i="43"/>
  <c r="N43" i="43"/>
  <c r="O43" i="43" s="1"/>
  <c r="N42" i="43"/>
  <c r="O42" i="43" s="1"/>
  <c r="N41" i="43"/>
  <c r="O41" i="43"/>
  <c r="N40" i="43"/>
  <c r="O40" i="43"/>
  <c r="N39" i="43"/>
  <c r="O39" i="43" s="1"/>
  <c r="N38" i="43"/>
  <c r="O38" i="43" s="1"/>
  <c r="N37" i="43"/>
  <c r="O37" i="43" s="1"/>
  <c r="N36" i="43"/>
  <c r="O36" i="43" s="1"/>
  <c r="N35" i="43"/>
  <c r="O35" i="43" s="1"/>
  <c r="M34" i="43"/>
  <c r="L34" i="43"/>
  <c r="K34" i="43"/>
  <c r="J34" i="43"/>
  <c r="I34" i="43"/>
  <c r="H34" i="43"/>
  <c r="G34" i="43"/>
  <c r="F34" i="43"/>
  <c r="E34" i="43"/>
  <c r="E63" i="43" s="1"/>
  <c r="D34" i="43"/>
  <c r="N34" i="43" s="1"/>
  <c r="O34" i="43" s="1"/>
  <c r="N33" i="43"/>
  <c r="O33" i="43" s="1"/>
  <c r="N32" i="43"/>
  <c r="O32" i="43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/>
  <c r="N25" i="43"/>
  <c r="O25" i="43" s="1"/>
  <c r="N24" i="43"/>
  <c r="O24" i="43"/>
  <c r="N23" i="43"/>
  <c r="O23" i="43" s="1"/>
  <c r="N22" i="43"/>
  <c r="O22" i="43" s="1"/>
  <c r="M21" i="43"/>
  <c r="M63" i="43" s="1"/>
  <c r="L21" i="43"/>
  <c r="K21" i="43"/>
  <c r="J21" i="43"/>
  <c r="I21" i="43"/>
  <c r="H21" i="43"/>
  <c r="G21" i="43"/>
  <c r="N21" i="43" s="1"/>
  <c r="O21" i="43" s="1"/>
  <c r="F21" i="43"/>
  <c r="E21" i="43"/>
  <c r="D21" i="43"/>
  <c r="N20" i="43"/>
  <c r="O20" i="43" s="1"/>
  <c r="N19" i="43"/>
  <c r="O19" i="43" s="1"/>
  <c r="N18" i="43"/>
  <c r="O18" i="43"/>
  <c r="N17" i="43"/>
  <c r="O17" i="43" s="1"/>
  <c r="N16" i="43"/>
  <c r="O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L63" i="43" s="1"/>
  <c r="K5" i="43"/>
  <c r="K63" i="43" s="1"/>
  <c r="J5" i="43"/>
  <c r="I5" i="43"/>
  <c r="I63" i="43" s="1"/>
  <c r="H5" i="43"/>
  <c r="H63" i="43" s="1"/>
  <c r="G5" i="43"/>
  <c r="F5" i="43"/>
  <c r="N5" i="43" s="1"/>
  <c r="O5" i="43" s="1"/>
  <c r="E5" i="43"/>
  <c r="D5" i="43"/>
  <c r="N61" i="42"/>
  <c r="O61" i="42" s="1"/>
  <c r="N60" i="42"/>
  <c r="O60" i="42"/>
  <c r="N59" i="42"/>
  <c r="O59" i="42" s="1"/>
  <c r="N58" i="42"/>
  <c r="O58" i="42" s="1"/>
  <c r="M57" i="42"/>
  <c r="L57" i="42"/>
  <c r="K57" i="42"/>
  <c r="J57" i="42"/>
  <c r="I57" i="42"/>
  <c r="H57" i="42"/>
  <c r="G57" i="42"/>
  <c r="F57" i="42"/>
  <c r="E57" i="42"/>
  <c r="D57" i="42"/>
  <c r="N57" i="42" s="1"/>
  <c r="O57" i="42" s="1"/>
  <c r="N56" i="42"/>
  <c r="O56" i="42" s="1"/>
  <c r="N55" i="42"/>
  <c r="O55" i="42" s="1"/>
  <c r="N54" i="42"/>
  <c r="O54" i="42" s="1"/>
  <c r="N53" i="42"/>
  <c r="O53" i="42" s="1"/>
  <c r="N52" i="42"/>
  <c r="O52" i="42"/>
  <c r="N51" i="42"/>
  <c r="O51" i="42" s="1"/>
  <c r="M50" i="42"/>
  <c r="L50" i="42"/>
  <c r="K50" i="42"/>
  <c r="J50" i="42"/>
  <c r="I50" i="42"/>
  <c r="H50" i="42"/>
  <c r="G50" i="42"/>
  <c r="F50" i="42"/>
  <c r="E50" i="42"/>
  <c r="D50" i="42"/>
  <c r="N50" i="42" s="1"/>
  <c r="O50" i="42" s="1"/>
  <c r="N49" i="42"/>
  <c r="O49" i="42"/>
  <c r="N48" i="42"/>
  <c r="O48" i="42" s="1"/>
  <c r="N47" i="42"/>
  <c r="O47" i="42" s="1"/>
  <c r="M46" i="42"/>
  <c r="L46" i="42"/>
  <c r="K46" i="42"/>
  <c r="J46" i="42"/>
  <c r="I46" i="42"/>
  <c r="H46" i="42"/>
  <c r="G46" i="42"/>
  <c r="F46" i="42"/>
  <c r="E46" i="42"/>
  <c r="D46" i="42"/>
  <c r="N45" i="42"/>
  <c r="O45" i="42"/>
  <c r="N44" i="42"/>
  <c r="O44" i="42" s="1"/>
  <c r="N43" i="42"/>
  <c r="O43" i="42" s="1"/>
  <c r="N42" i="42"/>
  <c r="O42" i="42" s="1"/>
  <c r="N41" i="42"/>
  <c r="O41" i="42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 s="1"/>
  <c r="M34" i="42"/>
  <c r="L34" i="42"/>
  <c r="K34" i="42"/>
  <c r="J34" i="42"/>
  <c r="I34" i="42"/>
  <c r="H34" i="42"/>
  <c r="G34" i="42"/>
  <c r="F34" i="42"/>
  <c r="F62" i="42" s="1"/>
  <c r="E34" i="42"/>
  <c r="E62" i="42" s="1"/>
  <c r="D34" i="42"/>
  <c r="D62" i="42" s="1"/>
  <c r="N33" i="42"/>
  <c r="O33" i="42"/>
  <c r="N32" i="42"/>
  <c r="O32" i="42" s="1"/>
  <c r="N31" i="42"/>
  <c r="O31" i="42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/>
  <c r="N24" i="42"/>
  <c r="O24" i="42" s="1"/>
  <c r="N23" i="42"/>
  <c r="O23" i="42" s="1"/>
  <c r="N22" i="42"/>
  <c r="O22" i="42"/>
  <c r="M21" i="42"/>
  <c r="L21" i="42"/>
  <c r="K21" i="42"/>
  <c r="J21" i="42"/>
  <c r="I21" i="42"/>
  <c r="N21" i="42" s="1"/>
  <c r="O21" i="42" s="1"/>
  <c r="H21" i="42"/>
  <c r="G21" i="42"/>
  <c r="F21" i="42"/>
  <c r="E21" i="42"/>
  <c r="D21" i="42"/>
  <c r="N20" i="42"/>
  <c r="O20" i="42" s="1"/>
  <c r="N19" i="42"/>
  <c r="O19" i="42"/>
  <c r="N18" i="42"/>
  <c r="O18" i="42" s="1"/>
  <c r="N17" i="42"/>
  <c r="O17" i="42"/>
  <c r="N16" i="42"/>
  <c r="O16" i="42" s="1"/>
  <c r="N15" i="42"/>
  <c r="O15" i="42" s="1"/>
  <c r="M14" i="42"/>
  <c r="L14" i="42"/>
  <c r="K14" i="42"/>
  <c r="J14" i="42"/>
  <c r="I14" i="42"/>
  <c r="H14" i="42"/>
  <c r="N14" i="42" s="1"/>
  <c r="O14" i="42" s="1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M62" i="42" s="1"/>
  <c r="L5" i="42"/>
  <c r="L62" i="42" s="1"/>
  <c r="K5" i="42"/>
  <c r="K62" i="42" s="1"/>
  <c r="J5" i="42"/>
  <c r="J62" i="42" s="1"/>
  <c r="I5" i="42"/>
  <c r="H5" i="42"/>
  <c r="N5" i="42" s="1"/>
  <c r="O5" i="42" s="1"/>
  <c r="G5" i="42"/>
  <c r="F5" i="42"/>
  <c r="E5" i="42"/>
  <c r="D5" i="42"/>
  <c r="N64" i="41"/>
  <c r="O64" i="41" s="1"/>
  <c r="N63" i="41"/>
  <c r="O63" i="41" s="1"/>
  <c r="N62" i="41"/>
  <c r="O62" i="41" s="1"/>
  <c r="M61" i="41"/>
  <c r="L61" i="41"/>
  <c r="K61" i="41"/>
  <c r="J61" i="41"/>
  <c r="I61" i="41"/>
  <c r="H61" i="41"/>
  <c r="G61" i="41"/>
  <c r="F61" i="41"/>
  <c r="E61" i="41"/>
  <c r="D61" i="41"/>
  <c r="N60" i="41"/>
  <c r="O60" i="41" s="1"/>
  <c r="N59" i="41"/>
  <c r="O59" i="41" s="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/>
  <c r="M52" i="41"/>
  <c r="L52" i="41"/>
  <c r="K52" i="41"/>
  <c r="J52" i="41"/>
  <c r="I52" i="41"/>
  <c r="H52" i="41"/>
  <c r="G52" i="41"/>
  <c r="F52" i="41"/>
  <c r="E52" i="41"/>
  <c r="D52" i="41"/>
  <c r="N52" i="41" s="1"/>
  <c r="O52" i="41" s="1"/>
  <c r="N51" i="41"/>
  <c r="O51" i="41" s="1"/>
  <c r="N50" i="41"/>
  <c r="O50" i="41" s="1"/>
  <c r="N49" i="41"/>
  <c r="O49" i="41" s="1"/>
  <c r="M48" i="41"/>
  <c r="L48" i="41"/>
  <c r="K48" i="41"/>
  <c r="J48" i="41"/>
  <c r="I48" i="41"/>
  <c r="H48" i="41"/>
  <c r="G48" i="41"/>
  <c r="F48" i="41"/>
  <c r="E48" i="41"/>
  <c r="D48" i="41"/>
  <c r="N47" i="41"/>
  <c r="O47" i="41" s="1"/>
  <c r="N46" i="41"/>
  <c r="O46" i="41" s="1"/>
  <c r="N45" i="41"/>
  <c r="O45" i="41"/>
  <c r="N44" i="41"/>
  <c r="O44" i="41" s="1"/>
  <c r="N43" i="41"/>
  <c r="O43" i="41"/>
  <c r="N42" i="41"/>
  <c r="O42" i="41" s="1"/>
  <c r="N41" i="41"/>
  <c r="O41" i="41" s="1"/>
  <c r="N40" i="41"/>
  <c r="O40" i="41"/>
  <c r="N39" i="41"/>
  <c r="O39" i="41" s="1"/>
  <c r="N38" i="41"/>
  <c r="O38" i="41" s="1"/>
  <c r="N37" i="41"/>
  <c r="O37" i="41"/>
  <c r="M36" i="41"/>
  <c r="L36" i="41"/>
  <c r="K36" i="41"/>
  <c r="J36" i="41"/>
  <c r="I36" i="41"/>
  <c r="I65" i="41" s="1"/>
  <c r="H36" i="41"/>
  <c r="H65" i="41" s="1"/>
  <c r="G36" i="41"/>
  <c r="F36" i="41"/>
  <c r="F65" i="41" s="1"/>
  <c r="E36" i="41"/>
  <c r="E65" i="41" s="1"/>
  <c r="D36" i="41"/>
  <c r="N36" i="41" s="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/>
  <c r="N28" i="41"/>
  <c r="O28" i="41" s="1"/>
  <c r="N27" i="41"/>
  <c r="O27" i="41" s="1"/>
  <c r="N26" i="41"/>
  <c r="O26" i="41" s="1"/>
  <c r="N25" i="41"/>
  <c r="O25" i="41"/>
  <c r="N24" i="41"/>
  <c r="O24" i="41" s="1"/>
  <c r="N23" i="41"/>
  <c r="O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 s="1"/>
  <c r="N18" i="41"/>
  <c r="O18" i="41" s="1"/>
  <c r="N17" i="41"/>
  <c r="O17" i="41"/>
  <c r="N16" i="41"/>
  <c r="O16" i="41" s="1"/>
  <c r="N15" i="41"/>
  <c r="O15" i="41"/>
  <c r="M14" i="41"/>
  <c r="L14" i="41"/>
  <c r="K14" i="41"/>
  <c r="N14" i="41" s="1"/>
  <c r="O14" i="41" s="1"/>
  <c r="J14" i="41"/>
  <c r="I14" i="41"/>
  <c r="H14" i="41"/>
  <c r="G14" i="41"/>
  <c r="F14" i="41"/>
  <c r="E14" i="41"/>
  <c r="D14" i="4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M65" i="41" s="1"/>
  <c r="L5" i="41"/>
  <c r="K5" i="41"/>
  <c r="K65" i="41" s="1"/>
  <c r="J5" i="41"/>
  <c r="I5" i="41"/>
  <c r="H5" i="41"/>
  <c r="G5" i="41"/>
  <c r="F5" i="41"/>
  <c r="E5" i="41"/>
  <c r="D5" i="41"/>
  <c r="N65" i="40"/>
  <c r="O65" i="40" s="1"/>
  <c r="N64" i="40"/>
  <c r="O64" i="40" s="1"/>
  <c r="N63" i="40"/>
  <c r="O63" i="40"/>
  <c r="N62" i="40"/>
  <c r="O62" i="40" s="1"/>
  <c r="M61" i="40"/>
  <c r="L61" i="40"/>
  <c r="K61" i="40"/>
  <c r="J61" i="40"/>
  <c r="I61" i="40"/>
  <c r="H61" i="40"/>
  <c r="G61" i="40"/>
  <c r="F61" i="40"/>
  <c r="E61" i="40"/>
  <c r="D61" i="40"/>
  <c r="N60" i="40"/>
  <c r="O60" i="40" s="1"/>
  <c r="N59" i="40"/>
  <c r="O59" i="40" s="1"/>
  <c r="N58" i="40"/>
  <c r="O58" i="40" s="1"/>
  <c r="N57" i="40"/>
  <c r="O57" i="40" s="1"/>
  <c r="N56" i="40"/>
  <c r="O56" i="40" s="1"/>
  <c r="N55" i="40"/>
  <c r="O55" i="40" s="1"/>
  <c r="N54" i="40"/>
  <c r="O54" i="40" s="1"/>
  <c r="N53" i="40"/>
  <c r="O53" i="40" s="1"/>
  <c r="M52" i="40"/>
  <c r="L52" i="40"/>
  <c r="K52" i="40"/>
  <c r="J52" i="40"/>
  <c r="I52" i="40"/>
  <c r="H52" i="40"/>
  <c r="G52" i="40"/>
  <c r="F52" i="40"/>
  <c r="E52" i="40"/>
  <c r="N52" i="40" s="1"/>
  <c r="O52" i="40" s="1"/>
  <c r="D52" i="40"/>
  <c r="N51" i="40"/>
  <c r="O51" i="40" s="1"/>
  <c r="N50" i="40"/>
  <c r="O50" i="40"/>
  <c r="N49" i="40"/>
  <c r="O49" i="40" s="1"/>
  <c r="M48" i="40"/>
  <c r="L48" i="40"/>
  <c r="K48" i="40"/>
  <c r="J48" i="40"/>
  <c r="I48" i="40"/>
  <c r="H48" i="40"/>
  <c r="G48" i="40"/>
  <c r="F48" i="40"/>
  <c r="E48" i="40"/>
  <c r="D48" i="40"/>
  <c r="N48" i="40" s="1"/>
  <c r="O48" i="40" s="1"/>
  <c r="N47" i="40"/>
  <c r="O47" i="40" s="1"/>
  <c r="N46" i="40"/>
  <c r="O46" i="40" s="1"/>
  <c r="N45" i="40"/>
  <c r="O45" i="40" s="1"/>
  <c r="N44" i="40"/>
  <c r="O44" i="40" s="1"/>
  <c r="N43" i="40"/>
  <c r="O43" i="40" s="1"/>
  <c r="N42" i="40"/>
  <c r="O42" i="40" s="1"/>
  <c r="N41" i="40"/>
  <c r="O41" i="40" s="1"/>
  <c r="N40" i="40"/>
  <c r="O40" i="40" s="1"/>
  <c r="N39" i="40"/>
  <c r="O39" i="40" s="1"/>
  <c r="N38" i="40"/>
  <c r="O38" i="40" s="1"/>
  <c r="N37" i="40"/>
  <c r="O37" i="40" s="1"/>
  <c r="M36" i="40"/>
  <c r="L36" i="40"/>
  <c r="K36" i="40"/>
  <c r="J36" i="40"/>
  <c r="I36" i="40"/>
  <c r="H36" i="40"/>
  <c r="G36" i="40"/>
  <c r="F36" i="40"/>
  <c r="F66" i="40" s="1"/>
  <c r="E36" i="40"/>
  <c r="D36" i="40"/>
  <c r="N36" i="40" s="1"/>
  <c r="O36" i="40" s="1"/>
  <c r="N35" i="40"/>
  <c r="O35" i="40" s="1"/>
  <c r="N34" i="40"/>
  <c r="O34" i="40"/>
  <c r="N33" i="40"/>
  <c r="O33" i="40" s="1"/>
  <c r="N32" i="40"/>
  <c r="O32" i="40" s="1"/>
  <c r="N31" i="40"/>
  <c r="O31" i="40"/>
  <c r="N30" i="40"/>
  <c r="O30" i="40" s="1"/>
  <c r="N29" i="40"/>
  <c r="O29" i="40" s="1"/>
  <c r="N28" i="40"/>
  <c r="O28" i="40"/>
  <c r="N27" i="40"/>
  <c r="O27" i="40" s="1"/>
  <c r="N26" i="40"/>
  <c r="O26" i="40" s="1"/>
  <c r="N25" i="40"/>
  <c r="O25" i="40"/>
  <c r="N24" i="40"/>
  <c r="O24" i="40" s="1"/>
  <c r="N23" i="40"/>
  <c r="O23" i="40" s="1"/>
  <c r="N22" i="40"/>
  <c r="O22" i="40"/>
  <c r="M21" i="40"/>
  <c r="M66" i="40" s="1"/>
  <c r="L21" i="40"/>
  <c r="K21" i="40"/>
  <c r="K66" i="40" s="1"/>
  <c r="J21" i="40"/>
  <c r="I21" i="40"/>
  <c r="H21" i="40"/>
  <c r="G21" i="40"/>
  <c r="F21" i="40"/>
  <c r="E21" i="40"/>
  <c r="D21" i="40"/>
  <c r="N20" i="40"/>
  <c r="O20" i="40"/>
  <c r="N19" i="40"/>
  <c r="O19" i="40" s="1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N14" i="40" s="1"/>
  <c r="O14" i="40" s="1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L66" i="40" s="1"/>
  <c r="K5" i="40"/>
  <c r="J5" i="40"/>
  <c r="J66" i="40" s="1"/>
  <c r="I5" i="40"/>
  <c r="I66" i="40" s="1"/>
  <c r="H5" i="40"/>
  <c r="G5" i="40"/>
  <c r="N5" i="40" s="1"/>
  <c r="O5" i="40" s="1"/>
  <c r="F5" i="40"/>
  <c r="E5" i="40"/>
  <c r="D5" i="40"/>
  <c r="N66" i="39"/>
  <c r="O66" i="39"/>
  <c r="N65" i="39"/>
  <c r="O65" i="39" s="1"/>
  <c r="N64" i="39"/>
  <c r="O64" i="39" s="1"/>
  <c r="N63" i="39"/>
  <c r="O63" i="39" s="1"/>
  <c r="M62" i="39"/>
  <c r="L62" i="39"/>
  <c r="K62" i="39"/>
  <c r="J62" i="39"/>
  <c r="I62" i="39"/>
  <c r="H62" i="39"/>
  <c r="G62" i="39"/>
  <c r="F62" i="39"/>
  <c r="E62" i="39"/>
  <c r="D62" i="39"/>
  <c r="N62" i="39" s="1"/>
  <c r="O62" i="39" s="1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 s="1"/>
  <c r="N54" i="39"/>
  <c r="O54" i="39" s="1"/>
  <c r="M53" i="39"/>
  <c r="L53" i="39"/>
  <c r="K53" i="39"/>
  <c r="J53" i="39"/>
  <c r="I53" i="39"/>
  <c r="H53" i="39"/>
  <c r="G53" i="39"/>
  <c r="F53" i="39"/>
  <c r="E53" i="39"/>
  <c r="D53" i="39"/>
  <c r="N52" i="39"/>
  <c r="O52" i="39" s="1"/>
  <c r="N51" i="39"/>
  <c r="O51" i="39" s="1"/>
  <c r="N50" i="39"/>
  <c r="O50" i="39" s="1"/>
  <c r="M49" i="39"/>
  <c r="L49" i="39"/>
  <c r="K49" i="39"/>
  <c r="J49" i="39"/>
  <c r="I49" i="39"/>
  <c r="H49" i="39"/>
  <c r="G49" i="39"/>
  <c r="F49" i="39"/>
  <c r="E49" i="39"/>
  <c r="D49" i="39"/>
  <c r="N49" i="39" s="1"/>
  <c r="O49" i="39" s="1"/>
  <c r="N48" i="39"/>
  <c r="O48" i="39" s="1"/>
  <c r="N47" i="39"/>
  <c r="O47" i="39" s="1"/>
  <c r="N46" i="39"/>
  <c r="O46" i="39"/>
  <c r="N45" i="39"/>
  <c r="O45" i="39" s="1"/>
  <c r="N44" i="39"/>
  <c r="O44" i="39" s="1"/>
  <c r="N43" i="39"/>
  <c r="O43" i="39" s="1"/>
  <c r="N42" i="39"/>
  <c r="O42" i="39" s="1"/>
  <c r="N41" i="39"/>
  <c r="O41" i="39" s="1"/>
  <c r="N40" i="39"/>
  <c r="O40" i="39"/>
  <c r="N39" i="39"/>
  <c r="O39" i="39" s="1"/>
  <c r="N38" i="39"/>
  <c r="O38" i="39" s="1"/>
  <c r="N37" i="39"/>
  <c r="O37" i="39" s="1"/>
  <c r="M36" i="39"/>
  <c r="L36" i="39"/>
  <c r="K36" i="39"/>
  <c r="J36" i="39"/>
  <c r="I36" i="39"/>
  <c r="H36" i="39"/>
  <c r="G36" i="39"/>
  <c r="F36" i="39"/>
  <c r="E36" i="39"/>
  <c r="D36" i="39"/>
  <c r="N35" i="39"/>
  <c r="O35" i="39" s="1"/>
  <c r="N34" i="39"/>
  <c r="O34" i="39" s="1"/>
  <c r="N33" i="39"/>
  <c r="O33" i="39" s="1"/>
  <c r="N32" i="39"/>
  <c r="O32" i="39"/>
  <c r="N31" i="39"/>
  <c r="O31" i="39" s="1"/>
  <c r="N30" i="39"/>
  <c r="O30" i="39" s="1"/>
  <c r="N29" i="39"/>
  <c r="O29" i="39" s="1"/>
  <c r="N28" i="39"/>
  <c r="O28" i="39"/>
  <c r="N27" i="39"/>
  <c r="O27" i="39" s="1"/>
  <c r="N26" i="39"/>
  <c r="O26" i="39"/>
  <c r="N25" i="39"/>
  <c r="O25" i="39" s="1"/>
  <c r="N24" i="39"/>
  <c r="O24" i="39" s="1"/>
  <c r="N23" i="39"/>
  <c r="O23" i="39" s="1"/>
  <c r="N22" i="39"/>
  <c r="O22" i="39"/>
  <c r="M21" i="39"/>
  <c r="L21" i="39"/>
  <c r="K21" i="39"/>
  <c r="J21" i="39"/>
  <c r="I21" i="39"/>
  <c r="H21" i="39"/>
  <c r="G21" i="39"/>
  <c r="F21" i="39"/>
  <c r="E21" i="39"/>
  <c r="D21" i="39"/>
  <c r="N20" i="39"/>
  <c r="O20" i="39"/>
  <c r="N19" i="39"/>
  <c r="O19" i="39"/>
  <c r="N18" i="39"/>
  <c r="O18" i="39" s="1"/>
  <c r="N17" i="39"/>
  <c r="O17" i="39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L67" i="39" s="1"/>
  <c r="K5" i="39"/>
  <c r="K67" i="39" s="1"/>
  <c r="J5" i="39"/>
  <c r="I5" i="39"/>
  <c r="H5" i="39"/>
  <c r="G5" i="39"/>
  <c r="F5" i="39"/>
  <c r="E5" i="39"/>
  <c r="D5" i="39"/>
  <c r="N68" i="38"/>
  <c r="O68" i="38" s="1"/>
  <c r="N67" i="38"/>
  <c r="O67" i="38" s="1"/>
  <c r="N66" i="38"/>
  <c r="O66" i="38" s="1"/>
  <c r="N65" i="38"/>
  <c r="O65" i="38"/>
  <c r="M64" i="38"/>
  <c r="L64" i="38"/>
  <c r="K64" i="38"/>
  <c r="J64" i="38"/>
  <c r="I64" i="38"/>
  <c r="H64" i="38"/>
  <c r="G64" i="38"/>
  <c r="F64" i="38"/>
  <c r="N64" i="38" s="1"/>
  <c r="O64" i="38" s="1"/>
  <c r="E64" i="38"/>
  <c r="D64" i="38"/>
  <c r="N63" i="38"/>
  <c r="O63" i="38"/>
  <c r="N62" i="38"/>
  <c r="O62" i="38" s="1"/>
  <c r="N61" i="38"/>
  <c r="O61" i="38" s="1"/>
  <c r="N60" i="38"/>
  <c r="O60" i="38" s="1"/>
  <c r="N59" i="38"/>
  <c r="O59" i="38" s="1"/>
  <c r="N58" i="38"/>
  <c r="O58" i="38" s="1"/>
  <c r="N57" i="38"/>
  <c r="O57" i="38"/>
  <c r="M56" i="38"/>
  <c r="L56" i="38"/>
  <c r="K56" i="38"/>
  <c r="J56" i="38"/>
  <c r="I56" i="38"/>
  <c r="H56" i="38"/>
  <c r="G56" i="38"/>
  <c r="F56" i="38"/>
  <c r="E56" i="38"/>
  <c r="D56" i="38"/>
  <c r="N55" i="38"/>
  <c r="O55" i="38"/>
  <c r="N54" i="38"/>
  <c r="O54" i="38" s="1"/>
  <c r="N53" i="38"/>
  <c r="O53" i="38" s="1"/>
  <c r="M52" i="38"/>
  <c r="L52" i="38"/>
  <c r="K52" i="38"/>
  <c r="J52" i="38"/>
  <c r="I52" i="38"/>
  <c r="H52" i="38"/>
  <c r="G52" i="38"/>
  <c r="F52" i="38"/>
  <c r="E52" i="38"/>
  <c r="D52" i="38"/>
  <c r="N52" i="38" s="1"/>
  <c r="O52" i="38" s="1"/>
  <c r="N51" i="38"/>
  <c r="O51" i="38" s="1"/>
  <c r="N50" i="38"/>
  <c r="O50" i="38" s="1"/>
  <c r="N49" i="38"/>
  <c r="O49" i="38"/>
  <c r="N48" i="38"/>
  <c r="O48" i="38" s="1"/>
  <c r="N47" i="38"/>
  <c r="O47" i="38" s="1"/>
  <c r="N46" i="38"/>
  <c r="O46" i="38" s="1"/>
  <c r="N45" i="38"/>
  <c r="O45" i="38" s="1"/>
  <c r="N44" i="38"/>
  <c r="O44" i="38" s="1"/>
  <c r="N43" i="38"/>
  <c r="O43" i="38"/>
  <c r="N42" i="38"/>
  <c r="O42" i="38" s="1"/>
  <c r="N41" i="38"/>
  <c r="O41" i="38"/>
  <c r="N40" i="38"/>
  <c r="O40" i="38" s="1"/>
  <c r="M39" i="38"/>
  <c r="L39" i="38"/>
  <c r="K39" i="38"/>
  <c r="J39" i="38"/>
  <c r="I39" i="38"/>
  <c r="I69" i="38" s="1"/>
  <c r="H39" i="38"/>
  <c r="G39" i="38"/>
  <c r="F39" i="38"/>
  <c r="N39" i="38" s="1"/>
  <c r="O39" i="38" s="1"/>
  <c r="E39" i="38"/>
  <c r="D39" i="38"/>
  <c r="N38" i="38"/>
  <c r="O38" i="38" s="1"/>
  <c r="N37" i="38"/>
  <c r="O37" i="38" s="1"/>
  <c r="N36" i="38"/>
  <c r="O36" i="38" s="1"/>
  <c r="N35" i="38"/>
  <c r="O35" i="38"/>
  <c r="N34" i="38"/>
  <c r="O34" i="38" s="1"/>
  <c r="N33" i="38"/>
  <c r="O33" i="38"/>
  <c r="N32" i="38"/>
  <c r="O32" i="38" s="1"/>
  <c r="N31" i="38"/>
  <c r="O31" i="38" s="1"/>
  <c r="N30" i="38"/>
  <c r="O30" i="38" s="1"/>
  <c r="N29" i="38"/>
  <c r="O29" i="38"/>
  <c r="N28" i="38"/>
  <c r="O28" i="38" s="1"/>
  <c r="N27" i="38"/>
  <c r="O27" i="38"/>
  <c r="N26" i="38"/>
  <c r="O26" i="38" s="1"/>
  <c r="N25" i="38"/>
  <c r="O25" i="38" s="1"/>
  <c r="N24" i="38"/>
  <c r="O24" i="38" s="1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N19" i="38"/>
  <c r="O19" i="38"/>
  <c r="N18" i="38"/>
  <c r="O18" i="38" s="1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F69" i="38" s="1"/>
  <c r="E14" i="38"/>
  <c r="D14" i="38"/>
  <c r="N13" i="38"/>
  <c r="O13" i="38" s="1"/>
  <c r="N12" i="38"/>
  <c r="O12" i="38"/>
  <c r="N11" i="38"/>
  <c r="O11" i="38" s="1"/>
  <c r="N10" i="38"/>
  <c r="O10" i="38"/>
  <c r="N9" i="38"/>
  <c r="O9" i="38"/>
  <c r="N8" i="38"/>
  <c r="O8" i="38" s="1"/>
  <c r="N7" i="38"/>
  <c r="O7" i="38" s="1"/>
  <c r="N6" i="38"/>
  <c r="O6" i="38"/>
  <c r="M5" i="38"/>
  <c r="L5" i="38"/>
  <c r="K5" i="38"/>
  <c r="J5" i="38"/>
  <c r="I5" i="38"/>
  <c r="H5" i="38"/>
  <c r="G5" i="38"/>
  <c r="G69" i="38" s="1"/>
  <c r="F5" i="38"/>
  <c r="E5" i="38"/>
  <c r="D5" i="38"/>
  <c r="N78" i="37"/>
  <c r="O78" i="37" s="1"/>
  <c r="N77" i="37"/>
  <c r="O77" i="37"/>
  <c r="N76" i="37"/>
  <c r="O76" i="37" s="1"/>
  <c r="N75" i="37"/>
  <c r="O75" i="37" s="1"/>
  <c r="M74" i="37"/>
  <c r="L74" i="37"/>
  <c r="K74" i="37"/>
  <c r="J74" i="37"/>
  <c r="I74" i="37"/>
  <c r="H74" i="37"/>
  <c r="G74" i="37"/>
  <c r="F74" i="37"/>
  <c r="E74" i="37"/>
  <c r="D74" i="37"/>
  <c r="N73" i="37"/>
  <c r="O73" i="37" s="1"/>
  <c r="N72" i="37"/>
  <c r="O72" i="37" s="1"/>
  <c r="N71" i="37"/>
  <c r="O71" i="37"/>
  <c r="N70" i="37"/>
  <c r="O70" i="37" s="1"/>
  <c r="N69" i="37"/>
  <c r="O69" i="37"/>
  <c r="N68" i="37"/>
  <c r="O68" i="37" s="1"/>
  <c r="N67" i="37"/>
  <c r="O67" i="37" s="1"/>
  <c r="N66" i="37"/>
  <c r="O66" i="37" s="1"/>
  <c r="N65" i="37"/>
  <c r="O65" i="37" s="1"/>
  <c r="N64" i="37"/>
  <c r="O64" i="37" s="1"/>
  <c r="N63" i="37"/>
  <c r="O63" i="37" s="1"/>
  <c r="M62" i="37"/>
  <c r="L62" i="37"/>
  <c r="K62" i="37"/>
  <c r="J62" i="37"/>
  <c r="I62" i="37"/>
  <c r="H62" i="37"/>
  <c r="G62" i="37"/>
  <c r="F62" i="37"/>
  <c r="E62" i="37"/>
  <c r="D62" i="37"/>
  <c r="N61" i="37"/>
  <c r="O61" i="37" s="1"/>
  <c r="N60" i="37"/>
  <c r="O60" i="37" s="1"/>
  <c r="N59" i="37"/>
  <c r="O59" i="37" s="1"/>
  <c r="M58" i="37"/>
  <c r="L58" i="37"/>
  <c r="K58" i="37"/>
  <c r="J58" i="37"/>
  <c r="I58" i="37"/>
  <c r="H58" i="37"/>
  <c r="G58" i="37"/>
  <c r="G79" i="37" s="1"/>
  <c r="F58" i="37"/>
  <c r="F79" i="37" s="1"/>
  <c r="E58" i="37"/>
  <c r="D58" i="37"/>
  <c r="N57" i="37"/>
  <c r="O57" i="37" s="1"/>
  <c r="N56" i="37"/>
  <c r="O56" i="37"/>
  <c r="N55" i="37"/>
  <c r="O55" i="37" s="1"/>
  <c r="N54" i="37"/>
  <c r="O54" i="37"/>
  <c r="N53" i="37"/>
  <c r="O53" i="37" s="1"/>
  <c r="N52" i="37"/>
  <c r="O52" i="37"/>
  <c r="N51" i="37"/>
  <c r="O51" i="37" s="1"/>
  <c r="N50" i="37"/>
  <c r="O50" i="37" s="1"/>
  <c r="N49" i="37"/>
  <c r="O49" i="37" s="1"/>
  <c r="N48" i="37"/>
  <c r="O48" i="37" s="1"/>
  <c r="N47" i="37"/>
  <c r="O47" i="37"/>
  <c r="N46" i="37"/>
  <c r="O46" i="37" s="1"/>
  <c r="N45" i="37"/>
  <c r="O45" i="37" s="1"/>
  <c r="N44" i="37"/>
  <c r="O44" i="37"/>
  <c r="N43" i="37"/>
  <c r="O43" i="37" s="1"/>
  <c r="N42" i="37"/>
  <c r="O42" i="37"/>
  <c r="M41" i="37"/>
  <c r="L41" i="37"/>
  <c r="K41" i="37"/>
  <c r="J41" i="37"/>
  <c r="I41" i="37"/>
  <c r="H41" i="37"/>
  <c r="G41" i="37"/>
  <c r="F41" i="37"/>
  <c r="E41" i="37"/>
  <c r="D41" i="37"/>
  <c r="N41" i="37" s="1"/>
  <c r="O41" i="37" s="1"/>
  <c r="N40" i="37"/>
  <c r="O40" i="37"/>
  <c r="N39" i="37"/>
  <c r="O39" i="37"/>
  <c r="N38" i="37"/>
  <c r="O38" i="37" s="1"/>
  <c r="N37" i="37"/>
  <c r="O37" i="37" s="1"/>
  <c r="N36" i="37"/>
  <c r="O36" i="37"/>
  <c r="N35" i="37"/>
  <c r="O35" i="37" s="1"/>
  <c r="N34" i="37"/>
  <c r="O34" i="37"/>
  <c r="N33" i="37"/>
  <c r="O33" i="37" s="1"/>
  <c r="N32" i="37"/>
  <c r="O32" i="37" s="1"/>
  <c r="N31" i="37"/>
  <c r="O31" i="37" s="1"/>
  <c r="N30" i="37"/>
  <c r="O30" i="37"/>
  <c r="N29" i="37"/>
  <c r="O29" i="37" s="1"/>
  <c r="N28" i="37"/>
  <c r="O28" i="37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/>
  <c r="N21" i="37"/>
  <c r="O21" i="37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/>
  <c r="N17" i="37"/>
  <c r="O17" i="37" s="1"/>
  <c r="N16" i="37"/>
  <c r="O16" i="37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/>
  <c r="M5" i="37"/>
  <c r="L5" i="37"/>
  <c r="K5" i="37"/>
  <c r="J5" i="37"/>
  <c r="J79" i="37" s="1"/>
  <c r="I5" i="37"/>
  <c r="H5" i="37"/>
  <c r="G5" i="37"/>
  <c r="F5" i="37"/>
  <c r="E5" i="37"/>
  <c r="D5" i="37"/>
  <c r="N71" i="36"/>
  <c r="O71" i="36"/>
  <c r="N70" i="36"/>
  <c r="O70" i="36" s="1"/>
  <c r="N69" i="36"/>
  <c r="O69" i="36" s="1"/>
  <c r="M68" i="36"/>
  <c r="L68" i="36"/>
  <c r="K68" i="36"/>
  <c r="J68" i="36"/>
  <c r="I68" i="36"/>
  <c r="H68" i="36"/>
  <c r="G68" i="36"/>
  <c r="F68" i="36"/>
  <c r="E68" i="36"/>
  <c r="D68" i="36"/>
  <c r="N67" i="36"/>
  <c r="O67" i="36" s="1"/>
  <c r="N66" i="36"/>
  <c r="O66" i="36"/>
  <c r="N65" i="36"/>
  <c r="O65" i="36" s="1"/>
  <c r="N64" i="36"/>
  <c r="O64" i="36" s="1"/>
  <c r="N63" i="36"/>
  <c r="O63" i="36" s="1"/>
  <c r="N62" i="36"/>
  <c r="O62" i="36" s="1"/>
  <c r="N61" i="36"/>
  <c r="O61" i="36" s="1"/>
  <c r="N60" i="36"/>
  <c r="O60" i="36"/>
  <c r="N59" i="36"/>
  <c r="O59" i="36" s="1"/>
  <c r="M58" i="36"/>
  <c r="L58" i="36"/>
  <c r="K58" i="36"/>
  <c r="J58" i="36"/>
  <c r="I58" i="36"/>
  <c r="H58" i="36"/>
  <c r="G58" i="36"/>
  <c r="F58" i="36"/>
  <c r="E58" i="36"/>
  <c r="D58" i="36"/>
  <c r="N57" i="36"/>
  <c r="O57" i="36" s="1"/>
  <c r="N56" i="36"/>
  <c r="O56" i="36"/>
  <c r="N55" i="36"/>
  <c r="O55" i="36" s="1"/>
  <c r="M54" i="36"/>
  <c r="L54" i="36"/>
  <c r="K54" i="36"/>
  <c r="J54" i="36"/>
  <c r="I54" i="36"/>
  <c r="H54" i="36"/>
  <c r="G54" i="36"/>
  <c r="F54" i="36"/>
  <c r="E54" i="36"/>
  <c r="D54" i="36"/>
  <c r="N54" i="36" s="1"/>
  <c r="O54" i="36" s="1"/>
  <c r="N53" i="36"/>
  <c r="O53" i="36"/>
  <c r="N52" i="36"/>
  <c r="O52" i="36" s="1"/>
  <c r="N51" i="36"/>
  <c r="O51" i="36" s="1"/>
  <c r="N50" i="36"/>
  <c r="O50" i="36"/>
  <c r="N49" i="36"/>
  <c r="O49" i="36" s="1"/>
  <c r="N48" i="36"/>
  <c r="O48" i="36" s="1"/>
  <c r="N47" i="36"/>
  <c r="O47" i="36"/>
  <c r="N46" i="36"/>
  <c r="O46" i="36" s="1"/>
  <c r="N45" i="36"/>
  <c r="O45" i="36"/>
  <c r="N44" i="36"/>
  <c r="O44" i="36"/>
  <c r="N43" i="36"/>
  <c r="O43" i="36" s="1"/>
  <c r="N42" i="36"/>
  <c r="O42" i="36" s="1"/>
  <c r="N41" i="36"/>
  <c r="O41" i="36"/>
  <c r="M40" i="36"/>
  <c r="L40" i="36"/>
  <c r="K40" i="36"/>
  <c r="K72" i="36" s="1"/>
  <c r="J40" i="36"/>
  <c r="I40" i="36"/>
  <c r="H40" i="36"/>
  <c r="G40" i="36"/>
  <c r="F40" i="36"/>
  <c r="E40" i="36"/>
  <c r="D40" i="36"/>
  <c r="N39" i="36"/>
  <c r="O39" i="36"/>
  <c r="N38" i="36"/>
  <c r="O38" i="36" s="1"/>
  <c r="N37" i="36"/>
  <c r="O37" i="36"/>
  <c r="N36" i="36"/>
  <c r="O36" i="36" s="1"/>
  <c r="N35" i="36"/>
  <c r="O35" i="36" s="1"/>
  <c r="N34" i="36"/>
  <c r="O34" i="36" s="1"/>
  <c r="N33" i="36"/>
  <c r="O33" i="36"/>
  <c r="N32" i="36"/>
  <c r="O32" i="36" s="1"/>
  <c r="N31" i="36"/>
  <c r="O31" i="36"/>
  <c r="N30" i="36"/>
  <c r="O30" i="36" s="1"/>
  <c r="N29" i="36"/>
  <c r="O29" i="36" s="1"/>
  <c r="N28" i="36"/>
  <c r="O28" i="36" s="1"/>
  <c r="N27" i="36"/>
  <c r="O27" i="36"/>
  <c r="N26" i="36"/>
  <c r="O26" i="36" s="1"/>
  <c r="N25" i="36"/>
  <c r="O25" i="36"/>
  <c r="N24" i="36"/>
  <c r="O24" i="36"/>
  <c r="N23" i="36"/>
  <c r="O23" i="36" s="1"/>
  <c r="M22" i="36"/>
  <c r="L22" i="36"/>
  <c r="K22" i="36"/>
  <c r="J22" i="36"/>
  <c r="I22" i="36"/>
  <c r="H22" i="36"/>
  <c r="G22" i="36"/>
  <c r="F22" i="36"/>
  <c r="E22" i="36"/>
  <c r="E72" i="36" s="1"/>
  <c r="D22" i="36"/>
  <c r="N21" i="36"/>
  <c r="O21" i="36" s="1"/>
  <c r="N20" i="36"/>
  <c r="O20" i="36" s="1"/>
  <c r="N19" i="36"/>
  <c r="O19" i="36"/>
  <c r="N18" i="36"/>
  <c r="O18" i="36" s="1"/>
  <c r="N17" i="36"/>
  <c r="O17" i="36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D72" i="36" s="1"/>
  <c r="N13" i="36"/>
  <c r="O13" i="36" s="1"/>
  <c r="N12" i="36"/>
  <c r="O12" i="36" s="1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/>
  <c r="M5" i="36"/>
  <c r="L5" i="36"/>
  <c r="L72" i="36" s="1"/>
  <c r="K5" i="36"/>
  <c r="J5" i="36"/>
  <c r="I5" i="36"/>
  <c r="H5" i="36"/>
  <c r="H72" i="36" s="1"/>
  <c r="G5" i="36"/>
  <c r="N5" i="36" s="1"/>
  <c r="O5" i="36" s="1"/>
  <c r="F5" i="36"/>
  <c r="E5" i="36"/>
  <c r="D5" i="36"/>
  <c r="N71" i="35"/>
  <c r="O71" i="35" s="1"/>
  <c r="N70" i="35"/>
  <c r="O70" i="35" s="1"/>
  <c r="M69" i="35"/>
  <c r="L69" i="35"/>
  <c r="K69" i="35"/>
  <c r="J69" i="35"/>
  <c r="I69" i="35"/>
  <c r="H69" i="35"/>
  <c r="G69" i="35"/>
  <c r="F69" i="35"/>
  <c r="E69" i="35"/>
  <c r="D69" i="35"/>
  <c r="N68" i="35"/>
  <c r="O68" i="35"/>
  <c r="N67" i="35"/>
  <c r="O67" i="35"/>
  <c r="N66" i="35"/>
  <c r="O66" i="35" s="1"/>
  <c r="N65" i="35"/>
  <c r="O65" i="35"/>
  <c r="N64" i="35"/>
  <c r="O64" i="35" s="1"/>
  <c r="N63" i="35"/>
  <c r="O63" i="35" s="1"/>
  <c r="N62" i="35"/>
  <c r="O62" i="35" s="1"/>
  <c r="N61" i="35"/>
  <c r="O61" i="35"/>
  <c r="N60" i="35"/>
  <c r="O60" i="35" s="1"/>
  <c r="M59" i="35"/>
  <c r="L59" i="35"/>
  <c r="K59" i="35"/>
  <c r="J59" i="35"/>
  <c r="I59" i="35"/>
  <c r="H59" i="35"/>
  <c r="G59" i="35"/>
  <c r="F59" i="35"/>
  <c r="E59" i="35"/>
  <c r="D59" i="35"/>
  <c r="N58" i="35"/>
  <c r="O58" i="35"/>
  <c r="N57" i="35"/>
  <c r="O57" i="35"/>
  <c r="N56" i="35"/>
  <c r="O56" i="35" s="1"/>
  <c r="M55" i="35"/>
  <c r="L55" i="35"/>
  <c r="K55" i="35"/>
  <c r="J55" i="35"/>
  <c r="I55" i="35"/>
  <c r="H55" i="35"/>
  <c r="G55" i="35"/>
  <c r="F55" i="35"/>
  <c r="E55" i="35"/>
  <c r="D55" i="35"/>
  <c r="N54" i="35"/>
  <c r="O54" i="35" s="1"/>
  <c r="N53" i="35"/>
  <c r="O53" i="35" s="1"/>
  <c r="N52" i="35"/>
  <c r="O52" i="35"/>
  <c r="N51" i="35"/>
  <c r="O51" i="35" s="1"/>
  <c r="N50" i="35"/>
  <c r="O50" i="35"/>
  <c r="N49" i="35"/>
  <c r="O49" i="35"/>
  <c r="N48" i="35"/>
  <c r="O48" i="35"/>
  <c r="N47" i="35"/>
  <c r="O47" i="35" s="1"/>
  <c r="N46" i="35"/>
  <c r="O46" i="35"/>
  <c r="N45" i="35"/>
  <c r="O45" i="35"/>
  <c r="N44" i="35"/>
  <c r="O44" i="35"/>
  <c r="N43" i="35"/>
  <c r="O43" i="35" s="1"/>
  <c r="N42" i="35"/>
  <c r="O42" i="35" s="1"/>
  <c r="M41" i="35"/>
  <c r="L41" i="35"/>
  <c r="K41" i="35"/>
  <c r="J41" i="35"/>
  <c r="I41" i="35"/>
  <c r="H41" i="35"/>
  <c r="G41" i="35"/>
  <c r="F41" i="35"/>
  <c r="E41" i="35"/>
  <c r="D41" i="35"/>
  <c r="N40" i="35"/>
  <c r="O40" i="35"/>
  <c r="N39" i="35"/>
  <c r="O39" i="35" s="1"/>
  <c r="N38" i="35"/>
  <c r="O38" i="35"/>
  <c r="N37" i="35"/>
  <c r="O37" i="35"/>
  <c r="N36" i="35"/>
  <c r="O36" i="35" s="1"/>
  <c r="N35" i="35"/>
  <c r="O35" i="35"/>
  <c r="N34" i="35"/>
  <c r="O34" i="35" s="1"/>
  <c r="N33" i="35"/>
  <c r="O33" i="35" s="1"/>
  <c r="N32" i="35"/>
  <c r="O32" i="35" s="1"/>
  <c r="N31" i="35"/>
  <c r="O31" i="35"/>
  <c r="N30" i="35"/>
  <c r="O30" i="35" s="1"/>
  <c r="N29" i="35"/>
  <c r="O29" i="35"/>
  <c r="N28" i="35"/>
  <c r="O28" i="35"/>
  <c r="N27" i="35"/>
  <c r="O27" i="35" s="1"/>
  <c r="N26" i="35"/>
  <c r="O26" i="35"/>
  <c r="N25" i="35"/>
  <c r="O25" i="35" s="1"/>
  <c r="N24" i="35"/>
  <c r="O24" i="35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/>
  <c r="N20" i="35"/>
  <c r="O20" i="35" s="1"/>
  <c r="N19" i="35"/>
  <c r="O19" i="35" s="1"/>
  <c r="N18" i="35"/>
  <c r="O18" i="35" s="1"/>
  <c r="N17" i="35"/>
  <c r="O17" i="35"/>
  <c r="N16" i="35"/>
  <c r="O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/>
  <c r="M5" i="35"/>
  <c r="M72" i="35" s="1"/>
  <c r="L5" i="35"/>
  <c r="L72" i="35" s="1"/>
  <c r="K5" i="35"/>
  <c r="J5" i="35"/>
  <c r="I5" i="35"/>
  <c r="H5" i="35"/>
  <c r="H72" i="35" s="1"/>
  <c r="G5" i="35"/>
  <c r="F5" i="35"/>
  <c r="E5" i="35"/>
  <c r="E72" i="35" s="1"/>
  <c r="D5" i="35"/>
  <c r="N74" i="34"/>
  <c r="O74" i="34" s="1"/>
  <c r="N73" i="34"/>
  <c r="O73" i="34"/>
  <c r="M72" i="34"/>
  <c r="L72" i="34"/>
  <c r="K72" i="34"/>
  <c r="J72" i="34"/>
  <c r="I72" i="34"/>
  <c r="H72" i="34"/>
  <c r="G72" i="34"/>
  <c r="F72" i="34"/>
  <c r="E72" i="34"/>
  <c r="D72" i="34"/>
  <c r="N71" i="34"/>
  <c r="O71" i="34" s="1"/>
  <c r="N70" i="34"/>
  <c r="O70" i="34"/>
  <c r="N69" i="34"/>
  <c r="O69" i="34" s="1"/>
  <c r="N68" i="34"/>
  <c r="O68" i="34"/>
  <c r="N67" i="34"/>
  <c r="O67" i="34" s="1"/>
  <c r="N66" i="34"/>
  <c r="O66" i="34"/>
  <c r="N65" i="34"/>
  <c r="O65" i="34" s="1"/>
  <c r="N64" i="34"/>
  <c r="O64" i="34"/>
  <c r="N63" i="34"/>
  <c r="O63" i="34" s="1"/>
  <c r="M62" i="34"/>
  <c r="L62" i="34"/>
  <c r="K62" i="34"/>
  <c r="J62" i="34"/>
  <c r="I62" i="34"/>
  <c r="H62" i="34"/>
  <c r="G62" i="34"/>
  <c r="F62" i="34"/>
  <c r="E62" i="34"/>
  <c r="D62" i="34"/>
  <c r="N61" i="34"/>
  <c r="O61" i="34" s="1"/>
  <c r="N60" i="34"/>
  <c r="O60" i="34"/>
  <c r="N59" i="34"/>
  <c r="O59" i="34"/>
  <c r="M58" i="34"/>
  <c r="L58" i="34"/>
  <c r="K58" i="34"/>
  <c r="J58" i="34"/>
  <c r="I58" i="34"/>
  <c r="H58" i="34"/>
  <c r="G58" i="34"/>
  <c r="F58" i="34"/>
  <c r="E58" i="34"/>
  <c r="D58" i="34"/>
  <c r="N57" i="34"/>
  <c r="O57" i="34" s="1"/>
  <c r="N56" i="34"/>
  <c r="O56" i="34"/>
  <c r="N55" i="34"/>
  <c r="O55" i="34" s="1"/>
  <c r="N54" i="34"/>
  <c r="O54" i="34" s="1"/>
  <c r="N53" i="34"/>
  <c r="O53" i="34"/>
  <c r="N52" i="34"/>
  <c r="O52" i="34"/>
  <c r="N51" i="34"/>
  <c r="O51" i="34" s="1"/>
  <c r="N50" i="34"/>
  <c r="O50" i="34"/>
  <c r="N49" i="34"/>
  <c r="O49" i="34" s="1"/>
  <c r="N48" i="34"/>
  <c r="O48" i="34"/>
  <c r="N47" i="34"/>
  <c r="O47" i="34" s="1"/>
  <c r="N46" i="34"/>
  <c r="O46" i="34"/>
  <c r="N45" i="34"/>
  <c r="O45" i="34" s="1"/>
  <c r="N44" i="34"/>
  <c r="O44" i="34"/>
  <c r="N43" i="34"/>
  <c r="O43" i="34" s="1"/>
  <c r="M42" i="34"/>
  <c r="L42" i="34"/>
  <c r="K42" i="34"/>
  <c r="J42" i="34"/>
  <c r="I42" i="34"/>
  <c r="H42" i="34"/>
  <c r="G42" i="34"/>
  <c r="F42" i="34"/>
  <c r="E42" i="34"/>
  <c r="D42" i="34"/>
  <c r="N41" i="34"/>
  <c r="O41" i="34" s="1"/>
  <c r="N40" i="34"/>
  <c r="O40" i="34" s="1"/>
  <c r="N39" i="34"/>
  <c r="O39" i="34" s="1"/>
  <c r="N38" i="34"/>
  <c r="O38" i="34"/>
  <c r="N37" i="34"/>
  <c r="O37" i="34" s="1"/>
  <c r="N36" i="34"/>
  <c r="O36" i="34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/>
  <c r="N29" i="34"/>
  <c r="O29" i="34" s="1"/>
  <c r="N28" i="34"/>
  <c r="O28" i="34" s="1"/>
  <c r="N27" i="34"/>
  <c r="O27" i="34" s="1"/>
  <c r="N26" i="34"/>
  <c r="O26" i="34"/>
  <c r="N25" i="34"/>
  <c r="O25" i="34" s="1"/>
  <c r="N24" i="34"/>
  <c r="O24" i="34" s="1"/>
  <c r="N23" i="34"/>
  <c r="O23" i="34" s="1"/>
  <c r="M22" i="34"/>
  <c r="L22" i="34"/>
  <c r="K22" i="34"/>
  <c r="J22" i="34"/>
  <c r="I22" i="34"/>
  <c r="H22" i="34"/>
  <c r="N22" i="34" s="1"/>
  <c r="O22" i="34" s="1"/>
  <c r="G22" i="34"/>
  <c r="F22" i="34"/>
  <c r="E22" i="34"/>
  <c r="D22" i="34"/>
  <c r="N21" i="34"/>
  <c r="O21" i="34" s="1"/>
  <c r="N20" i="34"/>
  <c r="O20" i="34" s="1"/>
  <c r="N19" i="34"/>
  <c r="O19" i="34" s="1"/>
  <c r="N18" i="34"/>
  <c r="O18" i="34" s="1"/>
  <c r="N17" i="34"/>
  <c r="O17" i="34" s="1"/>
  <c r="N16" i="34"/>
  <c r="O16" i="34"/>
  <c r="N15" i="34"/>
  <c r="O15" i="34" s="1"/>
  <c r="M14" i="34"/>
  <c r="L14" i="34"/>
  <c r="K14" i="34"/>
  <c r="J14" i="34"/>
  <c r="I14" i="34"/>
  <c r="H14" i="34"/>
  <c r="H75" i="34" s="1"/>
  <c r="G14" i="34"/>
  <c r="F14" i="34"/>
  <c r="E14" i="34"/>
  <c r="D14" i="34"/>
  <c r="N13" i="34"/>
  <c r="O13" i="34"/>
  <c r="N12" i="34"/>
  <c r="O12" i="34"/>
  <c r="N11" i="34"/>
  <c r="O11" i="34" s="1"/>
  <c r="N10" i="34"/>
  <c r="O10" i="34"/>
  <c r="N9" i="34"/>
  <c r="O9" i="34" s="1"/>
  <c r="N8" i="34"/>
  <c r="O8" i="34" s="1"/>
  <c r="N7" i="34"/>
  <c r="O7" i="34"/>
  <c r="N6" i="34"/>
  <c r="O6" i="34"/>
  <c r="M5" i="34"/>
  <c r="L5" i="34"/>
  <c r="K5" i="34"/>
  <c r="K75" i="34" s="1"/>
  <c r="J5" i="34"/>
  <c r="I5" i="34"/>
  <c r="H5" i="34"/>
  <c r="G5" i="34"/>
  <c r="F5" i="34"/>
  <c r="E5" i="34"/>
  <c r="D5" i="34"/>
  <c r="N5" i="34" s="1"/>
  <c r="O5" i="34" s="1"/>
  <c r="N72" i="33"/>
  <c r="O72" i="33" s="1"/>
  <c r="N73" i="33"/>
  <c r="O73" i="33"/>
  <c r="N43" i="33"/>
  <c r="O43" i="33" s="1"/>
  <c r="N44" i="33"/>
  <c r="O44" i="33"/>
  <c r="N45" i="33"/>
  <c r="O45" i="33" s="1"/>
  <c r="N46" i="33"/>
  <c r="O46" i="33"/>
  <c r="N47" i="33"/>
  <c r="O47" i="33" s="1"/>
  <c r="N48" i="33"/>
  <c r="O48" i="33" s="1"/>
  <c r="N49" i="33"/>
  <c r="O49" i="33" s="1"/>
  <c r="N50" i="33"/>
  <c r="O50" i="33"/>
  <c r="N51" i="33"/>
  <c r="O51" i="33" s="1"/>
  <c r="N52" i="33"/>
  <c r="O52" i="33"/>
  <c r="N53" i="33"/>
  <c r="O53" i="33" s="1"/>
  <c r="N54" i="33"/>
  <c r="O54" i="33"/>
  <c r="N23" i="33"/>
  <c r="O23" i="33" s="1"/>
  <c r="N24" i="33"/>
  <c r="O24" i="33"/>
  <c r="N25" i="33"/>
  <c r="O25" i="33" s="1"/>
  <c r="N26" i="33"/>
  <c r="O26" i="33"/>
  <c r="N27" i="33"/>
  <c r="O27" i="33" s="1"/>
  <c r="N28" i="33"/>
  <c r="O28" i="33" s="1"/>
  <c r="N29" i="33"/>
  <c r="O29" i="33" s="1"/>
  <c r="N30" i="33"/>
  <c r="O30" i="33"/>
  <c r="N31" i="33"/>
  <c r="O31" i="33" s="1"/>
  <c r="N32" i="33"/>
  <c r="O32" i="33"/>
  <c r="N33" i="33"/>
  <c r="O33" i="33" s="1"/>
  <c r="N34" i="33"/>
  <c r="O34" i="33"/>
  <c r="N35" i="33"/>
  <c r="O35" i="33" s="1"/>
  <c r="N36" i="33"/>
  <c r="O36" i="33"/>
  <c r="N37" i="33"/>
  <c r="O37" i="33" s="1"/>
  <c r="N38" i="33"/>
  <c r="O38" i="33"/>
  <c r="N39" i="33"/>
  <c r="O39" i="33" s="1"/>
  <c r="N40" i="33"/>
  <c r="O40" i="33" s="1"/>
  <c r="N8" i="33"/>
  <c r="O8" i="33" s="1"/>
  <c r="N9" i="33"/>
  <c r="O9" i="33"/>
  <c r="E41" i="33"/>
  <c r="F41" i="33"/>
  <c r="G41" i="33"/>
  <c r="H41" i="33"/>
  <c r="I41" i="33"/>
  <c r="J41" i="33"/>
  <c r="K41" i="33"/>
  <c r="L41" i="33"/>
  <c r="M41" i="33"/>
  <c r="D41" i="33"/>
  <c r="E22" i="33"/>
  <c r="F22" i="33"/>
  <c r="G22" i="33"/>
  <c r="H22" i="33"/>
  <c r="I22" i="33"/>
  <c r="J22" i="33"/>
  <c r="K22" i="33"/>
  <c r="L22" i="33"/>
  <c r="M22" i="33"/>
  <c r="D22" i="33"/>
  <c r="E14" i="33"/>
  <c r="F14" i="33"/>
  <c r="G14" i="33"/>
  <c r="H14" i="33"/>
  <c r="I14" i="33"/>
  <c r="J14" i="33"/>
  <c r="K14" i="33"/>
  <c r="K74" i="33" s="1"/>
  <c r="L14" i="33"/>
  <c r="M14" i="33"/>
  <c r="D14" i="33"/>
  <c r="E5" i="33"/>
  <c r="N5" i="33" s="1"/>
  <c r="O5" i="33" s="1"/>
  <c r="F5" i="33"/>
  <c r="F74" i="33"/>
  <c r="G5" i="33"/>
  <c r="H5" i="33"/>
  <c r="I5" i="33"/>
  <c r="I74" i="33" s="1"/>
  <c r="J5" i="33"/>
  <c r="K5" i="33"/>
  <c r="L5" i="33"/>
  <c r="M5" i="33"/>
  <c r="D5" i="33"/>
  <c r="D74" i="33" s="1"/>
  <c r="E70" i="33"/>
  <c r="F70" i="33"/>
  <c r="G70" i="33"/>
  <c r="H70" i="33"/>
  <c r="I70" i="33"/>
  <c r="J70" i="33"/>
  <c r="K70" i="33"/>
  <c r="L70" i="33"/>
  <c r="M70" i="33"/>
  <c r="D70" i="33"/>
  <c r="N71" i="33"/>
  <c r="O71" i="33"/>
  <c r="N62" i="33"/>
  <c r="O62" i="33" s="1"/>
  <c r="N63" i="33"/>
  <c r="O63" i="33" s="1"/>
  <c r="N64" i="33"/>
  <c r="O64" i="33" s="1"/>
  <c r="N65" i="33"/>
  <c r="N66" i="33"/>
  <c r="O66" i="33" s="1"/>
  <c r="N67" i="33"/>
  <c r="O67" i="33" s="1"/>
  <c r="N68" i="33"/>
  <c r="O68" i="33" s="1"/>
  <c r="N69" i="33"/>
  <c r="O69" i="33" s="1"/>
  <c r="N61" i="33"/>
  <c r="O61" i="33" s="1"/>
  <c r="E60" i="33"/>
  <c r="F60" i="33"/>
  <c r="G60" i="33"/>
  <c r="H60" i="33"/>
  <c r="I60" i="33"/>
  <c r="J60" i="33"/>
  <c r="K60" i="33"/>
  <c r="L60" i="33"/>
  <c r="M60" i="33"/>
  <c r="D60" i="33"/>
  <c r="E56" i="33"/>
  <c r="F56" i="33"/>
  <c r="G56" i="33"/>
  <c r="H56" i="33"/>
  <c r="I56" i="33"/>
  <c r="J56" i="33"/>
  <c r="K56" i="33"/>
  <c r="L56" i="33"/>
  <c r="M56" i="33"/>
  <c r="D56" i="33"/>
  <c r="N57" i="33"/>
  <c r="O57" i="33" s="1"/>
  <c r="N58" i="33"/>
  <c r="O58" i="33" s="1"/>
  <c r="N59" i="33"/>
  <c r="O59" i="33"/>
  <c r="N42" i="33"/>
  <c r="O42" i="33" s="1"/>
  <c r="N55" i="33"/>
  <c r="O55" i="33" s="1"/>
  <c r="O65" i="33"/>
  <c r="N16" i="33"/>
  <c r="O16" i="33" s="1"/>
  <c r="N17" i="33"/>
  <c r="O17" i="33" s="1"/>
  <c r="N18" i="33"/>
  <c r="O18" i="33"/>
  <c r="N19" i="33"/>
  <c r="O19" i="33" s="1"/>
  <c r="N20" i="33"/>
  <c r="O20" i="33" s="1"/>
  <c r="N21" i="33"/>
  <c r="O21" i="33" s="1"/>
  <c r="N7" i="33"/>
  <c r="O7" i="33" s="1"/>
  <c r="N10" i="33"/>
  <c r="O10" i="33" s="1"/>
  <c r="N11" i="33"/>
  <c r="O11" i="33"/>
  <c r="N12" i="33"/>
  <c r="O12" i="33" s="1"/>
  <c r="N13" i="33"/>
  <c r="O13" i="33" s="1"/>
  <c r="N6" i="33"/>
  <c r="O6" i="33" s="1"/>
  <c r="N15" i="33"/>
  <c r="O15" i="33"/>
  <c r="N69" i="35"/>
  <c r="O69" i="35"/>
  <c r="D72" i="35"/>
  <c r="M69" i="38"/>
  <c r="J69" i="38"/>
  <c r="N21" i="38"/>
  <c r="O21" i="38" s="1"/>
  <c r="M79" i="37"/>
  <c r="N5" i="37"/>
  <c r="O5" i="37" s="1"/>
  <c r="H67" i="39"/>
  <c r="G67" i="39"/>
  <c r="N53" i="39"/>
  <c r="O53" i="39" s="1"/>
  <c r="D67" i="39"/>
  <c r="M67" i="39"/>
  <c r="D79" i="37"/>
  <c r="D66" i="40"/>
  <c r="G65" i="41"/>
  <c r="G62" i="42"/>
  <c r="N34" i="42"/>
  <c r="O34" i="42" s="1"/>
  <c r="N46" i="43"/>
  <c r="O46" i="43"/>
  <c r="G63" i="43"/>
  <c r="N58" i="44"/>
  <c r="O58" i="44" s="1"/>
  <c r="J63" i="44"/>
  <c r="I63" i="44"/>
  <c r="N34" i="44"/>
  <c r="O34" i="44" s="1"/>
  <c r="N35" i="45"/>
  <c r="O35" i="45"/>
  <c r="F63" i="45"/>
  <c r="O62" i="46"/>
  <c r="P62" i="46" s="1"/>
  <c r="M67" i="46"/>
  <c r="F67" i="46"/>
  <c r="K67" i="46"/>
  <c r="O50" i="46"/>
  <c r="P50" i="46" s="1"/>
  <c r="J67" i="46"/>
  <c r="O64" i="48" l="1"/>
  <c r="P64" i="48" s="1"/>
  <c r="N41" i="33"/>
  <c r="O41" i="33" s="1"/>
  <c r="N58" i="34"/>
  <c r="O58" i="34" s="1"/>
  <c r="H62" i="42"/>
  <c r="N62" i="42" s="1"/>
  <c r="O62" i="42" s="1"/>
  <c r="M75" i="34"/>
  <c r="G72" i="35"/>
  <c r="I72" i="36"/>
  <c r="N36" i="39"/>
  <c r="O36" i="39" s="1"/>
  <c r="N14" i="43"/>
  <c r="O14" i="43" s="1"/>
  <c r="N14" i="44"/>
  <c r="O14" i="44" s="1"/>
  <c r="O54" i="46"/>
  <c r="P54" i="46" s="1"/>
  <c r="F67" i="39"/>
  <c r="N60" i="33"/>
  <c r="O60" i="33" s="1"/>
  <c r="N14" i="33"/>
  <c r="O14" i="33" s="1"/>
  <c r="N5" i="38"/>
  <c r="O5" i="38" s="1"/>
  <c r="N72" i="34"/>
  <c r="O72" i="34" s="1"/>
  <c r="I79" i="37"/>
  <c r="N51" i="45"/>
  <c r="O51" i="45" s="1"/>
  <c r="N5" i="41"/>
  <c r="O5" i="41" s="1"/>
  <c r="K72" i="35"/>
  <c r="N14" i="35"/>
  <c r="O14" i="35" s="1"/>
  <c r="N55" i="35"/>
  <c r="O55" i="35" s="1"/>
  <c r="F63" i="43"/>
  <c r="G74" i="33"/>
  <c r="N42" i="34"/>
  <c r="O42" i="34" s="1"/>
  <c r="I62" i="42"/>
  <c r="N61" i="41"/>
  <c r="O61" i="41" s="1"/>
  <c r="D63" i="45"/>
  <c r="D63" i="43"/>
  <c r="E74" i="33"/>
  <c r="M74" i="33"/>
  <c r="F75" i="34"/>
  <c r="L69" i="38"/>
  <c r="I67" i="46"/>
  <c r="L63" i="45"/>
  <c r="N63" i="45" s="1"/>
  <c r="O63" i="45" s="1"/>
  <c r="G66" i="40"/>
  <c r="N5" i="44"/>
  <c r="O5" i="44" s="1"/>
  <c r="L74" i="33"/>
  <c r="G75" i="34"/>
  <c r="N40" i="36"/>
  <c r="O40" i="36" s="1"/>
  <c r="N58" i="37"/>
  <c r="O58" i="37" s="1"/>
  <c r="N14" i="38"/>
  <c r="O14" i="38" s="1"/>
  <c r="E67" i="39"/>
  <c r="N67" i="39" s="1"/>
  <c r="O67" i="39" s="1"/>
  <c r="N48" i="41"/>
  <c r="O48" i="41" s="1"/>
  <c r="J67" i="39"/>
  <c r="K63" i="44"/>
  <c r="D65" i="41"/>
  <c r="N22" i="33"/>
  <c r="O22" i="33" s="1"/>
  <c r="G72" i="36"/>
  <c r="N56" i="33"/>
  <c r="O56" i="33" s="1"/>
  <c r="N5" i="35"/>
  <c r="O5" i="35" s="1"/>
  <c r="N68" i="36"/>
  <c r="O68" i="36" s="1"/>
  <c r="K79" i="37"/>
  <c r="N62" i="34"/>
  <c r="O62" i="34" s="1"/>
  <c r="N14" i="34"/>
  <c r="O14" i="34" s="1"/>
  <c r="J75" i="34"/>
  <c r="J65" i="41"/>
  <c r="H74" i="33"/>
  <c r="N74" i="33" s="1"/>
  <c r="O74" i="33" s="1"/>
  <c r="J74" i="33"/>
  <c r="I72" i="35"/>
  <c r="E75" i="34"/>
  <c r="N41" i="35"/>
  <c r="O41" i="35" s="1"/>
  <c r="I75" i="34"/>
  <c r="H79" i="37"/>
  <c r="H66" i="40"/>
  <c r="L79" i="37"/>
  <c r="N14" i="36"/>
  <c r="O14" i="36" s="1"/>
  <c r="N74" i="37"/>
  <c r="O74" i="37" s="1"/>
  <c r="L75" i="34"/>
  <c r="F72" i="35"/>
  <c r="F72" i="36"/>
  <c r="N56" i="38"/>
  <c r="O56" i="38" s="1"/>
  <c r="I67" i="39"/>
  <c r="E66" i="40"/>
  <c r="N66" i="40" s="1"/>
  <c r="O66" i="40" s="1"/>
  <c r="O66" i="47"/>
  <c r="P66" i="47" s="1"/>
  <c r="N72" i="36"/>
  <c r="O72" i="36" s="1"/>
  <c r="N65" i="41"/>
  <c r="O65" i="41" s="1"/>
  <c r="O67" i="46"/>
  <c r="P67" i="46" s="1"/>
  <c r="O14" i="46"/>
  <c r="P14" i="46" s="1"/>
  <c r="G63" i="44"/>
  <c r="N5" i="39"/>
  <c r="O5" i="39" s="1"/>
  <c r="N14" i="37"/>
  <c r="O14" i="37" s="1"/>
  <c r="K69" i="38"/>
  <c r="N22" i="36"/>
  <c r="O22" i="36" s="1"/>
  <c r="N59" i="35"/>
  <c r="O59" i="35" s="1"/>
  <c r="N20" i="37"/>
  <c r="O20" i="37" s="1"/>
  <c r="J63" i="43"/>
  <c r="N61" i="40"/>
  <c r="O61" i="40" s="1"/>
  <c r="M72" i="36"/>
  <c r="N14" i="39"/>
  <c r="O14" i="39" s="1"/>
  <c r="J72" i="35"/>
  <c r="N21" i="39"/>
  <c r="O21" i="39" s="1"/>
  <c r="N21" i="40"/>
  <c r="O21" i="40" s="1"/>
  <c r="N22" i="35"/>
  <c r="O22" i="35" s="1"/>
  <c r="N21" i="41"/>
  <c r="O21" i="41" s="1"/>
  <c r="N70" i="33"/>
  <c r="O70" i="33" s="1"/>
  <c r="D75" i="34"/>
  <c r="D69" i="38"/>
  <c r="N69" i="38" s="1"/>
  <c r="O69" i="38" s="1"/>
  <c r="L65" i="41"/>
  <c r="N58" i="36"/>
  <c r="O58" i="36" s="1"/>
  <c r="N46" i="42"/>
  <c r="O46" i="42" s="1"/>
  <c r="N62" i="37"/>
  <c r="O62" i="37" s="1"/>
  <c r="E69" i="38"/>
  <c r="J72" i="36"/>
  <c r="E79" i="37"/>
  <c r="H69" i="38"/>
  <c r="N75" i="34" l="1"/>
  <c r="O75" i="34" s="1"/>
  <c r="N79" i="37"/>
  <c r="O79" i="37" s="1"/>
  <c r="N63" i="43"/>
  <c r="O63" i="43" s="1"/>
  <c r="N72" i="35"/>
  <c r="O72" i="35" s="1"/>
  <c r="N63" i="44"/>
  <c r="O63" i="44" s="1"/>
</calcChain>
</file>

<file path=xl/sharedStrings.xml><?xml version="1.0" encoding="utf-8"?>
<sst xmlns="http://schemas.openxmlformats.org/spreadsheetml/2006/main" count="1346" uniqueCount="187">
  <si>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</si>
  <si>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</si>
  <si>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</si>
  <si>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</si>
  <si>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</si>
  <si>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</si>
  <si>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</si>
  <si>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</si>
  <si>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</si>
  <si>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</si>
  <si>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</si>
  <si>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</si>
  <si>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</si>
  <si>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Telecommunications</t>
  </si>
  <si>
    <t>Utility Service Tax - Gas</t>
  </si>
  <si>
    <t>Local Business Tax</t>
  </si>
  <si>
    <t>Permits, Fees, and Special Assessments</t>
  </si>
  <si>
    <t>Franchise Fee - Electricity</t>
  </si>
  <si>
    <t>Franchise Fee - Gas</t>
  </si>
  <si>
    <t>Franchise Fee - Other</t>
  </si>
  <si>
    <t>Impact Fees - Residential - Culture / Recreation</t>
  </si>
  <si>
    <t>Special Assessments - Capital Improvement</t>
  </si>
  <si>
    <t>Other Permits, Fees, and Special Assessments</t>
  </si>
  <si>
    <t>Federal Grant - Public Safety</t>
  </si>
  <si>
    <t>Intergovernmental Revenue</t>
  </si>
  <si>
    <t>Federal Grant - Economic Environment</t>
  </si>
  <si>
    <t>State Grant - Public Safety</t>
  </si>
  <si>
    <t>Federal Grant - Transportation - Other Transportation</t>
  </si>
  <si>
    <t>State Grant - Physical Environment - Gas Supply System</t>
  </si>
  <si>
    <t>State Grant - Transportation - Other Transportation</t>
  </si>
  <si>
    <t>State Grant - Economic Environment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</si>
  <si>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</si>
  <si>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</si>
  <si>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</si>
  <si>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</si>
  <si>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</si>
  <si>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</si>
  <si>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</si>
  <si>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</si>
  <si>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</si>
  <si>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</si>
  <si>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</si>
  <si>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</si>
  <si>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</si>
  <si>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</si>
  <si>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</si>
  <si>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</si>
  <si>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</si>
  <si>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</si>
  <si>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</si>
  <si>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</si>
  <si>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Public Safety - Fire Protection</t>
  </si>
  <si>
    <t>Public Safety - Emergency Management Service Fees / Charges</t>
  </si>
  <si>
    <t>Physical Environment - Garbage / Solid Waste</t>
  </si>
  <si>
    <t>Physical Environment - Water / Sewer Combination Utility</t>
  </si>
  <si>
    <t>Physical Environment - Cemetary</t>
  </si>
  <si>
    <t>Physical Environment - Other Physical Environment Charges</t>
  </si>
  <si>
    <t>Transportation (User Fees) - Parking Facilities</t>
  </si>
  <si>
    <t>Human Services - Animal Control and Shelter Fees</t>
  </si>
  <si>
    <t>Culture / Recreation - Parks and Recreation</t>
  </si>
  <si>
    <t>Culture / Recreation - Special Recreation Facilities</t>
  </si>
  <si>
    <t>Total - All Account Codes</t>
  </si>
  <si>
    <t>Local Fiscal Year Ended September 30, 2009</t>
  </si>
  <si>
    <t>Fines - Local Ordinance Violations</t>
  </si>
  <si>
    <t>Other Judgments, Fines, and Forfeits</t>
  </si>
  <si>
    <t>Judgments and Fines - Other Court-Ordered</t>
  </si>
  <si>
    <t>Interest and Other Earnings - Interest</t>
  </si>
  <si>
    <t>Interest and Other Earnings - Dividends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</si>
  <si>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</si>
  <si>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</si>
  <si>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</si>
  <si>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</si>
  <si>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</si>
  <si>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</si>
  <si>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</si>
  <si>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</si>
  <si>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Debt Proceeds</t>
  </si>
  <si>
    <t>Proprietary Non-Operating Sources - Capital Contributions from Other Public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</si>
  <si>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</si>
  <si>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</si>
  <si>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</si>
  <si>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</si>
  <si>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</si>
  <si>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</si>
  <si>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</si>
  <si>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</si>
  <si>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</si>
  <si>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General Gov't (Not Court-Related) - Recording Fees</t>
  </si>
  <si>
    <t>Delray Beach Revenues Reported by Account Code and Fund Type</t>
  </si>
  <si>
    <t>Local Fiscal Year Ended September 30, 2010</t>
  </si>
  <si>
    <t>Fire Insurance Premium Tax for Firefighters' Pension</t>
  </si>
  <si>
    <t>Federal Grant - Physical Environment - Other Physical Environment</t>
  </si>
  <si>
    <t>State Grant - Culture / Recreation</t>
  </si>
  <si>
    <t>Grants from Other Local Units - General Government</t>
  </si>
  <si>
    <t>Transportation (User Fees) - Other Transportation Charges</t>
  </si>
  <si>
    <t>2010 Municipal Census Population:</t>
  </si>
  <si>
    <t>Local Fiscal Year Ended September 30, 2011</t>
  </si>
  <si>
    <t>Communications Services Taxes</t>
  </si>
  <si>
    <t>Federal Grant - Culture / Recreation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</si>
  <si>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</si>
  <si>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</si>
  <si>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</si>
  <si>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</si>
  <si>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</si>
  <si>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Permits and Franchise Fees</t>
  </si>
  <si>
    <t>Other Permits and Fees</t>
  </si>
  <si>
    <t>State Shared Revenues - Public Safety - Other Public Safety</t>
  </si>
  <si>
    <t>Grants from Other Local Units - Economic Environment</t>
  </si>
  <si>
    <t>Public Safety - Other Public Safety Charges and Fees</t>
  </si>
  <si>
    <t>Impact Fees - Culture / Recreation</t>
  </si>
  <si>
    <t>Proprietary Non-Operating Sources - Other Grants and Donations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</si>
  <si>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</si>
  <si>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</si>
  <si>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</si>
  <si>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</si>
  <si>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</si>
  <si>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</si>
  <si>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</si>
  <si>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</si>
  <si>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</si>
  <si>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Recording Fees</t>
  </si>
  <si>
    <t>General Government - Other General Government Charges and Fees</t>
  </si>
  <si>
    <t>Transportation - Parking Facilities</t>
  </si>
  <si>
    <t>Court-Ordered Judgments and Fines - Other Court-Ordered</t>
  </si>
  <si>
    <t>Sales - Disposition of Fixed Assets</t>
  </si>
  <si>
    <t>Sales - Sale of Surplus Materials and Scrap</t>
  </si>
  <si>
    <t>Proprietary Non-Operating - Other Grants and Donations</t>
  </si>
  <si>
    <t>Proprietary Non-Operating - Capital Contributions from Other Public Source</t>
  </si>
  <si>
    <t>2013 Municipal Population:</t>
  </si>
  <si>
    <t>Local Fiscal Year Ended September 30, 2014</t>
  </si>
  <si>
    <t>Other General Taxes</t>
  </si>
  <si>
    <t>State Grant - Physical Environment - Other Physical Environment</t>
  </si>
  <si>
    <t>2014 Municipal Population:</t>
  </si>
  <si>
    <t>Local Fiscal Year Ended September 30, 2015</t>
  </si>
  <si>
    <t>Proceeds - Proceeds from Refunding Bonds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</si>
  <si>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</si>
  <si>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</si>
  <si>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</si>
  <si>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</si>
  <si>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</si>
  <si>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</si>
  <si>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</si>
  <si>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</si>
  <si>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</si>
  <si>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</si>
  <si>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State Grant - Physical Environment - Sewer / Wastewater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</si>
  <si>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</si>
  <si>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</si>
  <si>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</si>
  <si>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</si>
  <si>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</si>
  <si>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</si>
  <si>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</si>
  <si>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</si>
  <si>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</si>
  <si>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Other Fees and Special Assessments</t>
  </si>
  <si>
    <t>Intergovernmental Revenues</t>
  </si>
  <si>
    <t>State Grant - General Government</t>
  </si>
  <si>
    <t>State Shared Revenues - General Government - Local Government Half-Cent Sales Tax Program</t>
  </si>
  <si>
    <t>State Shared Revenues - General Government - Other General Government</t>
  </si>
  <si>
    <t>General Government - Internal Service Fund Fees and Charges</t>
  </si>
  <si>
    <t>Economic Environment - Other Economic Environment Charges</t>
  </si>
  <si>
    <t>Court-Ordered Judgments and Fines - Other</t>
  </si>
  <si>
    <t>Proprietary Non-Operating Sources - Other Non-Operating Sources</t>
  </si>
  <si>
    <t>2021 Municipal Population:</t>
  </si>
  <si>
    <t>Local Fiscal Year Ended September 30, 2022</t>
  </si>
  <si>
    <t>Second Local Option Fuel Tax (1 to 5 Cents Local Option Fuel Tax) - Municipal Proceeds</t>
  </si>
  <si>
    <t>Local Communications Services Taxes</t>
  </si>
  <si>
    <t>Special Assessments - Charges for Public Services</t>
  </si>
  <si>
    <t>Federal Grant - American Rescue Plan Act Funds</t>
  </si>
  <si>
    <t>Federal Grant - Human Services - Other Human Services</t>
  </si>
  <si>
    <t>Federal Grant - Other Federal Grants</t>
  </si>
  <si>
    <t>State Grant - Human Services - Other Human Services</t>
  </si>
  <si>
    <t>State Shared Revenues - Public Safety - Emergency Management Assistance</t>
  </si>
  <si>
    <t>State Shared Revenues - Physical Environment - Garbage / Solid Waste</t>
  </si>
  <si>
    <t>State Shared Revenues - Human Services - Other Human Services</t>
  </si>
  <si>
    <t>State Shared Revenues - Other</t>
  </si>
  <si>
    <t>Grants from Other Local Units - Other</t>
  </si>
  <si>
    <t>Other Charges for Services (Not Court-Related)</t>
  </si>
  <si>
    <t>Contributions from Enterprise Operations</t>
  </si>
  <si>
    <t>Proceeds of General Capital Asset Dispositions - Sales</t>
  </si>
  <si>
    <t>Proprietary Non-Operating Sources - Capital Contributions from Private Source</t>
  </si>
  <si>
    <t>2022 Municipal Population:</t>
  </si>
  <si>
    <t>Proceeds - Leases</t>
  </si>
  <si>
    <t>Local Fiscal Year Ended September 30, 2023</t>
  </si>
  <si>
    <t>Impact Fees - Commercial - Public Safety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</si>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</sst>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3210B-0A5E-43CB-A923-273211153D9D}">
  <sheetPr>
    <pageSetUpPr fitToPage="1"/>
  </sheetPr>
  <dimension ref="A1:ED68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88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184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78</v>
      </c>
      <c r="B3" s="108"/>
      <c r="C3" s="109"/>
      <c r="D3" s="113" t="s">
        <v>42</v>
      </c>
      <c r="E3" s="114"/>
      <c r="F3" s="114"/>
      <c r="G3" s="114"/>
      <c r="H3" s="115"/>
      <c r="I3" s="113" t="s">
        <v>43</v>
      </c>
      <c r="J3" s="115"/>
      <c r="K3" s="113" t="s">
        <v>45</v>
      </c>
      <c r="L3" s="114"/>
      <c r="M3" s="115"/>
      <c r="N3" s="49"/>
      <c r="O3" s="50"/>
      <c r="P3" s="116" t="s">
        <v>148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79</v>
      </c>
      <c r="F4" s="52" t="s">
        <v>80</v>
      </c>
      <c r="G4" s="52" t="s">
        <v>81</v>
      </c>
      <c r="H4" s="52" t="s">
        <v>6</v>
      </c>
      <c r="I4" s="52" t="s">
        <v>7</v>
      </c>
      <c r="J4" s="53" t="s">
        <v>82</v>
      </c>
      <c r="K4" s="53" t="s">
        <v>8</v>
      </c>
      <c r="L4" s="53" t="s">
        <v>9</v>
      </c>
      <c r="M4" s="53" t="s">
        <v>149</v>
      </c>
      <c r="N4" s="53" t="s">
        <v>10</v>
      </c>
      <c r="O4" s="53" t="s">
        <v>150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151</v>
      </c>
      <c r="B5" s="57"/>
      <c r="C5" s="57"/>
      <c r="D5" s="58">
        <f>SUM(D6:D14)</f>
        <v>103337837</v>
      </c>
      <c r="E5" s="58">
        <f>SUM(E6:E14)</f>
        <v>33471726</v>
      </c>
      <c r="F5" s="58">
        <f>SUM(F6:F14)</f>
        <v>2162758</v>
      </c>
      <c r="G5" s="58">
        <f>SUM(G6:G14)</f>
        <v>0</v>
      </c>
      <c r="H5" s="58">
        <f>SUM(H6:H14)</f>
        <v>0</v>
      </c>
      <c r="I5" s="58">
        <f>SUM(I6:I14)</f>
        <v>0</v>
      </c>
      <c r="J5" s="58">
        <f>SUM(J6:J14)</f>
        <v>0</v>
      </c>
      <c r="K5" s="58">
        <f>SUM(K6:K14)</f>
        <v>2833116</v>
      </c>
      <c r="L5" s="58">
        <f>SUM(L6:L14)</f>
        <v>0</v>
      </c>
      <c r="M5" s="58">
        <f>SUM(M6:M14)</f>
        <v>0</v>
      </c>
      <c r="N5" s="58">
        <f>SUM(N6:N14)</f>
        <v>1490253</v>
      </c>
      <c r="O5" s="59">
        <f>SUM(D5:N5)</f>
        <v>143295690</v>
      </c>
      <c r="P5" s="60">
        <f>(O5/P$66)</f>
        <v>2131.9639057920344</v>
      </c>
      <c r="Q5" s="61"/>
    </row>
    <row r="6" spans="1:134">
      <c r="A6" s="63"/>
      <c r="B6" s="64">
        <v>311</v>
      </c>
      <c r="C6" s="65" t="s">
        <v>3</v>
      </c>
      <c r="D6" s="66">
        <v>90551572</v>
      </c>
      <c r="E6" s="66">
        <v>31983601</v>
      </c>
      <c r="F6" s="66">
        <v>2162758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1490253</v>
      </c>
      <c r="O6" s="66">
        <f>SUM(D6:N6)</f>
        <v>126188184</v>
      </c>
      <c r="P6" s="67">
        <f>(O6/P$66)</f>
        <v>1877.4371624536921</v>
      </c>
      <c r="Q6" s="68"/>
    </row>
    <row r="7" spans="1:134">
      <c r="A7" s="63"/>
      <c r="B7" s="64">
        <v>312.41000000000003</v>
      </c>
      <c r="C7" s="65" t="s">
        <v>152</v>
      </c>
      <c r="D7" s="66">
        <v>0</v>
      </c>
      <c r="E7" s="66">
        <v>1023581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4" si="0">SUM(D7:N7)</f>
        <v>1023581</v>
      </c>
      <c r="P7" s="67">
        <f>(O7/P$66)</f>
        <v>15.22891404936545</v>
      </c>
      <c r="Q7" s="68"/>
    </row>
    <row r="8" spans="1:134">
      <c r="A8" s="63"/>
      <c r="B8" s="64">
        <v>312.43</v>
      </c>
      <c r="C8" s="65" t="s">
        <v>166</v>
      </c>
      <c r="D8" s="66">
        <v>0</v>
      </c>
      <c r="E8" s="66">
        <v>464544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464544</v>
      </c>
      <c r="P8" s="67">
        <f>(O8/P$66)</f>
        <v>6.9115200928391829</v>
      </c>
      <c r="Q8" s="68"/>
    </row>
    <row r="9" spans="1:134">
      <c r="A9" s="63"/>
      <c r="B9" s="64">
        <v>312.51</v>
      </c>
      <c r="C9" s="65" t="s">
        <v>85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1796317</v>
      </c>
      <c r="L9" s="66">
        <v>0</v>
      </c>
      <c r="M9" s="66">
        <v>0</v>
      </c>
      <c r="N9" s="66">
        <v>0</v>
      </c>
      <c r="O9" s="66">
        <f t="shared" si="0"/>
        <v>1796317</v>
      </c>
      <c r="P9" s="67">
        <f>(O9/P$66)</f>
        <v>26.725737580527575</v>
      </c>
      <c r="Q9" s="68"/>
    </row>
    <row r="10" spans="1:134">
      <c r="A10" s="63"/>
      <c r="B10" s="64">
        <v>312.52</v>
      </c>
      <c r="C10" s="65" t="s">
        <v>113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1036799</v>
      </c>
      <c r="L10" s="66">
        <v>0</v>
      </c>
      <c r="M10" s="66">
        <v>0</v>
      </c>
      <c r="N10" s="66">
        <v>0</v>
      </c>
      <c r="O10" s="66">
        <f t="shared" si="0"/>
        <v>1036799</v>
      </c>
      <c r="P10" s="67">
        <f>(O10/P$66)</f>
        <v>15.425572433904156</v>
      </c>
      <c r="Q10" s="68"/>
    </row>
    <row r="11" spans="1:134">
      <c r="A11" s="63"/>
      <c r="B11" s="64">
        <v>314.10000000000002</v>
      </c>
      <c r="C11" s="65" t="s">
        <v>12</v>
      </c>
      <c r="D11" s="66">
        <v>8199653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8199653</v>
      </c>
      <c r="P11" s="67">
        <f>(O11/P$66)</f>
        <v>121.99504560129736</v>
      </c>
      <c r="Q11" s="68"/>
    </row>
    <row r="12" spans="1:134">
      <c r="A12" s="63"/>
      <c r="B12" s="64">
        <v>314.39999999999998</v>
      </c>
      <c r="C12" s="65" t="s">
        <v>14</v>
      </c>
      <c r="D12" s="66">
        <v>359425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359425</v>
      </c>
      <c r="P12" s="67">
        <f>(O12/P$66)</f>
        <v>5.3475518128933395</v>
      </c>
      <c r="Q12" s="68"/>
    </row>
    <row r="13" spans="1:134">
      <c r="A13" s="63"/>
      <c r="B13" s="64">
        <v>315.2</v>
      </c>
      <c r="C13" s="65" t="s">
        <v>167</v>
      </c>
      <c r="D13" s="66">
        <v>3282326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3282326</v>
      </c>
      <c r="P13" s="67">
        <f>(O13/P$66)</f>
        <v>48.834689717762934</v>
      </c>
      <c r="Q13" s="68"/>
    </row>
    <row r="14" spans="1:134">
      <c r="A14" s="63"/>
      <c r="B14" s="64">
        <v>316</v>
      </c>
      <c r="C14" s="65" t="s">
        <v>115</v>
      </c>
      <c r="D14" s="66">
        <v>944861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944861</v>
      </c>
      <c r="P14" s="67">
        <f>(O14/P$66)</f>
        <v>14.057712049752281</v>
      </c>
      <c r="Q14" s="68"/>
    </row>
    <row r="15" spans="1:134" ht="15.75">
      <c r="A15" s="69" t="s">
        <v>16</v>
      </c>
      <c r="B15" s="70"/>
      <c r="C15" s="71"/>
      <c r="D15" s="72">
        <f>SUM(D16:D22)</f>
        <v>11367317</v>
      </c>
      <c r="E15" s="72">
        <f>SUM(E16:E22)</f>
        <v>9797078</v>
      </c>
      <c r="F15" s="72">
        <f>SUM(F16:F22)</f>
        <v>0</v>
      </c>
      <c r="G15" s="72">
        <f>SUM(G16:G22)</f>
        <v>0</v>
      </c>
      <c r="H15" s="72">
        <f>SUM(H16:H22)</f>
        <v>0</v>
      </c>
      <c r="I15" s="72">
        <f>SUM(I16:I22)</f>
        <v>1060</v>
      </c>
      <c r="J15" s="72">
        <f>SUM(J16:J22)</f>
        <v>0</v>
      </c>
      <c r="K15" s="72">
        <f>SUM(K16:K22)</f>
        <v>0</v>
      </c>
      <c r="L15" s="72">
        <f>SUM(L16:L22)</f>
        <v>0</v>
      </c>
      <c r="M15" s="72">
        <f>SUM(M16:M22)</f>
        <v>0</v>
      </c>
      <c r="N15" s="72">
        <f>SUM(N16:N22)</f>
        <v>0</v>
      </c>
      <c r="O15" s="73">
        <f>SUM(D15:N15)</f>
        <v>21165455</v>
      </c>
      <c r="P15" s="74">
        <f>(O15/P$66)</f>
        <v>314.90120958743103</v>
      </c>
      <c r="Q15" s="75"/>
    </row>
    <row r="16" spans="1:134">
      <c r="A16" s="63"/>
      <c r="B16" s="64">
        <v>322</v>
      </c>
      <c r="C16" s="65" t="s">
        <v>154</v>
      </c>
      <c r="D16" s="66">
        <v>4392778</v>
      </c>
      <c r="E16" s="66">
        <v>9151322</v>
      </c>
      <c r="F16" s="66">
        <v>0</v>
      </c>
      <c r="G16" s="66">
        <v>0</v>
      </c>
      <c r="H16" s="66">
        <v>0</v>
      </c>
      <c r="I16" s="66">
        <v>1060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>SUM(D16:N16)</f>
        <v>13545160</v>
      </c>
      <c r="P16" s="67">
        <f>(O16/P$66)</f>
        <v>201.5258952881139</v>
      </c>
      <c r="Q16" s="68"/>
    </row>
    <row r="17" spans="1:17">
      <c r="A17" s="63"/>
      <c r="B17" s="64">
        <v>323.10000000000002</v>
      </c>
      <c r="C17" s="65" t="s">
        <v>17</v>
      </c>
      <c r="D17" s="66">
        <v>6371644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:O22" si="1">SUM(D17:N17)</f>
        <v>6371644</v>
      </c>
      <c r="P17" s="67">
        <f>(O17/P$66)</f>
        <v>94.797792093791386</v>
      </c>
      <c r="Q17" s="68"/>
    </row>
    <row r="18" spans="1:17">
      <c r="A18" s="63"/>
      <c r="B18" s="64">
        <v>323.39999999999998</v>
      </c>
      <c r="C18" s="65" t="s">
        <v>18</v>
      </c>
      <c r="D18" s="66">
        <v>139251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139251</v>
      </c>
      <c r="P18" s="67">
        <f>(O18/P$66)</f>
        <v>2.0717867079285259</v>
      </c>
      <c r="Q18" s="68"/>
    </row>
    <row r="19" spans="1:17">
      <c r="A19" s="63"/>
      <c r="B19" s="64">
        <v>323.89999999999998</v>
      </c>
      <c r="C19" s="65" t="s">
        <v>19</v>
      </c>
      <c r="D19" s="66">
        <v>419480</v>
      </c>
      <c r="E19" s="66">
        <v>67756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487236</v>
      </c>
      <c r="P19" s="67">
        <f>(O19/P$66)</f>
        <v>7.2491333521788937</v>
      </c>
      <c r="Q19" s="68"/>
    </row>
    <row r="20" spans="1:17">
      <c r="A20" s="63"/>
      <c r="B20" s="64">
        <v>324.12</v>
      </c>
      <c r="C20" s="65" t="s">
        <v>185</v>
      </c>
      <c r="D20" s="66">
        <v>22082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22082</v>
      </c>
      <c r="P20" s="67">
        <f>(O20/P$66)</f>
        <v>0.32853763408864356</v>
      </c>
      <c r="Q20" s="68"/>
    </row>
    <row r="21" spans="1:17">
      <c r="A21" s="63"/>
      <c r="B21" s="64">
        <v>324.61</v>
      </c>
      <c r="C21" s="65" t="s">
        <v>20</v>
      </c>
      <c r="D21" s="66">
        <v>0</v>
      </c>
      <c r="E21" s="66">
        <v>289000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289000</v>
      </c>
      <c r="P21" s="67">
        <f>(O21/P$66)</f>
        <v>4.2997634386205048</v>
      </c>
      <c r="Q21" s="68"/>
    </row>
    <row r="22" spans="1:17">
      <c r="A22" s="63"/>
      <c r="B22" s="64">
        <v>325.2</v>
      </c>
      <c r="C22" s="65" t="s">
        <v>168</v>
      </c>
      <c r="D22" s="66">
        <v>22082</v>
      </c>
      <c r="E22" s="66">
        <v>289000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311082</v>
      </c>
      <c r="P22" s="67">
        <f>(O22/P$66)</f>
        <v>4.6283010727091485</v>
      </c>
      <c r="Q22" s="68"/>
    </row>
    <row r="23" spans="1:17" ht="15.75">
      <c r="A23" s="69" t="s">
        <v>156</v>
      </c>
      <c r="B23" s="70"/>
      <c r="C23" s="71"/>
      <c r="D23" s="72">
        <f>SUM(D24:D41)</f>
        <v>17939287</v>
      </c>
      <c r="E23" s="72">
        <f>SUM(E24:E41)</f>
        <v>906994</v>
      </c>
      <c r="F23" s="72">
        <f>SUM(F24:F41)</f>
        <v>0</v>
      </c>
      <c r="G23" s="72">
        <f>SUM(G24:G41)</f>
        <v>8454612</v>
      </c>
      <c r="H23" s="72">
        <f>SUM(H24:H41)</f>
        <v>0</v>
      </c>
      <c r="I23" s="72">
        <f>SUM(I24:I41)</f>
        <v>735595</v>
      </c>
      <c r="J23" s="72">
        <f>SUM(J24:J41)</f>
        <v>0</v>
      </c>
      <c r="K23" s="72">
        <f>SUM(K24:K41)</f>
        <v>0</v>
      </c>
      <c r="L23" s="72">
        <f>SUM(L24:L41)</f>
        <v>0</v>
      </c>
      <c r="M23" s="72">
        <f>SUM(M24:M41)</f>
        <v>0</v>
      </c>
      <c r="N23" s="72">
        <f>SUM(N24:N41)</f>
        <v>0</v>
      </c>
      <c r="O23" s="73">
        <f>SUM(D23:N23)</f>
        <v>28036488</v>
      </c>
      <c r="P23" s="74">
        <f>(O23/P$66)</f>
        <v>417.12894826893609</v>
      </c>
      <c r="Q23" s="75"/>
    </row>
    <row r="24" spans="1:17">
      <c r="A24" s="63"/>
      <c r="B24" s="64">
        <v>331.2</v>
      </c>
      <c r="C24" s="65" t="s">
        <v>23</v>
      </c>
      <c r="D24" s="66">
        <v>598109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>SUM(D24:N24)</f>
        <v>598109</v>
      </c>
      <c r="P24" s="67">
        <f>(O24/P$66)</f>
        <v>8.8987100709684146</v>
      </c>
      <c r="Q24" s="68"/>
    </row>
    <row r="25" spans="1:17">
      <c r="A25" s="63"/>
      <c r="B25" s="64">
        <v>331.39</v>
      </c>
      <c r="C25" s="65" t="s">
        <v>91</v>
      </c>
      <c r="D25" s="66">
        <v>0</v>
      </c>
      <c r="E25" s="66">
        <v>0</v>
      </c>
      <c r="F25" s="66">
        <v>0</v>
      </c>
      <c r="G25" s="66">
        <v>119524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ref="O25:O38" si="2">SUM(D25:N25)</f>
        <v>119524</v>
      </c>
      <c r="P25" s="67">
        <f>(O25/P$66)</f>
        <v>1.7782869385386755</v>
      </c>
      <c r="Q25" s="68"/>
    </row>
    <row r="26" spans="1:17">
      <c r="A26" s="63"/>
      <c r="B26" s="64">
        <v>331.49</v>
      </c>
      <c r="C26" s="65" t="s">
        <v>27</v>
      </c>
      <c r="D26" s="66">
        <v>92857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92857</v>
      </c>
      <c r="P26" s="67">
        <f>(O26/P$66)</f>
        <v>1.381533334325205</v>
      </c>
      <c r="Q26" s="68"/>
    </row>
    <row r="27" spans="1:17">
      <c r="A27" s="63"/>
      <c r="B27" s="64">
        <v>331.5</v>
      </c>
      <c r="C27" s="65" t="s">
        <v>25</v>
      </c>
      <c r="D27" s="66">
        <v>70000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70000</v>
      </c>
      <c r="P27" s="67">
        <f>(O27/P$66)</f>
        <v>1.041465192745451</v>
      </c>
      <c r="Q27" s="68"/>
    </row>
    <row r="28" spans="1:17">
      <c r="A28" s="63"/>
      <c r="B28" s="64">
        <v>331.51</v>
      </c>
      <c r="C28" s="65" t="s">
        <v>169</v>
      </c>
      <c r="D28" s="66">
        <v>3369740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3369740</v>
      </c>
      <c r="P28" s="67">
        <f>(O28/P$66)</f>
        <v>50.135241694315091</v>
      </c>
      <c r="Q28" s="68"/>
    </row>
    <row r="29" spans="1:17">
      <c r="A29" s="63"/>
      <c r="B29" s="64">
        <v>331.69</v>
      </c>
      <c r="C29" s="65" t="s">
        <v>170</v>
      </c>
      <c r="D29" s="66">
        <v>0</v>
      </c>
      <c r="E29" s="66">
        <v>443000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443000</v>
      </c>
      <c r="P29" s="67">
        <f>(O29/P$66)</f>
        <v>6.5909868626604968</v>
      </c>
      <c r="Q29" s="68"/>
    </row>
    <row r="30" spans="1:17">
      <c r="A30" s="63"/>
      <c r="B30" s="64">
        <v>331.9</v>
      </c>
      <c r="C30" s="65" t="s">
        <v>171</v>
      </c>
      <c r="D30" s="66">
        <v>483284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483284</v>
      </c>
      <c r="P30" s="67">
        <f>(O30/P$66)</f>
        <v>7.1903352030113226</v>
      </c>
      <c r="Q30" s="68"/>
    </row>
    <row r="31" spans="1:17">
      <c r="A31" s="63"/>
      <c r="B31" s="64">
        <v>334.1</v>
      </c>
      <c r="C31" s="65" t="s">
        <v>157</v>
      </c>
      <c r="D31" s="66">
        <v>2840833</v>
      </c>
      <c r="E31" s="66">
        <v>0</v>
      </c>
      <c r="F31" s="66">
        <v>0</v>
      </c>
      <c r="G31" s="66">
        <v>42627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2883460</v>
      </c>
      <c r="P31" s="67">
        <f>(O31/P$66)</f>
        <v>42.900331781054263</v>
      </c>
      <c r="Q31" s="68"/>
    </row>
    <row r="32" spans="1:17">
      <c r="A32" s="63"/>
      <c r="B32" s="64">
        <v>334.69</v>
      </c>
      <c r="C32" s="65" t="s">
        <v>172</v>
      </c>
      <c r="D32" s="66">
        <v>0</v>
      </c>
      <c r="E32" s="66">
        <v>454022</v>
      </c>
      <c r="F32" s="66">
        <v>0</v>
      </c>
      <c r="G32" s="66">
        <v>235177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689199</v>
      </c>
      <c r="P32" s="67">
        <f>(O32/P$66)</f>
        <v>10.253953848213888</v>
      </c>
      <c r="Q32" s="68"/>
    </row>
    <row r="33" spans="1:17">
      <c r="A33" s="63"/>
      <c r="B33" s="64">
        <v>334.7</v>
      </c>
      <c r="C33" s="65" t="s">
        <v>92</v>
      </c>
      <c r="D33" s="66">
        <v>0</v>
      </c>
      <c r="E33" s="66">
        <v>0</v>
      </c>
      <c r="F33" s="66">
        <v>0</v>
      </c>
      <c r="G33" s="66">
        <v>1503335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1503335</v>
      </c>
      <c r="P33" s="67">
        <f>(O33/P$66)</f>
        <v>22.366729650514038</v>
      </c>
      <c r="Q33" s="68"/>
    </row>
    <row r="34" spans="1:17">
      <c r="A34" s="63"/>
      <c r="B34" s="64">
        <v>335.14</v>
      </c>
      <c r="C34" s="65" t="s">
        <v>117</v>
      </c>
      <c r="D34" s="66">
        <v>605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605</v>
      </c>
      <c r="P34" s="67">
        <f>(O34/P$66)</f>
        <v>9.0012348801571124E-3</v>
      </c>
      <c r="Q34" s="68"/>
    </row>
    <row r="35" spans="1:17">
      <c r="A35" s="63"/>
      <c r="B35" s="64">
        <v>335.15</v>
      </c>
      <c r="C35" s="65" t="s">
        <v>118</v>
      </c>
      <c r="D35" s="66">
        <v>96018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96018</v>
      </c>
      <c r="P35" s="67">
        <f>(O35/P$66)</f>
        <v>1.4285629268147531</v>
      </c>
      <c r="Q35" s="68"/>
    </row>
    <row r="36" spans="1:17">
      <c r="A36" s="63"/>
      <c r="B36" s="64">
        <v>335.18</v>
      </c>
      <c r="C36" s="65" t="s">
        <v>158</v>
      </c>
      <c r="D36" s="66">
        <v>6911462</v>
      </c>
      <c r="E36" s="66">
        <v>0</v>
      </c>
      <c r="F36" s="66">
        <v>0</v>
      </c>
      <c r="G36" s="66">
        <v>6553949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13465411</v>
      </c>
      <c r="P36" s="67">
        <f>(O36/P$66)</f>
        <v>200.33938375016737</v>
      </c>
      <c r="Q36" s="68"/>
    </row>
    <row r="37" spans="1:17">
      <c r="A37" s="63"/>
      <c r="B37" s="64">
        <v>335.19</v>
      </c>
      <c r="C37" s="65" t="s">
        <v>159</v>
      </c>
      <c r="D37" s="66">
        <v>57692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57692</v>
      </c>
      <c r="P37" s="67">
        <f>(O37/P$66)</f>
        <v>0.8583458557124366</v>
      </c>
      <c r="Q37" s="68"/>
    </row>
    <row r="38" spans="1:17">
      <c r="A38" s="63"/>
      <c r="B38" s="64">
        <v>335.23</v>
      </c>
      <c r="C38" s="65" t="s">
        <v>173</v>
      </c>
      <c r="D38" s="66">
        <v>71231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71231</v>
      </c>
      <c r="P38" s="67">
        <f>(O38/P$66)</f>
        <v>1.0597801020635889</v>
      </c>
      <c r="Q38" s="68"/>
    </row>
    <row r="39" spans="1:17">
      <c r="A39" s="63"/>
      <c r="B39" s="64">
        <v>335.69</v>
      </c>
      <c r="C39" s="65" t="s">
        <v>175</v>
      </c>
      <c r="D39" s="66">
        <v>145117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ref="O39:O41" si="3">SUM(D39:N39)</f>
        <v>145117</v>
      </c>
      <c r="P39" s="67">
        <f>(O39/P$66)</f>
        <v>2.1590614910805943</v>
      </c>
      <c r="Q39" s="68"/>
    </row>
    <row r="40" spans="1:17">
      <c r="A40" s="63"/>
      <c r="B40" s="64">
        <v>335.9</v>
      </c>
      <c r="C40" s="65" t="s">
        <v>176</v>
      </c>
      <c r="D40" s="66">
        <v>3076142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3"/>
        <v>3076142</v>
      </c>
      <c r="P40" s="67">
        <f>(O40/P$66)</f>
        <v>45.767068870605392</v>
      </c>
      <c r="Q40" s="68"/>
    </row>
    <row r="41" spans="1:17">
      <c r="A41" s="63"/>
      <c r="B41" s="64">
        <v>337.9</v>
      </c>
      <c r="C41" s="65" t="s">
        <v>177</v>
      </c>
      <c r="D41" s="66">
        <v>126197</v>
      </c>
      <c r="E41" s="66">
        <v>9972</v>
      </c>
      <c r="F41" s="66">
        <v>0</v>
      </c>
      <c r="G41" s="66">
        <v>0</v>
      </c>
      <c r="H41" s="66">
        <v>0</v>
      </c>
      <c r="I41" s="66">
        <v>735595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3"/>
        <v>871764</v>
      </c>
      <c r="P41" s="67">
        <f>(O41/P$66)</f>
        <v>12.970169461264934</v>
      </c>
      <c r="Q41" s="68"/>
    </row>
    <row r="42" spans="1:17" ht="15.75">
      <c r="A42" s="69" t="s">
        <v>46</v>
      </c>
      <c r="B42" s="70"/>
      <c r="C42" s="71"/>
      <c r="D42" s="72">
        <f>SUM(D43:D49)</f>
        <v>17895230</v>
      </c>
      <c r="E42" s="72">
        <f>SUM(E43:E49)</f>
        <v>594081</v>
      </c>
      <c r="F42" s="72">
        <f>SUM(F43:F49)</f>
        <v>0</v>
      </c>
      <c r="G42" s="72">
        <f>SUM(G43:G49)</f>
        <v>0</v>
      </c>
      <c r="H42" s="72">
        <f>SUM(H43:H49)</f>
        <v>0</v>
      </c>
      <c r="I42" s="72">
        <f>SUM(I43:I49)</f>
        <v>51802294</v>
      </c>
      <c r="J42" s="72">
        <f>SUM(J43:J49)</f>
        <v>24692150</v>
      </c>
      <c r="K42" s="72">
        <f>SUM(K43:K49)</f>
        <v>0</v>
      </c>
      <c r="L42" s="72">
        <f>SUM(L43:L49)</f>
        <v>0</v>
      </c>
      <c r="M42" s="72">
        <f>SUM(M43:M49)</f>
        <v>0</v>
      </c>
      <c r="N42" s="72">
        <f>SUM(N43:N49)</f>
        <v>1027800</v>
      </c>
      <c r="O42" s="72">
        <f>SUM(D42:N42)</f>
        <v>96011555</v>
      </c>
      <c r="P42" s="74">
        <f>(O42/P$66)</f>
        <v>1428.4670376266497</v>
      </c>
      <c r="Q42" s="75"/>
    </row>
    <row r="43" spans="1:17">
      <c r="A43" s="63"/>
      <c r="B43" s="64">
        <v>341.2</v>
      </c>
      <c r="C43" s="65" t="s">
        <v>160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24692150</v>
      </c>
      <c r="K43" s="66">
        <v>0</v>
      </c>
      <c r="L43" s="66">
        <v>0</v>
      </c>
      <c r="M43" s="66">
        <v>0</v>
      </c>
      <c r="N43" s="66">
        <v>0</v>
      </c>
      <c r="O43" s="66">
        <f t="shared" ref="O43:O48" si="4">SUM(D43:N43)</f>
        <v>24692150</v>
      </c>
      <c r="P43" s="67">
        <f>(O43/P$66)</f>
        <v>367.37163941499415</v>
      </c>
      <c r="Q43" s="68"/>
    </row>
    <row r="44" spans="1:17">
      <c r="A44" s="63"/>
      <c r="B44" s="64">
        <v>341.9</v>
      </c>
      <c r="C44" s="65" t="s">
        <v>121</v>
      </c>
      <c r="D44" s="66">
        <v>919098</v>
      </c>
      <c r="E44" s="66">
        <v>227037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1146135</v>
      </c>
      <c r="P44" s="67">
        <f>(O44/P$66)</f>
        <v>17.052281552675822</v>
      </c>
      <c r="Q44" s="68"/>
    </row>
    <row r="45" spans="1:17">
      <c r="A45" s="63"/>
      <c r="B45" s="64">
        <v>342.1</v>
      </c>
      <c r="C45" s="65" t="s">
        <v>50</v>
      </c>
      <c r="D45" s="66">
        <v>987990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987990</v>
      </c>
      <c r="P45" s="67">
        <f>(O45/P$66)</f>
        <v>14.699388511151117</v>
      </c>
      <c r="Q45" s="68"/>
    </row>
    <row r="46" spans="1:17">
      <c r="A46" s="63"/>
      <c r="B46" s="64">
        <v>342.2</v>
      </c>
      <c r="C46" s="65" t="s">
        <v>51</v>
      </c>
      <c r="D46" s="66">
        <v>9497440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9497440</v>
      </c>
      <c r="P46" s="67">
        <f>(O46/P$66)</f>
        <v>141.30361685983365</v>
      </c>
      <c r="Q46" s="68"/>
    </row>
    <row r="47" spans="1:17">
      <c r="A47" s="63"/>
      <c r="B47" s="64">
        <v>343.9</v>
      </c>
      <c r="C47" s="65" t="s">
        <v>56</v>
      </c>
      <c r="D47" s="66">
        <v>142079</v>
      </c>
      <c r="E47" s="66">
        <v>0</v>
      </c>
      <c r="F47" s="66">
        <v>0</v>
      </c>
      <c r="G47" s="66">
        <v>0</v>
      </c>
      <c r="H47" s="66">
        <v>0</v>
      </c>
      <c r="I47" s="66">
        <v>47477666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47619745</v>
      </c>
      <c r="P47" s="67">
        <f>(O47/P$66)</f>
        <v>708.49009864163179</v>
      </c>
      <c r="Q47" s="68"/>
    </row>
    <row r="48" spans="1:17">
      <c r="A48" s="63"/>
      <c r="B48" s="64">
        <v>347.2</v>
      </c>
      <c r="C48" s="65" t="s">
        <v>59</v>
      </c>
      <c r="D48" s="66">
        <v>6348623</v>
      </c>
      <c r="E48" s="66">
        <v>367044</v>
      </c>
      <c r="F48" s="66">
        <v>0</v>
      </c>
      <c r="G48" s="66">
        <v>0</v>
      </c>
      <c r="H48" s="66">
        <v>0</v>
      </c>
      <c r="I48" s="66">
        <v>4324628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11040295</v>
      </c>
      <c r="P48" s="67">
        <f>(O48/P$66)</f>
        <v>164.2583280020234</v>
      </c>
      <c r="Q48" s="68"/>
    </row>
    <row r="49" spans="1:120">
      <c r="A49" s="63"/>
      <c r="B49" s="64">
        <v>349</v>
      </c>
      <c r="C49" s="65" t="s">
        <v>178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1027800</v>
      </c>
      <c r="O49" s="66">
        <f>SUM(D49:N49)</f>
        <v>1027800</v>
      </c>
      <c r="P49" s="67">
        <f>(O49/P$66)</f>
        <v>15.291684644339636</v>
      </c>
      <c r="Q49" s="68"/>
    </row>
    <row r="50" spans="1:120" ht="15.75">
      <c r="A50" s="69" t="s">
        <v>47</v>
      </c>
      <c r="B50" s="70"/>
      <c r="C50" s="71"/>
      <c r="D50" s="72">
        <f>SUM(D51:D51)</f>
        <v>1716831</v>
      </c>
      <c r="E50" s="72">
        <f>SUM(E51:E51)</f>
        <v>192881</v>
      </c>
      <c r="F50" s="72">
        <f>SUM(F51:F51)</f>
        <v>0</v>
      </c>
      <c r="G50" s="72">
        <f>SUM(G51:G51)</f>
        <v>0</v>
      </c>
      <c r="H50" s="72">
        <f>SUM(H51:H51)</f>
        <v>0</v>
      </c>
      <c r="I50" s="72">
        <f>SUM(I51:I51)</f>
        <v>0</v>
      </c>
      <c r="J50" s="72">
        <f>SUM(J51:J51)</f>
        <v>0</v>
      </c>
      <c r="K50" s="72">
        <f>SUM(K51:K51)</f>
        <v>0</v>
      </c>
      <c r="L50" s="72">
        <f>SUM(L51:L51)</f>
        <v>0</v>
      </c>
      <c r="M50" s="72">
        <f>SUM(M51:M51)</f>
        <v>0</v>
      </c>
      <c r="N50" s="72">
        <f>SUM(N51:N51)</f>
        <v>0</v>
      </c>
      <c r="O50" s="72">
        <f>SUM(D50:N50)</f>
        <v>1909712</v>
      </c>
      <c r="P50" s="74">
        <f>(O50/P$66)</f>
        <v>28.412836802404296</v>
      </c>
      <c r="Q50" s="75"/>
    </row>
    <row r="51" spans="1:120">
      <c r="A51" s="76"/>
      <c r="B51" s="77">
        <v>359</v>
      </c>
      <c r="C51" s="78" t="s">
        <v>64</v>
      </c>
      <c r="D51" s="66">
        <v>1716831</v>
      </c>
      <c r="E51" s="66">
        <v>192881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ref="O51" si="5">SUM(D51:N51)</f>
        <v>1909712</v>
      </c>
      <c r="P51" s="67">
        <f>(O51/P$66)</f>
        <v>28.412836802404296</v>
      </c>
      <c r="Q51" s="68"/>
    </row>
    <row r="52" spans="1:120" ht="15.75">
      <c r="A52" s="69" t="s">
        <v>4</v>
      </c>
      <c r="B52" s="70"/>
      <c r="C52" s="71"/>
      <c r="D52" s="72">
        <f>SUM(D53:D58)</f>
        <v>14773464</v>
      </c>
      <c r="E52" s="72">
        <f>SUM(E53:E58)</f>
        <v>1356481</v>
      </c>
      <c r="F52" s="72">
        <f>SUM(F53:F58)</f>
        <v>0</v>
      </c>
      <c r="G52" s="72">
        <f>SUM(G53:G58)</f>
        <v>9051101</v>
      </c>
      <c r="H52" s="72">
        <f>SUM(H53:H58)</f>
        <v>0</v>
      </c>
      <c r="I52" s="72">
        <f>SUM(I53:I58)</f>
        <v>2061824</v>
      </c>
      <c r="J52" s="72">
        <f>SUM(J53:J58)</f>
        <v>4390699</v>
      </c>
      <c r="K52" s="72">
        <f>SUM(K53:K58)</f>
        <v>75033475</v>
      </c>
      <c r="L52" s="72">
        <f>SUM(L53:L58)</f>
        <v>0</v>
      </c>
      <c r="M52" s="72">
        <f>SUM(M53:M58)</f>
        <v>0</v>
      </c>
      <c r="N52" s="72">
        <f>SUM(N53:N58)</f>
        <v>161395</v>
      </c>
      <c r="O52" s="72">
        <f>SUM(D52:N52)</f>
        <v>106828439</v>
      </c>
      <c r="P52" s="74">
        <f>(O52/P$66)</f>
        <v>1589.4014401975808</v>
      </c>
      <c r="Q52" s="75"/>
    </row>
    <row r="53" spans="1:120">
      <c r="A53" s="63"/>
      <c r="B53" s="64">
        <v>361.1</v>
      </c>
      <c r="C53" s="65" t="s">
        <v>66</v>
      </c>
      <c r="D53" s="66">
        <v>2821233</v>
      </c>
      <c r="E53" s="66">
        <v>188485</v>
      </c>
      <c r="F53" s="66">
        <v>0</v>
      </c>
      <c r="G53" s="66">
        <v>1338789</v>
      </c>
      <c r="H53" s="66">
        <v>0</v>
      </c>
      <c r="I53" s="66">
        <v>475079</v>
      </c>
      <c r="J53" s="66">
        <v>221235</v>
      </c>
      <c r="K53" s="66">
        <v>2190550</v>
      </c>
      <c r="L53" s="66">
        <v>0</v>
      </c>
      <c r="M53" s="66">
        <v>0</v>
      </c>
      <c r="N53" s="66">
        <v>2126</v>
      </c>
      <c r="O53" s="66">
        <f>SUM(D53:N53)</f>
        <v>7237497</v>
      </c>
      <c r="P53" s="67">
        <f>(O53/P$66)</f>
        <v>107.68001725856605</v>
      </c>
      <c r="Q53" s="68"/>
    </row>
    <row r="54" spans="1:120">
      <c r="A54" s="63"/>
      <c r="B54" s="64">
        <v>361.3</v>
      </c>
      <c r="C54" s="65" t="s">
        <v>68</v>
      </c>
      <c r="D54" s="66">
        <v>232427</v>
      </c>
      <c r="E54" s="66">
        <v>42674</v>
      </c>
      <c r="F54" s="66">
        <v>0</v>
      </c>
      <c r="G54" s="66">
        <v>39107</v>
      </c>
      <c r="H54" s="66">
        <v>0</v>
      </c>
      <c r="I54" s="66">
        <v>1003385</v>
      </c>
      <c r="J54" s="66">
        <v>312049</v>
      </c>
      <c r="K54" s="66">
        <v>50077754</v>
      </c>
      <c r="L54" s="66">
        <v>0</v>
      </c>
      <c r="M54" s="66">
        <v>0</v>
      </c>
      <c r="N54" s="66">
        <v>0</v>
      </c>
      <c r="O54" s="66">
        <f t="shared" ref="O54:O63" si="6">SUM(D54:N54)</f>
        <v>51707396</v>
      </c>
      <c r="P54" s="67">
        <f>(O54/P$66)</f>
        <v>769.30647345007662</v>
      </c>
      <c r="Q54" s="68"/>
    </row>
    <row r="55" spans="1:120">
      <c r="A55" s="63"/>
      <c r="B55" s="64">
        <v>362</v>
      </c>
      <c r="C55" s="65" t="s">
        <v>69</v>
      </c>
      <c r="D55" s="66">
        <v>310939</v>
      </c>
      <c r="E55" s="66">
        <v>6400</v>
      </c>
      <c r="F55" s="66">
        <v>0</v>
      </c>
      <c r="G55" s="66">
        <v>0</v>
      </c>
      <c r="H55" s="66">
        <v>0</v>
      </c>
      <c r="I55" s="66">
        <v>188433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6"/>
        <v>505772</v>
      </c>
      <c r="P55" s="67">
        <f>(O55/P$66)</f>
        <v>7.5249133352178896</v>
      </c>
      <c r="Q55" s="68"/>
    </row>
    <row r="56" spans="1:120">
      <c r="A56" s="63"/>
      <c r="B56" s="64">
        <v>365</v>
      </c>
      <c r="C56" s="65" t="s">
        <v>125</v>
      </c>
      <c r="D56" s="66">
        <v>2333</v>
      </c>
      <c r="E56" s="66">
        <v>0</v>
      </c>
      <c r="F56" s="66">
        <v>0</v>
      </c>
      <c r="G56" s="66">
        <v>0</v>
      </c>
      <c r="H56" s="66">
        <v>0</v>
      </c>
      <c r="I56" s="66">
        <v>128621</v>
      </c>
      <c r="J56" s="66">
        <v>181908</v>
      </c>
      <c r="K56" s="66">
        <v>0</v>
      </c>
      <c r="L56" s="66">
        <v>0</v>
      </c>
      <c r="M56" s="66">
        <v>0</v>
      </c>
      <c r="N56" s="66">
        <v>0</v>
      </c>
      <c r="O56" s="66">
        <f t="shared" si="6"/>
        <v>312862</v>
      </c>
      <c r="P56" s="67">
        <f>(O56/P$66)</f>
        <v>4.6547840447532467</v>
      </c>
      <c r="Q56" s="68"/>
    </row>
    <row r="57" spans="1:120">
      <c r="A57" s="63"/>
      <c r="B57" s="64">
        <v>366</v>
      </c>
      <c r="C57" s="65" t="s">
        <v>72</v>
      </c>
      <c r="D57" s="66">
        <v>5814300</v>
      </c>
      <c r="E57" s="66">
        <v>212368</v>
      </c>
      <c r="F57" s="66">
        <v>0</v>
      </c>
      <c r="G57" s="66">
        <v>4320048</v>
      </c>
      <c r="H57" s="66">
        <v>0</v>
      </c>
      <c r="I57" s="66">
        <v>150578</v>
      </c>
      <c r="J57" s="66">
        <v>0</v>
      </c>
      <c r="K57" s="66">
        <v>22762162</v>
      </c>
      <c r="L57" s="66">
        <v>0</v>
      </c>
      <c r="M57" s="66">
        <v>0</v>
      </c>
      <c r="N57" s="66">
        <v>159269</v>
      </c>
      <c r="O57" s="66">
        <f t="shared" si="6"/>
        <v>33418725</v>
      </c>
      <c r="P57" s="67">
        <f>(O57/P$66)</f>
        <v>497.20626962046032</v>
      </c>
      <c r="Q57" s="68"/>
    </row>
    <row r="58" spans="1:120">
      <c r="A58" s="63"/>
      <c r="B58" s="64">
        <v>369.9</v>
      </c>
      <c r="C58" s="65" t="s">
        <v>74</v>
      </c>
      <c r="D58" s="66">
        <v>5592232</v>
      </c>
      <c r="E58" s="66">
        <v>906554</v>
      </c>
      <c r="F58" s="66">
        <v>0</v>
      </c>
      <c r="G58" s="66">
        <v>3353157</v>
      </c>
      <c r="H58" s="66">
        <v>0</v>
      </c>
      <c r="I58" s="66">
        <v>115728</v>
      </c>
      <c r="J58" s="66">
        <v>3675507</v>
      </c>
      <c r="K58" s="66">
        <v>3009</v>
      </c>
      <c r="L58" s="66">
        <v>0</v>
      </c>
      <c r="M58" s="66">
        <v>0</v>
      </c>
      <c r="N58" s="66">
        <v>0</v>
      </c>
      <c r="O58" s="66">
        <f t="shared" si="6"/>
        <v>13646187</v>
      </c>
      <c r="P58" s="67">
        <f>(O58/P$66)</f>
        <v>203.0289824885067</v>
      </c>
      <c r="Q58" s="68"/>
    </row>
    <row r="59" spans="1:120" ht="15.75">
      <c r="A59" s="69" t="s">
        <v>48</v>
      </c>
      <c r="B59" s="70"/>
      <c r="C59" s="71"/>
      <c r="D59" s="72">
        <f>SUM(D60:D63)</f>
        <v>9346978</v>
      </c>
      <c r="E59" s="72">
        <f>SUM(E60:E63)</f>
        <v>1610896</v>
      </c>
      <c r="F59" s="72">
        <f>SUM(F60:F63)</f>
        <v>3428900</v>
      </c>
      <c r="G59" s="72">
        <f>SUM(G60:G63)</f>
        <v>2489285</v>
      </c>
      <c r="H59" s="72">
        <f>SUM(H60:H63)</f>
        <v>0</v>
      </c>
      <c r="I59" s="72">
        <f>SUM(I60:I63)</f>
        <v>1634486</v>
      </c>
      <c r="J59" s="72">
        <f>SUM(J60:J63)</f>
        <v>688208</v>
      </c>
      <c r="K59" s="72">
        <f>SUM(K60:K63)</f>
        <v>0</v>
      </c>
      <c r="L59" s="72">
        <f>SUM(L60:L63)</f>
        <v>0</v>
      </c>
      <c r="M59" s="72">
        <f>SUM(M60:M63)</f>
        <v>0</v>
      </c>
      <c r="N59" s="72">
        <f>SUM(N60:N63)</f>
        <v>0</v>
      </c>
      <c r="O59" s="72">
        <f t="shared" si="6"/>
        <v>19198753</v>
      </c>
      <c r="P59" s="74">
        <f>(O59/P$66)</f>
        <v>285.64047133739007</v>
      </c>
      <c r="Q59" s="68"/>
    </row>
    <row r="60" spans="1:120">
      <c r="A60" s="63"/>
      <c r="B60" s="64">
        <v>381</v>
      </c>
      <c r="C60" s="65" t="s">
        <v>75</v>
      </c>
      <c r="D60" s="66">
        <v>2185594</v>
      </c>
      <c r="E60" s="66">
        <v>1267440</v>
      </c>
      <c r="F60" s="66">
        <v>3428900</v>
      </c>
      <c r="G60" s="66">
        <v>500000</v>
      </c>
      <c r="H60" s="66">
        <v>0</v>
      </c>
      <c r="I60" s="66">
        <v>500000</v>
      </c>
      <c r="J60" s="66">
        <v>112762</v>
      </c>
      <c r="K60" s="66">
        <v>0</v>
      </c>
      <c r="L60" s="66">
        <v>0</v>
      </c>
      <c r="M60" s="66">
        <v>0</v>
      </c>
      <c r="N60" s="66">
        <v>0</v>
      </c>
      <c r="O60" s="66">
        <f t="shared" si="6"/>
        <v>7994696</v>
      </c>
      <c r="P60" s="67">
        <f>(O60/P$66)</f>
        <v>118.94568015116123</v>
      </c>
      <c r="Q60" s="68"/>
    </row>
    <row r="61" spans="1:120">
      <c r="A61" s="63"/>
      <c r="B61" s="64">
        <v>382</v>
      </c>
      <c r="C61" s="65" t="s">
        <v>179</v>
      </c>
      <c r="D61" s="66">
        <v>4026278</v>
      </c>
      <c r="E61" s="66">
        <v>0</v>
      </c>
      <c r="F61" s="66">
        <v>0</v>
      </c>
      <c r="G61" s="66">
        <v>0</v>
      </c>
      <c r="H61" s="66">
        <v>0</v>
      </c>
      <c r="I61" s="66">
        <v>122258</v>
      </c>
      <c r="J61" s="66">
        <v>188208</v>
      </c>
      <c r="K61" s="66">
        <v>0</v>
      </c>
      <c r="L61" s="66">
        <v>0</v>
      </c>
      <c r="M61" s="66">
        <v>0</v>
      </c>
      <c r="N61" s="66">
        <v>0</v>
      </c>
      <c r="O61" s="66">
        <f t="shared" si="6"/>
        <v>4336744</v>
      </c>
      <c r="P61" s="67">
        <f>(O61/P$66)</f>
        <v>64.522398940681114</v>
      </c>
      <c r="Q61" s="68"/>
    </row>
    <row r="62" spans="1:120">
      <c r="A62" s="63"/>
      <c r="B62" s="64">
        <v>383.2</v>
      </c>
      <c r="C62" s="65" t="s">
        <v>183</v>
      </c>
      <c r="D62" s="66">
        <v>3135106</v>
      </c>
      <c r="E62" s="66">
        <v>343456</v>
      </c>
      <c r="F62" s="66">
        <v>0</v>
      </c>
      <c r="G62" s="66">
        <v>1989285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6"/>
        <v>5467847</v>
      </c>
      <c r="P62" s="67">
        <f>(O62/P$66)</f>
        <v>81.351033282251947</v>
      </c>
      <c r="Q62" s="68"/>
    </row>
    <row r="63" spans="1:120" ht="15.75" thickBot="1">
      <c r="A63" s="63"/>
      <c r="B63" s="64">
        <v>389.8</v>
      </c>
      <c r="C63" s="65" t="s">
        <v>181</v>
      </c>
      <c r="D63" s="66">
        <v>0</v>
      </c>
      <c r="E63" s="66">
        <v>0</v>
      </c>
      <c r="F63" s="66">
        <v>0</v>
      </c>
      <c r="G63" s="66">
        <v>0</v>
      </c>
      <c r="H63" s="66">
        <v>0</v>
      </c>
      <c r="I63" s="66">
        <v>1012228</v>
      </c>
      <c r="J63" s="66">
        <v>387238</v>
      </c>
      <c r="K63" s="66">
        <v>0</v>
      </c>
      <c r="L63" s="66">
        <v>0</v>
      </c>
      <c r="M63" s="66">
        <v>0</v>
      </c>
      <c r="N63" s="66">
        <v>0</v>
      </c>
      <c r="O63" s="66">
        <f t="shared" si="6"/>
        <v>1399466</v>
      </c>
      <c r="P63" s="67">
        <f>(O63/P$66)</f>
        <v>20.82135896329579</v>
      </c>
      <c r="Q63" s="68"/>
    </row>
    <row r="64" spans="1:120" ht="16.5" thickBot="1">
      <c r="A64" s="79" t="s">
        <v>61</v>
      </c>
      <c r="B64" s="80"/>
      <c r="C64" s="81"/>
      <c r="D64" s="82">
        <f>SUM(D5,D15,D23,D42,D50,D52,D59)</f>
        <v>176376944</v>
      </c>
      <c r="E64" s="82">
        <f>SUM(E5,E15,E23,E42,E50,E52,E59)</f>
        <v>47930137</v>
      </c>
      <c r="F64" s="82">
        <f>SUM(F5,F15,F23,F42,F50,F52,F59)</f>
        <v>5591658</v>
      </c>
      <c r="G64" s="82">
        <f>SUM(G5,G15,G23,G42,G50,G52,G59)</f>
        <v>19994998</v>
      </c>
      <c r="H64" s="82">
        <f>SUM(H5,H15,H23,H42,H50,H52,H59)</f>
        <v>0</v>
      </c>
      <c r="I64" s="82">
        <f>SUM(I5,I15,I23,I42,I50,I52,I59)</f>
        <v>56235259</v>
      </c>
      <c r="J64" s="82">
        <f>SUM(J5,J15,J23,J42,J50,J52,J59)</f>
        <v>29771057</v>
      </c>
      <c r="K64" s="82">
        <f>SUM(K5,K15,K23,K42,K50,K52,K59)</f>
        <v>77866591</v>
      </c>
      <c r="L64" s="82">
        <f>SUM(L5,L15,L23,L42,L50,L52,L59)</f>
        <v>0</v>
      </c>
      <c r="M64" s="82">
        <f>SUM(M5,M15,M23,M42,M50,M52,M59)</f>
        <v>0</v>
      </c>
      <c r="N64" s="82">
        <f>SUM(N5,N15,N23,N42,N50,N52,N59)</f>
        <v>2679448</v>
      </c>
      <c r="O64" s="82">
        <f>SUM(D64:N64)</f>
        <v>416446092</v>
      </c>
      <c r="P64" s="83">
        <f>(O64/P$66)</f>
        <v>6195.9158496124264</v>
      </c>
      <c r="Q64" s="61"/>
      <c r="R64" s="84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  <c r="CL64" s="51"/>
      <c r="CM64" s="51"/>
      <c r="CN64" s="51"/>
      <c r="CO64" s="51"/>
      <c r="CP64" s="51"/>
      <c r="CQ64" s="51"/>
      <c r="CR64" s="51"/>
      <c r="CS64" s="51"/>
      <c r="CT64" s="51"/>
      <c r="CU64" s="51"/>
      <c r="CV64" s="51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</row>
    <row r="65" spans="1:16">
      <c r="A65" s="85"/>
      <c r="B65" s="86"/>
      <c r="C65" s="86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8"/>
    </row>
    <row r="66" spans="1:16">
      <c r="A66" s="89"/>
      <c r="B66" s="90"/>
      <c r="C66" s="90"/>
      <c r="D66" s="91"/>
      <c r="E66" s="91"/>
      <c r="F66" s="91"/>
      <c r="G66" s="91"/>
      <c r="H66" s="91"/>
      <c r="I66" s="91"/>
      <c r="J66" s="91"/>
      <c r="K66" s="91"/>
      <c r="L66" s="91"/>
      <c r="M66" s="94" t="s">
        <v>186</v>
      </c>
      <c r="N66" s="94"/>
      <c r="O66" s="94"/>
      <c r="P66" s="92">
        <v>67213</v>
      </c>
    </row>
    <row r="67" spans="1:16">
      <c r="A67" s="95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7"/>
    </row>
    <row r="68" spans="1:16" ht="15.75" customHeight="1" thickBot="1">
      <c r="A68" s="98" t="s">
        <v>100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00"/>
    </row>
  </sheetData>
  <mergeCells count="10">
    <mergeCell ref="M66:O66"/>
    <mergeCell ref="A67:P67"/>
    <mergeCell ref="A68:P6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59081293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1951084</v>
      </c>
      <c r="L5" s="27">
        <f t="shared" si="0"/>
        <v>0</v>
      </c>
      <c r="M5" s="27">
        <f t="shared" si="0"/>
        <v>12146811</v>
      </c>
      <c r="N5" s="28">
        <f>SUM(D5:M5)</f>
        <v>73179188</v>
      </c>
      <c r="O5" s="33">
        <f t="shared" ref="O5:O36" si="1">(N5/O$69)</f>
        <v>1167.1321850079744</v>
      </c>
      <c r="P5" s="6"/>
    </row>
    <row r="6" spans="1:133">
      <c r="A6" s="12"/>
      <c r="B6" s="25">
        <v>311</v>
      </c>
      <c r="C6" s="20" t="s">
        <v>3</v>
      </c>
      <c r="D6" s="46">
        <v>47695425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12146811</v>
      </c>
      <c r="N6" s="46">
        <f>SUM(D6:M6)</f>
        <v>59842236</v>
      </c>
      <c r="O6" s="47">
        <f t="shared" si="1"/>
        <v>954.42162679425837</v>
      </c>
      <c r="P6" s="9"/>
    </row>
    <row r="7" spans="1:133">
      <c r="A7" s="12"/>
      <c r="B7" s="25">
        <v>312.41000000000003</v>
      </c>
      <c r="C7" s="20" t="s">
        <v>11</v>
      </c>
      <c r="D7" s="46">
        <v>1341267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1341267</v>
      </c>
      <c r="O7" s="47">
        <f t="shared" si="1"/>
        <v>21.391818181818181</v>
      </c>
      <c r="P7" s="9"/>
    </row>
    <row r="8" spans="1:133">
      <c r="A8" s="12"/>
      <c r="B8" s="25">
        <v>312.51</v>
      </c>
      <c r="C8" s="20" t="s">
        <v>85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1309122</v>
      </c>
      <c r="L8" s="46">
        <v>0</v>
      </c>
      <c r="M8" s="46">
        <v>0</v>
      </c>
      <c r="N8" s="46">
        <f>SUM(D8:M8)</f>
        <v>1309122</v>
      </c>
      <c r="O8" s="47">
        <f t="shared" si="1"/>
        <v>20.879138755980861</v>
      </c>
      <c r="P8" s="9"/>
    </row>
    <row r="9" spans="1:133">
      <c r="A9" s="12"/>
      <c r="B9" s="25">
        <v>312.52</v>
      </c>
      <c r="C9" s="20" t="s">
        <v>113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641962</v>
      </c>
      <c r="L9" s="46">
        <v>0</v>
      </c>
      <c r="M9" s="46">
        <v>0</v>
      </c>
      <c r="N9" s="46">
        <f>SUM(D9:M9)</f>
        <v>641962</v>
      </c>
      <c r="O9" s="47">
        <f t="shared" si="1"/>
        <v>10.238628389154705</v>
      </c>
      <c r="P9" s="9"/>
    </row>
    <row r="10" spans="1:133">
      <c r="A10" s="12"/>
      <c r="B10" s="25">
        <v>314.10000000000002</v>
      </c>
      <c r="C10" s="20" t="s">
        <v>12</v>
      </c>
      <c r="D10" s="46">
        <v>5762273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5762273</v>
      </c>
      <c r="O10" s="47">
        <f t="shared" si="1"/>
        <v>91.902280701754393</v>
      </c>
      <c r="P10" s="9"/>
    </row>
    <row r="11" spans="1:133">
      <c r="A11" s="12"/>
      <c r="B11" s="25">
        <v>314.39999999999998</v>
      </c>
      <c r="C11" s="20" t="s">
        <v>14</v>
      </c>
      <c r="D11" s="46">
        <v>254290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254290</v>
      </c>
      <c r="O11" s="47">
        <f t="shared" si="1"/>
        <v>4.0556618819776711</v>
      </c>
      <c r="P11" s="9"/>
    </row>
    <row r="12" spans="1:133">
      <c r="A12" s="12"/>
      <c r="B12" s="25">
        <v>316</v>
      </c>
      <c r="C12" s="20" t="s">
        <v>115</v>
      </c>
      <c r="D12" s="46">
        <v>737231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737231</v>
      </c>
      <c r="O12" s="47">
        <f t="shared" si="1"/>
        <v>11.758070175438597</v>
      </c>
      <c r="P12" s="9"/>
    </row>
    <row r="13" spans="1:133">
      <c r="A13" s="12"/>
      <c r="B13" s="25">
        <v>319</v>
      </c>
      <c r="C13" s="20" t="s">
        <v>130</v>
      </c>
      <c r="D13" s="46">
        <v>3290807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3290807</v>
      </c>
      <c r="O13" s="47">
        <f t="shared" si="1"/>
        <v>52.484960127591705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10431335</v>
      </c>
      <c r="E14" s="32">
        <f t="shared" si="3"/>
        <v>323979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10755314</v>
      </c>
      <c r="O14" s="45">
        <f t="shared" si="1"/>
        <v>171.53610845295057</v>
      </c>
      <c r="P14" s="10"/>
    </row>
    <row r="15" spans="1:133">
      <c r="A15" s="12"/>
      <c r="B15" s="25">
        <v>322</v>
      </c>
      <c r="C15" s="20" t="s">
        <v>0</v>
      </c>
      <c r="D15" s="46">
        <v>3623715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3623715</v>
      </c>
      <c r="O15" s="47">
        <f t="shared" si="1"/>
        <v>57.794497607655501</v>
      </c>
      <c r="P15" s="9"/>
    </row>
    <row r="16" spans="1:133">
      <c r="A16" s="12"/>
      <c r="B16" s="25">
        <v>323.10000000000002</v>
      </c>
      <c r="C16" s="20" t="s">
        <v>17</v>
      </c>
      <c r="D16" s="46">
        <v>4628411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4628411</v>
      </c>
      <c r="O16" s="47">
        <f t="shared" si="1"/>
        <v>73.818357256778313</v>
      </c>
      <c r="P16" s="9"/>
    </row>
    <row r="17" spans="1:16">
      <c r="A17" s="12"/>
      <c r="B17" s="25">
        <v>323.39999999999998</v>
      </c>
      <c r="C17" s="20" t="s">
        <v>18</v>
      </c>
      <c r="D17" s="46">
        <v>69436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69436</v>
      </c>
      <c r="O17" s="47">
        <f t="shared" si="1"/>
        <v>1.1074322169059012</v>
      </c>
      <c r="P17" s="9"/>
    </row>
    <row r="18" spans="1:16">
      <c r="A18" s="12"/>
      <c r="B18" s="25">
        <v>323.89999999999998</v>
      </c>
      <c r="C18" s="20" t="s">
        <v>19</v>
      </c>
      <c r="D18" s="46">
        <v>436680</v>
      </c>
      <c r="E18" s="46">
        <v>61729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498409</v>
      </c>
      <c r="O18" s="47">
        <f t="shared" si="1"/>
        <v>7.9491068580542263</v>
      </c>
      <c r="P18" s="9"/>
    </row>
    <row r="19" spans="1:16">
      <c r="A19" s="12"/>
      <c r="B19" s="25">
        <v>324.61</v>
      </c>
      <c r="C19" s="20" t="s">
        <v>20</v>
      </c>
      <c r="D19" s="46">
        <v>0</v>
      </c>
      <c r="E19" s="46">
        <v>208800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208800</v>
      </c>
      <c r="O19" s="47">
        <f t="shared" si="1"/>
        <v>3.3301435406698565</v>
      </c>
      <c r="P19" s="9"/>
    </row>
    <row r="20" spans="1:16">
      <c r="A20" s="12"/>
      <c r="B20" s="25">
        <v>329</v>
      </c>
      <c r="C20" s="20" t="s">
        <v>22</v>
      </c>
      <c r="D20" s="46">
        <v>1673093</v>
      </c>
      <c r="E20" s="46">
        <v>53450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1726543</v>
      </c>
      <c r="O20" s="47">
        <f t="shared" si="1"/>
        <v>27.536570972886761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SUM(D22:D35)</f>
        <v>9072997</v>
      </c>
      <c r="E21" s="32">
        <f t="shared" si="5"/>
        <v>605291</v>
      </c>
      <c r="F21" s="32">
        <f t="shared" si="5"/>
        <v>0</v>
      </c>
      <c r="G21" s="32">
        <f t="shared" si="5"/>
        <v>10645852</v>
      </c>
      <c r="H21" s="32">
        <f t="shared" si="5"/>
        <v>0</v>
      </c>
      <c r="I21" s="32">
        <f t="shared" si="5"/>
        <v>201695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20525835</v>
      </c>
      <c r="O21" s="45">
        <f t="shared" si="1"/>
        <v>327.36578947368423</v>
      </c>
      <c r="P21" s="10"/>
    </row>
    <row r="22" spans="1:16">
      <c r="A22" s="12"/>
      <c r="B22" s="25">
        <v>331.2</v>
      </c>
      <c r="C22" s="20" t="s">
        <v>23</v>
      </c>
      <c r="D22" s="46">
        <v>146861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146861</v>
      </c>
      <c r="O22" s="47">
        <f t="shared" si="1"/>
        <v>2.3422807017543859</v>
      </c>
      <c r="P22" s="9"/>
    </row>
    <row r="23" spans="1:16">
      <c r="A23" s="12"/>
      <c r="B23" s="25">
        <v>331.49</v>
      </c>
      <c r="C23" s="20" t="s">
        <v>27</v>
      </c>
      <c r="D23" s="46">
        <v>0</v>
      </c>
      <c r="E23" s="46">
        <v>0</v>
      </c>
      <c r="F23" s="46">
        <v>0</v>
      </c>
      <c r="G23" s="46">
        <v>3386280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3386280</v>
      </c>
      <c r="O23" s="47">
        <f t="shared" si="1"/>
        <v>54.007655502392346</v>
      </c>
      <c r="P23" s="9"/>
    </row>
    <row r="24" spans="1:16">
      <c r="A24" s="12"/>
      <c r="B24" s="25">
        <v>331.5</v>
      </c>
      <c r="C24" s="20" t="s">
        <v>25</v>
      </c>
      <c r="D24" s="46">
        <v>0</v>
      </c>
      <c r="E24" s="46">
        <v>588010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588010</v>
      </c>
      <c r="O24" s="47">
        <f t="shared" si="1"/>
        <v>9.3781499202551828</v>
      </c>
      <c r="P24" s="9"/>
    </row>
    <row r="25" spans="1:16">
      <c r="A25" s="12"/>
      <c r="B25" s="25">
        <v>334.2</v>
      </c>
      <c r="C25" s="20" t="s">
        <v>26</v>
      </c>
      <c r="D25" s="46">
        <v>1951084</v>
      </c>
      <c r="E25" s="46">
        <v>17281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1968365</v>
      </c>
      <c r="O25" s="47">
        <f t="shared" si="1"/>
        <v>31.393381180223287</v>
      </c>
      <c r="P25" s="9"/>
    </row>
    <row r="26" spans="1:16">
      <c r="A26" s="12"/>
      <c r="B26" s="25">
        <v>334.39</v>
      </c>
      <c r="C26" s="20" t="s">
        <v>131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125000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6">SUM(D26:M26)</f>
        <v>125000</v>
      </c>
      <c r="O26" s="47">
        <f t="shared" si="1"/>
        <v>1.9936204146730463</v>
      </c>
      <c r="P26" s="9"/>
    </row>
    <row r="27" spans="1:16">
      <c r="A27" s="12"/>
      <c r="B27" s="25">
        <v>334.49</v>
      </c>
      <c r="C27" s="20" t="s">
        <v>29</v>
      </c>
      <c r="D27" s="46">
        <v>275906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275906</v>
      </c>
      <c r="O27" s="47">
        <f t="shared" si="1"/>
        <v>4.4004146730462521</v>
      </c>
      <c r="P27" s="9"/>
    </row>
    <row r="28" spans="1:16">
      <c r="A28" s="12"/>
      <c r="B28" s="25">
        <v>335.12</v>
      </c>
      <c r="C28" s="20" t="s">
        <v>116</v>
      </c>
      <c r="D28" s="46">
        <v>1816786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1816786</v>
      </c>
      <c r="O28" s="47">
        <f t="shared" si="1"/>
        <v>28.975853269537481</v>
      </c>
      <c r="P28" s="9"/>
    </row>
    <row r="29" spans="1:16">
      <c r="A29" s="12"/>
      <c r="B29" s="25">
        <v>335.14</v>
      </c>
      <c r="C29" s="20" t="s">
        <v>117</v>
      </c>
      <c r="D29" s="46">
        <v>277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277</v>
      </c>
      <c r="O29" s="47">
        <f t="shared" si="1"/>
        <v>4.4178628389154708E-3</v>
      </c>
      <c r="P29" s="9"/>
    </row>
    <row r="30" spans="1:16">
      <c r="A30" s="12"/>
      <c r="B30" s="25">
        <v>335.15</v>
      </c>
      <c r="C30" s="20" t="s">
        <v>118</v>
      </c>
      <c r="D30" s="46">
        <v>84041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84041</v>
      </c>
      <c r="O30" s="47">
        <f t="shared" si="1"/>
        <v>1.3403668261562998</v>
      </c>
      <c r="P30" s="9"/>
    </row>
    <row r="31" spans="1:16">
      <c r="A31" s="12"/>
      <c r="B31" s="25">
        <v>335.18</v>
      </c>
      <c r="C31" s="20" t="s">
        <v>119</v>
      </c>
      <c r="D31" s="46">
        <v>4498108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4498108</v>
      </c>
      <c r="O31" s="47">
        <f t="shared" si="1"/>
        <v>71.740159489633172</v>
      </c>
      <c r="P31" s="9"/>
    </row>
    <row r="32" spans="1:16">
      <c r="A32" s="12"/>
      <c r="B32" s="25">
        <v>335.21</v>
      </c>
      <c r="C32" s="20" t="s">
        <v>35</v>
      </c>
      <c r="D32" s="46">
        <v>66203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66203</v>
      </c>
      <c r="O32" s="47">
        <f t="shared" si="1"/>
        <v>1.0558692185007974</v>
      </c>
      <c r="P32" s="9"/>
    </row>
    <row r="33" spans="1:16">
      <c r="A33" s="12"/>
      <c r="B33" s="25">
        <v>335.49</v>
      </c>
      <c r="C33" s="20" t="s">
        <v>36</v>
      </c>
      <c r="D33" s="46">
        <v>54425</v>
      </c>
      <c r="E33" s="46">
        <v>0</v>
      </c>
      <c r="F33" s="46">
        <v>0</v>
      </c>
      <c r="G33" s="46">
        <v>0</v>
      </c>
      <c r="H33" s="46">
        <v>0</v>
      </c>
      <c r="I33" s="46">
        <v>2925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57350</v>
      </c>
      <c r="O33" s="47">
        <f t="shared" si="1"/>
        <v>0.91467304625199364</v>
      </c>
      <c r="P33" s="9"/>
    </row>
    <row r="34" spans="1:16">
      <c r="A34" s="12"/>
      <c r="B34" s="25">
        <v>337.7</v>
      </c>
      <c r="C34" s="20" t="s">
        <v>40</v>
      </c>
      <c r="D34" s="46">
        <v>75000</v>
      </c>
      <c r="E34" s="46">
        <v>0</v>
      </c>
      <c r="F34" s="46">
        <v>0</v>
      </c>
      <c r="G34" s="46">
        <v>7259572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7334572</v>
      </c>
      <c r="O34" s="47">
        <f t="shared" si="1"/>
        <v>116.97881977671452</v>
      </c>
      <c r="P34" s="9"/>
    </row>
    <row r="35" spans="1:16">
      <c r="A35" s="12"/>
      <c r="B35" s="25">
        <v>338</v>
      </c>
      <c r="C35" s="20" t="s">
        <v>41</v>
      </c>
      <c r="D35" s="46">
        <v>104306</v>
      </c>
      <c r="E35" s="46">
        <v>0</v>
      </c>
      <c r="F35" s="46">
        <v>0</v>
      </c>
      <c r="G35" s="46">
        <v>0</v>
      </c>
      <c r="H35" s="46">
        <v>0</v>
      </c>
      <c r="I35" s="46">
        <v>73770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178076</v>
      </c>
      <c r="O35" s="47">
        <f t="shared" si="1"/>
        <v>2.8401275917065392</v>
      </c>
      <c r="P35" s="9"/>
    </row>
    <row r="36" spans="1:16" ht="15.75">
      <c r="A36" s="29" t="s">
        <v>46</v>
      </c>
      <c r="B36" s="30"/>
      <c r="C36" s="31"/>
      <c r="D36" s="32">
        <f t="shared" ref="D36:M36" si="7">SUM(D37:D48)</f>
        <v>10841882</v>
      </c>
      <c r="E36" s="32">
        <f t="shared" si="7"/>
        <v>565463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42554401</v>
      </c>
      <c r="J36" s="32">
        <f t="shared" si="7"/>
        <v>15620262</v>
      </c>
      <c r="K36" s="32">
        <f t="shared" si="7"/>
        <v>0</v>
      </c>
      <c r="L36" s="32">
        <f t="shared" si="7"/>
        <v>0</v>
      </c>
      <c r="M36" s="32">
        <f t="shared" si="7"/>
        <v>214595</v>
      </c>
      <c r="N36" s="32">
        <f>SUM(D36:M36)</f>
        <v>69796603</v>
      </c>
      <c r="O36" s="45">
        <f t="shared" si="1"/>
        <v>1113.18346092504</v>
      </c>
      <c r="P36" s="10"/>
    </row>
    <row r="37" spans="1:16">
      <c r="A37" s="12"/>
      <c r="B37" s="25">
        <v>341.1</v>
      </c>
      <c r="C37" s="20" t="s">
        <v>120</v>
      </c>
      <c r="D37" s="46">
        <v>210850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210850</v>
      </c>
      <c r="O37" s="47">
        <f t="shared" ref="O37:O67" si="8">(N37/O$69)</f>
        <v>3.3628389154704945</v>
      </c>
      <c r="P37" s="9"/>
    </row>
    <row r="38" spans="1:16">
      <c r="A38" s="12"/>
      <c r="B38" s="25">
        <v>341.9</v>
      </c>
      <c r="C38" s="20" t="s">
        <v>121</v>
      </c>
      <c r="D38" s="46">
        <v>596539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15620262</v>
      </c>
      <c r="K38" s="46">
        <v>0</v>
      </c>
      <c r="L38" s="46">
        <v>0</v>
      </c>
      <c r="M38" s="46">
        <v>214595</v>
      </c>
      <c r="N38" s="46">
        <f t="shared" ref="N38:N48" si="9">SUM(D38:M38)</f>
        <v>16431396</v>
      </c>
      <c r="O38" s="47">
        <f t="shared" si="8"/>
        <v>262.06373205741625</v>
      </c>
      <c r="P38" s="9"/>
    </row>
    <row r="39" spans="1:16">
      <c r="A39" s="12"/>
      <c r="B39" s="25">
        <v>342.1</v>
      </c>
      <c r="C39" s="20" t="s">
        <v>50</v>
      </c>
      <c r="D39" s="46">
        <v>476315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476315</v>
      </c>
      <c r="O39" s="47">
        <f t="shared" si="8"/>
        <v>7.5967304625199361</v>
      </c>
      <c r="P39" s="9"/>
    </row>
    <row r="40" spans="1:16">
      <c r="A40" s="12"/>
      <c r="B40" s="25">
        <v>342.2</v>
      </c>
      <c r="C40" s="20" t="s">
        <v>51</v>
      </c>
      <c r="D40" s="46">
        <v>3777403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3777403</v>
      </c>
      <c r="O40" s="47">
        <f t="shared" si="8"/>
        <v>60.245661881977668</v>
      </c>
      <c r="P40" s="9"/>
    </row>
    <row r="41" spans="1:16">
      <c r="A41" s="12"/>
      <c r="B41" s="25">
        <v>342.4</v>
      </c>
      <c r="C41" s="20" t="s">
        <v>52</v>
      </c>
      <c r="D41" s="46">
        <v>2466817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2466817</v>
      </c>
      <c r="O41" s="47">
        <f t="shared" si="8"/>
        <v>39.343173843700157</v>
      </c>
      <c r="P41" s="9"/>
    </row>
    <row r="42" spans="1:16">
      <c r="A42" s="12"/>
      <c r="B42" s="25">
        <v>343.4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4969127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4969127</v>
      </c>
      <c r="O42" s="47">
        <f t="shared" si="8"/>
        <v>79.25242424242424</v>
      </c>
      <c r="P42" s="9"/>
    </row>
    <row r="43" spans="1:16">
      <c r="A43" s="12"/>
      <c r="B43" s="25">
        <v>343.6</v>
      </c>
      <c r="C43" s="20" t="s">
        <v>54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31571968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31571968</v>
      </c>
      <c r="O43" s="47">
        <f t="shared" si="8"/>
        <v>503.5401594896332</v>
      </c>
      <c r="P43" s="9"/>
    </row>
    <row r="44" spans="1:16">
      <c r="A44" s="12"/>
      <c r="B44" s="25">
        <v>343.8</v>
      </c>
      <c r="C44" s="20" t="s">
        <v>55</v>
      </c>
      <c r="D44" s="46">
        <v>90255</v>
      </c>
      <c r="E44" s="46">
        <v>100890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191145</v>
      </c>
      <c r="O44" s="47">
        <f t="shared" si="8"/>
        <v>3.0485645933014354</v>
      </c>
      <c r="P44" s="9"/>
    </row>
    <row r="45" spans="1:16">
      <c r="A45" s="12"/>
      <c r="B45" s="25">
        <v>343.9</v>
      </c>
      <c r="C45" s="20" t="s">
        <v>56</v>
      </c>
      <c r="D45" s="46">
        <v>47325</v>
      </c>
      <c r="E45" s="46">
        <v>0</v>
      </c>
      <c r="F45" s="46">
        <v>0</v>
      </c>
      <c r="G45" s="46">
        <v>0</v>
      </c>
      <c r="H45" s="46">
        <v>0</v>
      </c>
      <c r="I45" s="46">
        <v>2128772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2176097</v>
      </c>
      <c r="O45" s="47">
        <f t="shared" si="8"/>
        <v>34.706491228070178</v>
      </c>
      <c r="P45" s="9"/>
    </row>
    <row r="46" spans="1:16">
      <c r="A46" s="12"/>
      <c r="B46" s="25">
        <v>344.5</v>
      </c>
      <c r="C46" s="20" t="s">
        <v>122</v>
      </c>
      <c r="D46" s="46">
        <v>1830860</v>
      </c>
      <c r="E46" s="46">
        <v>65345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1896205</v>
      </c>
      <c r="O46" s="47">
        <f t="shared" si="8"/>
        <v>30.242503987240831</v>
      </c>
      <c r="P46" s="9"/>
    </row>
    <row r="47" spans="1:16">
      <c r="A47" s="12"/>
      <c r="B47" s="25">
        <v>347.2</v>
      </c>
      <c r="C47" s="20" t="s">
        <v>59</v>
      </c>
      <c r="D47" s="46">
        <v>412363</v>
      </c>
      <c r="E47" s="46">
        <v>399228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811591</v>
      </c>
      <c r="O47" s="47">
        <f t="shared" si="8"/>
        <v>12.944035087719298</v>
      </c>
      <c r="P47" s="9"/>
    </row>
    <row r="48" spans="1:16">
      <c r="A48" s="12"/>
      <c r="B48" s="25">
        <v>347.5</v>
      </c>
      <c r="C48" s="20" t="s">
        <v>60</v>
      </c>
      <c r="D48" s="46">
        <v>933155</v>
      </c>
      <c r="E48" s="46">
        <v>0</v>
      </c>
      <c r="F48" s="46">
        <v>0</v>
      </c>
      <c r="G48" s="46">
        <v>0</v>
      </c>
      <c r="H48" s="46">
        <v>0</v>
      </c>
      <c r="I48" s="46">
        <v>3884534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4817689</v>
      </c>
      <c r="O48" s="47">
        <f t="shared" si="8"/>
        <v>76.837145135566189</v>
      </c>
      <c r="P48" s="9"/>
    </row>
    <row r="49" spans="1:16" ht="15.75">
      <c r="A49" s="29" t="s">
        <v>47</v>
      </c>
      <c r="B49" s="30"/>
      <c r="C49" s="31"/>
      <c r="D49" s="32">
        <f t="shared" ref="D49:M49" si="10">SUM(D50:D52)</f>
        <v>1028931</v>
      </c>
      <c r="E49" s="32">
        <f t="shared" si="10"/>
        <v>238147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4" si="11">SUM(D49:M49)</f>
        <v>1267078</v>
      </c>
      <c r="O49" s="45">
        <f t="shared" si="8"/>
        <v>20.208580542264752</v>
      </c>
      <c r="P49" s="10"/>
    </row>
    <row r="50" spans="1:16">
      <c r="A50" s="13"/>
      <c r="B50" s="39">
        <v>351.9</v>
      </c>
      <c r="C50" s="21" t="s">
        <v>123</v>
      </c>
      <c r="D50" s="46">
        <v>775752</v>
      </c>
      <c r="E50" s="46">
        <v>238147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1013899</v>
      </c>
      <c r="O50" s="47">
        <f t="shared" si="8"/>
        <v>16.170637958532694</v>
      </c>
      <c r="P50" s="9"/>
    </row>
    <row r="51" spans="1:16">
      <c r="A51" s="13"/>
      <c r="B51" s="39">
        <v>354</v>
      </c>
      <c r="C51" s="21" t="s">
        <v>63</v>
      </c>
      <c r="D51" s="46">
        <v>176025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176025</v>
      </c>
      <c r="O51" s="47">
        <f t="shared" si="8"/>
        <v>2.8074162679425836</v>
      </c>
      <c r="P51" s="9"/>
    </row>
    <row r="52" spans="1:16">
      <c r="A52" s="13"/>
      <c r="B52" s="39">
        <v>359</v>
      </c>
      <c r="C52" s="21" t="s">
        <v>64</v>
      </c>
      <c r="D52" s="46">
        <v>77154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77154</v>
      </c>
      <c r="O52" s="47">
        <f t="shared" si="8"/>
        <v>1.2305263157894737</v>
      </c>
      <c r="P52" s="9"/>
    </row>
    <row r="53" spans="1:16" ht="15.75">
      <c r="A53" s="29" t="s">
        <v>4</v>
      </c>
      <c r="B53" s="30"/>
      <c r="C53" s="31"/>
      <c r="D53" s="32">
        <f t="shared" ref="D53:M53" si="12">SUM(D54:D61)</f>
        <v>6323999</v>
      </c>
      <c r="E53" s="32">
        <f t="shared" si="12"/>
        <v>218745</v>
      </c>
      <c r="F53" s="32">
        <f t="shared" si="12"/>
        <v>1757</v>
      </c>
      <c r="G53" s="32">
        <f t="shared" si="12"/>
        <v>982465</v>
      </c>
      <c r="H53" s="32">
        <f t="shared" si="12"/>
        <v>0</v>
      </c>
      <c r="I53" s="32">
        <f t="shared" si="12"/>
        <v>570749</v>
      </c>
      <c r="J53" s="32">
        <f t="shared" si="12"/>
        <v>2346129</v>
      </c>
      <c r="K53" s="32">
        <f t="shared" si="12"/>
        <v>27127349</v>
      </c>
      <c r="L53" s="32">
        <f t="shared" si="12"/>
        <v>0</v>
      </c>
      <c r="M53" s="32">
        <f t="shared" si="12"/>
        <v>51068</v>
      </c>
      <c r="N53" s="32">
        <f t="shared" si="11"/>
        <v>37622261</v>
      </c>
      <c r="O53" s="45">
        <f t="shared" si="8"/>
        <v>600.03606060606057</v>
      </c>
      <c r="P53" s="10"/>
    </row>
    <row r="54" spans="1:16">
      <c r="A54" s="12"/>
      <c r="B54" s="25">
        <v>361.1</v>
      </c>
      <c r="C54" s="20" t="s">
        <v>66</v>
      </c>
      <c r="D54" s="46">
        <v>263287</v>
      </c>
      <c r="E54" s="46">
        <v>19681</v>
      </c>
      <c r="F54" s="46">
        <v>1757</v>
      </c>
      <c r="G54" s="46">
        <v>18779</v>
      </c>
      <c r="H54" s="46">
        <v>0</v>
      </c>
      <c r="I54" s="46">
        <v>123820</v>
      </c>
      <c r="J54" s="46">
        <v>48193</v>
      </c>
      <c r="K54" s="46">
        <v>992829</v>
      </c>
      <c r="L54" s="46">
        <v>0</v>
      </c>
      <c r="M54" s="46">
        <v>25230</v>
      </c>
      <c r="N54" s="46">
        <f t="shared" si="11"/>
        <v>1493576</v>
      </c>
      <c r="O54" s="47">
        <f t="shared" si="8"/>
        <v>23.820988835725679</v>
      </c>
      <c r="P54" s="9"/>
    </row>
    <row r="55" spans="1:16">
      <c r="A55" s="12"/>
      <c r="B55" s="25">
        <v>361.2</v>
      </c>
      <c r="C55" s="20" t="s">
        <v>67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3389212</v>
      </c>
      <c r="L55" s="46">
        <v>0</v>
      </c>
      <c r="M55" s="46">
        <v>0</v>
      </c>
      <c r="N55" s="46">
        <f t="shared" ref="N55:N61" si="13">SUM(D55:M55)</f>
        <v>3389212</v>
      </c>
      <c r="O55" s="47">
        <f t="shared" si="8"/>
        <v>54.054417862838918</v>
      </c>
      <c r="P55" s="9"/>
    </row>
    <row r="56" spans="1:16">
      <c r="A56" s="12"/>
      <c r="B56" s="25">
        <v>361.3</v>
      </c>
      <c r="C56" s="20" t="s">
        <v>68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22547923</v>
      </c>
      <c r="L56" s="46">
        <v>0</v>
      </c>
      <c r="M56" s="46">
        <v>0</v>
      </c>
      <c r="N56" s="46">
        <f t="shared" si="13"/>
        <v>22547923</v>
      </c>
      <c r="O56" s="47">
        <f t="shared" si="8"/>
        <v>359.61599681020732</v>
      </c>
      <c r="P56" s="9"/>
    </row>
    <row r="57" spans="1:16">
      <c r="A57" s="12"/>
      <c r="B57" s="25">
        <v>362</v>
      </c>
      <c r="C57" s="20" t="s">
        <v>69</v>
      </c>
      <c r="D57" s="46">
        <v>269352</v>
      </c>
      <c r="E57" s="46">
        <v>0</v>
      </c>
      <c r="F57" s="46">
        <v>0</v>
      </c>
      <c r="G57" s="46">
        <v>0</v>
      </c>
      <c r="H57" s="46">
        <v>0</v>
      </c>
      <c r="I57" s="46">
        <v>159994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429346</v>
      </c>
      <c r="O57" s="47">
        <f t="shared" si="8"/>
        <v>6.8476236044657099</v>
      </c>
      <c r="P57" s="9"/>
    </row>
    <row r="58" spans="1:16">
      <c r="A58" s="12"/>
      <c r="B58" s="25">
        <v>364</v>
      </c>
      <c r="C58" s="20" t="s">
        <v>124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16958</v>
      </c>
      <c r="J58" s="46">
        <v>60225</v>
      </c>
      <c r="K58" s="46">
        <v>0</v>
      </c>
      <c r="L58" s="46">
        <v>0</v>
      </c>
      <c r="M58" s="46">
        <v>0</v>
      </c>
      <c r="N58" s="46">
        <f t="shared" si="13"/>
        <v>77183</v>
      </c>
      <c r="O58" s="47">
        <f t="shared" si="8"/>
        <v>1.2309888357256777</v>
      </c>
      <c r="P58" s="9"/>
    </row>
    <row r="59" spans="1:16">
      <c r="A59" s="12"/>
      <c r="B59" s="25">
        <v>365</v>
      </c>
      <c r="C59" s="20" t="s">
        <v>125</v>
      </c>
      <c r="D59" s="46">
        <v>2712</v>
      </c>
      <c r="E59" s="46">
        <v>1500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4212</v>
      </c>
      <c r="O59" s="47">
        <f t="shared" si="8"/>
        <v>6.717703349282296E-2</v>
      </c>
      <c r="P59" s="9"/>
    </row>
    <row r="60" spans="1:16">
      <c r="A60" s="12"/>
      <c r="B60" s="25">
        <v>366</v>
      </c>
      <c r="C60" s="20" t="s">
        <v>72</v>
      </c>
      <c r="D60" s="46">
        <v>2849303</v>
      </c>
      <c r="E60" s="46">
        <v>89225</v>
      </c>
      <c r="F60" s="46">
        <v>0</v>
      </c>
      <c r="G60" s="46">
        <v>958438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3896966</v>
      </c>
      <c r="O60" s="47">
        <f t="shared" si="8"/>
        <v>62.152567783094099</v>
      </c>
      <c r="P60" s="9"/>
    </row>
    <row r="61" spans="1:16">
      <c r="A61" s="12"/>
      <c r="B61" s="25">
        <v>369.9</v>
      </c>
      <c r="C61" s="20" t="s">
        <v>74</v>
      </c>
      <c r="D61" s="46">
        <v>2939345</v>
      </c>
      <c r="E61" s="46">
        <v>108339</v>
      </c>
      <c r="F61" s="46">
        <v>0</v>
      </c>
      <c r="G61" s="46">
        <v>5248</v>
      </c>
      <c r="H61" s="46">
        <v>0</v>
      </c>
      <c r="I61" s="46">
        <v>269977</v>
      </c>
      <c r="J61" s="46">
        <v>2237711</v>
      </c>
      <c r="K61" s="46">
        <v>197385</v>
      </c>
      <c r="L61" s="46">
        <v>0</v>
      </c>
      <c r="M61" s="46">
        <v>25838</v>
      </c>
      <c r="N61" s="46">
        <f t="shared" si="13"/>
        <v>5783843</v>
      </c>
      <c r="O61" s="47">
        <f t="shared" si="8"/>
        <v>92.24629984051036</v>
      </c>
      <c r="P61" s="9"/>
    </row>
    <row r="62" spans="1:16" ht="15.75">
      <c r="A62" s="29" t="s">
        <v>48</v>
      </c>
      <c r="B62" s="30"/>
      <c r="C62" s="31"/>
      <c r="D62" s="32">
        <f t="shared" ref="D62:M62" si="14">SUM(D63:D66)</f>
        <v>12543317</v>
      </c>
      <c r="E62" s="32">
        <f t="shared" si="14"/>
        <v>1165424</v>
      </c>
      <c r="F62" s="32">
        <f t="shared" si="14"/>
        <v>1241440</v>
      </c>
      <c r="G62" s="32">
        <f t="shared" si="14"/>
        <v>7146036</v>
      </c>
      <c r="H62" s="32">
        <f t="shared" si="14"/>
        <v>0</v>
      </c>
      <c r="I62" s="32">
        <f t="shared" si="14"/>
        <v>1038030</v>
      </c>
      <c r="J62" s="32">
        <f t="shared" si="14"/>
        <v>8533</v>
      </c>
      <c r="K62" s="32">
        <f t="shared" si="14"/>
        <v>13861851</v>
      </c>
      <c r="L62" s="32">
        <f t="shared" si="14"/>
        <v>0</v>
      </c>
      <c r="M62" s="32">
        <f t="shared" si="14"/>
        <v>270827</v>
      </c>
      <c r="N62" s="32">
        <f t="shared" ref="N62:N67" si="15">SUM(D62:M62)</f>
        <v>37275458</v>
      </c>
      <c r="O62" s="45">
        <f t="shared" si="8"/>
        <v>594.50491228070177</v>
      </c>
      <c r="P62" s="9"/>
    </row>
    <row r="63" spans="1:16">
      <c r="A63" s="12"/>
      <c r="B63" s="25">
        <v>381</v>
      </c>
      <c r="C63" s="20" t="s">
        <v>75</v>
      </c>
      <c r="D63" s="46">
        <v>3733317</v>
      </c>
      <c r="E63" s="46">
        <v>1165424</v>
      </c>
      <c r="F63" s="46">
        <v>1241440</v>
      </c>
      <c r="G63" s="46">
        <v>956000</v>
      </c>
      <c r="H63" s="46">
        <v>0</v>
      </c>
      <c r="I63" s="46">
        <v>112000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7208181</v>
      </c>
      <c r="O63" s="47">
        <f t="shared" si="8"/>
        <v>114.96301435406698</v>
      </c>
      <c r="P63" s="9"/>
    </row>
    <row r="64" spans="1:16">
      <c r="A64" s="12"/>
      <c r="B64" s="25">
        <v>384</v>
      </c>
      <c r="C64" s="20" t="s">
        <v>76</v>
      </c>
      <c r="D64" s="46">
        <v>8810000</v>
      </c>
      <c r="E64" s="46">
        <v>0</v>
      </c>
      <c r="F64" s="46">
        <v>0</v>
      </c>
      <c r="G64" s="46">
        <v>6190036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15000036</v>
      </c>
      <c r="O64" s="47">
        <f t="shared" si="8"/>
        <v>239.23502392344497</v>
      </c>
      <c r="P64" s="9"/>
    </row>
    <row r="65" spans="1:119">
      <c r="A65" s="12"/>
      <c r="B65" s="25">
        <v>389.4</v>
      </c>
      <c r="C65" s="20" t="s">
        <v>126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270827</v>
      </c>
      <c r="N65" s="46">
        <f t="shared" si="15"/>
        <v>270827</v>
      </c>
      <c r="O65" s="47">
        <f t="shared" si="8"/>
        <v>4.3194098883572565</v>
      </c>
      <c r="P65" s="9"/>
    </row>
    <row r="66" spans="1:119" ht="15.75" thickBot="1">
      <c r="A66" s="12"/>
      <c r="B66" s="25">
        <v>389.7</v>
      </c>
      <c r="C66" s="20" t="s">
        <v>127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926030</v>
      </c>
      <c r="J66" s="46">
        <v>8533</v>
      </c>
      <c r="K66" s="46">
        <v>13861851</v>
      </c>
      <c r="L66" s="46">
        <v>0</v>
      </c>
      <c r="M66" s="46">
        <v>0</v>
      </c>
      <c r="N66" s="46">
        <f t="shared" si="15"/>
        <v>14796414</v>
      </c>
      <c r="O66" s="47">
        <f t="shared" si="8"/>
        <v>235.98746411483253</v>
      </c>
      <c r="P66" s="9"/>
    </row>
    <row r="67" spans="1:119" ht="16.5" thickBot="1">
      <c r="A67" s="14" t="s">
        <v>61</v>
      </c>
      <c r="B67" s="23"/>
      <c r="C67" s="22"/>
      <c r="D67" s="15">
        <f t="shared" ref="D67:M67" si="16">SUM(D5,D14,D21,D36,D49,D53,D62)</f>
        <v>109323754</v>
      </c>
      <c r="E67" s="15">
        <f t="shared" si="16"/>
        <v>3117049</v>
      </c>
      <c r="F67" s="15">
        <f t="shared" si="16"/>
        <v>1243197</v>
      </c>
      <c r="G67" s="15">
        <f t="shared" si="16"/>
        <v>18774353</v>
      </c>
      <c r="H67" s="15">
        <f t="shared" si="16"/>
        <v>0</v>
      </c>
      <c r="I67" s="15">
        <f t="shared" si="16"/>
        <v>44364875</v>
      </c>
      <c r="J67" s="15">
        <f t="shared" si="16"/>
        <v>17974924</v>
      </c>
      <c r="K67" s="15">
        <f t="shared" si="16"/>
        <v>42940284</v>
      </c>
      <c r="L67" s="15">
        <f t="shared" si="16"/>
        <v>0</v>
      </c>
      <c r="M67" s="15">
        <f t="shared" si="16"/>
        <v>12683301</v>
      </c>
      <c r="N67" s="15">
        <f t="shared" si="15"/>
        <v>250421737</v>
      </c>
      <c r="O67" s="38">
        <f t="shared" si="8"/>
        <v>3993.9670972886761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18" t="s">
        <v>132</v>
      </c>
      <c r="M69" s="118"/>
      <c r="N69" s="118"/>
      <c r="O69" s="43">
        <v>62700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100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58054047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1813590</v>
      </c>
      <c r="L5" s="27">
        <f t="shared" si="0"/>
        <v>0</v>
      </c>
      <c r="M5" s="27">
        <f t="shared" si="0"/>
        <v>11220177</v>
      </c>
      <c r="N5" s="28">
        <f>SUM(D5:M5)</f>
        <v>71087814</v>
      </c>
      <c r="O5" s="33">
        <f t="shared" ref="O5:O36" si="1">(N5/O$71)</f>
        <v>1150.2696396498438</v>
      </c>
      <c r="P5" s="6"/>
    </row>
    <row r="6" spans="1:133">
      <c r="A6" s="12"/>
      <c r="B6" s="25">
        <v>311</v>
      </c>
      <c r="C6" s="20" t="s">
        <v>3</v>
      </c>
      <c r="D6" s="46">
        <v>47036144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11220177</v>
      </c>
      <c r="N6" s="46">
        <f>SUM(D6:M6)</f>
        <v>58256321</v>
      </c>
      <c r="O6" s="47">
        <f t="shared" si="1"/>
        <v>942.64366272390419</v>
      </c>
      <c r="P6" s="9"/>
    </row>
    <row r="7" spans="1:133">
      <c r="A7" s="12"/>
      <c r="B7" s="25">
        <v>312.41000000000003</v>
      </c>
      <c r="C7" s="20" t="s">
        <v>11</v>
      </c>
      <c r="D7" s="46">
        <v>1310488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1310488</v>
      </c>
      <c r="O7" s="47">
        <f t="shared" si="1"/>
        <v>21.204964320965679</v>
      </c>
      <c r="P7" s="9"/>
    </row>
    <row r="8" spans="1:133">
      <c r="A8" s="12"/>
      <c r="B8" s="25">
        <v>312.51</v>
      </c>
      <c r="C8" s="20" t="s">
        <v>85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1206994</v>
      </c>
      <c r="L8" s="46">
        <v>0</v>
      </c>
      <c r="M8" s="46">
        <v>0</v>
      </c>
      <c r="N8" s="46">
        <f>SUM(D8:M8)</f>
        <v>1206994</v>
      </c>
      <c r="O8" s="47">
        <f t="shared" si="1"/>
        <v>19.530331224413846</v>
      </c>
      <c r="P8" s="9"/>
    </row>
    <row r="9" spans="1:133">
      <c r="A9" s="12"/>
      <c r="B9" s="25">
        <v>312.52</v>
      </c>
      <c r="C9" s="20" t="s">
        <v>113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606596</v>
      </c>
      <c r="L9" s="46">
        <v>0</v>
      </c>
      <c r="M9" s="46">
        <v>0</v>
      </c>
      <c r="N9" s="46">
        <f>SUM(D9:M9)</f>
        <v>606596</v>
      </c>
      <c r="O9" s="47">
        <f t="shared" si="1"/>
        <v>9.815310431870035</v>
      </c>
      <c r="P9" s="9"/>
    </row>
    <row r="10" spans="1:133">
      <c r="A10" s="12"/>
      <c r="B10" s="25">
        <v>314.10000000000002</v>
      </c>
      <c r="C10" s="20" t="s">
        <v>12</v>
      </c>
      <c r="D10" s="46">
        <v>5202278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5202278</v>
      </c>
      <c r="O10" s="47">
        <f t="shared" si="1"/>
        <v>84.177893561592853</v>
      </c>
      <c r="P10" s="9"/>
    </row>
    <row r="11" spans="1:133">
      <c r="A11" s="12"/>
      <c r="B11" s="25">
        <v>314.39999999999998</v>
      </c>
      <c r="C11" s="20" t="s">
        <v>14</v>
      </c>
      <c r="D11" s="46">
        <v>217007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217007</v>
      </c>
      <c r="O11" s="47">
        <f t="shared" si="1"/>
        <v>3.5113833109496611</v>
      </c>
      <c r="P11" s="9"/>
    </row>
    <row r="12" spans="1:133">
      <c r="A12" s="12"/>
      <c r="B12" s="25">
        <v>315</v>
      </c>
      <c r="C12" s="20" t="s">
        <v>114</v>
      </c>
      <c r="D12" s="46">
        <v>3539362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3539362</v>
      </c>
      <c r="O12" s="47">
        <f t="shared" si="1"/>
        <v>57.270303069529618</v>
      </c>
      <c r="P12" s="9"/>
    </row>
    <row r="13" spans="1:133">
      <c r="A13" s="12"/>
      <c r="B13" s="25">
        <v>316</v>
      </c>
      <c r="C13" s="20" t="s">
        <v>115</v>
      </c>
      <c r="D13" s="46">
        <v>748768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748768</v>
      </c>
      <c r="O13" s="47">
        <f t="shared" si="1"/>
        <v>12.115791006618016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9281304</v>
      </c>
      <c r="E14" s="32">
        <f t="shared" si="3"/>
        <v>219545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9500849</v>
      </c>
      <c r="O14" s="45">
        <f t="shared" si="1"/>
        <v>153.73293312405949</v>
      </c>
      <c r="P14" s="10"/>
    </row>
    <row r="15" spans="1:133">
      <c r="A15" s="12"/>
      <c r="B15" s="25">
        <v>322</v>
      </c>
      <c r="C15" s="20" t="s">
        <v>0</v>
      </c>
      <c r="D15" s="46">
        <v>3197628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3197628</v>
      </c>
      <c r="O15" s="47">
        <f t="shared" si="1"/>
        <v>51.740716169641267</v>
      </c>
      <c r="P15" s="9"/>
    </row>
    <row r="16" spans="1:133">
      <c r="A16" s="12"/>
      <c r="B16" s="25">
        <v>323.10000000000002</v>
      </c>
      <c r="C16" s="20" t="s">
        <v>17</v>
      </c>
      <c r="D16" s="46">
        <v>4243489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4243489</v>
      </c>
      <c r="O16" s="47">
        <f t="shared" si="1"/>
        <v>68.663759486092459</v>
      </c>
      <c r="P16" s="9"/>
    </row>
    <row r="17" spans="1:16">
      <c r="A17" s="12"/>
      <c r="B17" s="25">
        <v>323.39999999999998</v>
      </c>
      <c r="C17" s="20" t="s">
        <v>18</v>
      </c>
      <c r="D17" s="46">
        <v>58646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58646</v>
      </c>
      <c r="O17" s="47">
        <f t="shared" si="1"/>
        <v>0.94894904613193964</v>
      </c>
      <c r="P17" s="9"/>
    </row>
    <row r="18" spans="1:16">
      <c r="A18" s="12"/>
      <c r="B18" s="25">
        <v>323.89999999999998</v>
      </c>
      <c r="C18" s="20" t="s">
        <v>19</v>
      </c>
      <c r="D18" s="46">
        <v>338433</v>
      </c>
      <c r="E18" s="46">
        <v>64545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402978</v>
      </c>
      <c r="O18" s="47">
        <f t="shared" si="1"/>
        <v>6.5205741007427065</v>
      </c>
      <c r="P18" s="9"/>
    </row>
    <row r="19" spans="1:16">
      <c r="A19" s="12"/>
      <c r="B19" s="25">
        <v>324.61</v>
      </c>
      <c r="C19" s="20" t="s">
        <v>20</v>
      </c>
      <c r="D19" s="46">
        <v>0</v>
      </c>
      <c r="E19" s="46">
        <v>155000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155000</v>
      </c>
      <c r="O19" s="47">
        <f t="shared" si="1"/>
        <v>2.5080500315528873</v>
      </c>
      <c r="P19" s="9"/>
    </row>
    <row r="20" spans="1:16">
      <c r="A20" s="12"/>
      <c r="B20" s="25">
        <v>329</v>
      </c>
      <c r="C20" s="20" t="s">
        <v>22</v>
      </c>
      <c r="D20" s="46">
        <v>1443108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1443108</v>
      </c>
      <c r="O20" s="47">
        <f t="shared" si="1"/>
        <v>23.350884289898222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SUM(D22:D38)</f>
        <v>8738155</v>
      </c>
      <c r="E21" s="32">
        <f t="shared" si="5"/>
        <v>1648911</v>
      </c>
      <c r="F21" s="32">
        <f t="shared" si="5"/>
        <v>0</v>
      </c>
      <c r="G21" s="32">
        <f t="shared" si="5"/>
        <v>3113105</v>
      </c>
      <c r="H21" s="32">
        <f t="shared" si="5"/>
        <v>0</v>
      </c>
      <c r="I21" s="32">
        <f t="shared" si="5"/>
        <v>305591</v>
      </c>
      <c r="J21" s="32">
        <f t="shared" si="5"/>
        <v>29524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13835286</v>
      </c>
      <c r="O21" s="45">
        <f t="shared" si="1"/>
        <v>223.86831928285949</v>
      </c>
      <c r="P21" s="10"/>
    </row>
    <row r="22" spans="1:16">
      <c r="A22" s="12"/>
      <c r="B22" s="25">
        <v>331.2</v>
      </c>
      <c r="C22" s="20" t="s">
        <v>23</v>
      </c>
      <c r="D22" s="46">
        <v>403128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403128</v>
      </c>
      <c r="O22" s="47">
        <f t="shared" si="1"/>
        <v>6.5230012459345321</v>
      </c>
      <c r="P22" s="9"/>
    </row>
    <row r="23" spans="1:16">
      <c r="A23" s="12"/>
      <c r="B23" s="25">
        <v>331.39</v>
      </c>
      <c r="C23" s="20" t="s">
        <v>91</v>
      </c>
      <c r="D23" s="46">
        <v>0</v>
      </c>
      <c r="E23" s="46">
        <v>14484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14484</v>
      </c>
      <c r="O23" s="47">
        <f t="shared" si="1"/>
        <v>0.23436513972265821</v>
      </c>
      <c r="P23" s="9"/>
    </row>
    <row r="24" spans="1:16">
      <c r="A24" s="12"/>
      <c r="B24" s="25">
        <v>331.49</v>
      </c>
      <c r="C24" s="20" t="s">
        <v>27</v>
      </c>
      <c r="D24" s="46">
        <v>115956</v>
      </c>
      <c r="E24" s="46">
        <v>0</v>
      </c>
      <c r="F24" s="46">
        <v>0</v>
      </c>
      <c r="G24" s="46">
        <v>744678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860634</v>
      </c>
      <c r="O24" s="47">
        <f t="shared" si="1"/>
        <v>13.925891166809599</v>
      </c>
      <c r="P24" s="9"/>
    </row>
    <row r="25" spans="1:16">
      <c r="A25" s="12"/>
      <c r="B25" s="25">
        <v>331.5</v>
      </c>
      <c r="C25" s="20" t="s">
        <v>25</v>
      </c>
      <c r="D25" s="46">
        <v>0</v>
      </c>
      <c r="E25" s="46">
        <v>1527227</v>
      </c>
      <c r="F25" s="46">
        <v>0</v>
      </c>
      <c r="G25" s="46">
        <v>31984</v>
      </c>
      <c r="H25" s="46">
        <v>0</v>
      </c>
      <c r="I25" s="46">
        <v>0</v>
      </c>
      <c r="J25" s="46">
        <v>29524</v>
      </c>
      <c r="K25" s="46">
        <v>0</v>
      </c>
      <c r="L25" s="46">
        <v>0</v>
      </c>
      <c r="M25" s="46">
        <v>0</v>
      </c>
      <c r="N25" s="46">
        <f t="shared" si="4"/>
        <v>1588735</v>
      </c>
      <c r="O25" s="47">
        <f t="shared" si="1"/>
        <v>25.707270108897916</v>
      </c>
      <c r="P25" s="9"/>
    </row>
    <row r="26" spans="1:16">
      <c r="A26" s="12"/>
      <c r="B26" s="25">
        <v>334.2</v>
      </c>
      <c r="C26" s="20" t="s">
        <v>26</v>
      </c>
      <c r="D26" s="46">
        <v>1873366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1873366</v>
      </c>
      <c r="O26" s="47">
        <f t="shared" si="1"/>
        <v>30.312875196194238</v>
      </c>
      <c r="P26" s="9"/>
    </row>
    <row r="27" spans="1:16">
      <c r="A27" s="12"/>
      <c r="B27" s="25">
        <v>334.33</v>
      </c>
      <c r="C27" s="20" t="s">
        <v>28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205945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205945</v>
      </c>
      <c r="O27" s="47">
        <f t="shared" si="1"/>
        <v>3.3323894435365125</v>
      </c>
      <c r="P27" s="9"/>
    </row>
    <row r="28" spans="1:16">
      <c r="A28" s="12"/>
      <c r="B28" s="25">
        <v>334.49</v>
      </c>
      <c r="C28" s="20" t="s">
        <v>29</v>
      </c>
      <c r="D28" s="46">
        <v>83008</v>
      </c>
      <c r="E28" s="46">
        <v>10000</v>
      </c>
      <c r="F28" s="46">
        <v>0</v>
      </c>
      <c r="G28" s="46">
        <v>449760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542768</v>
      </c>
      <c r="O28" s="47">
        <f t="shared" si="1"/>
        <v>8.7825116098445015</v>
      </c>
      <c r="P28" s="9"/>
    </row>
    <row r="29" spans="1:16">
      <c r="A29" s="12"/>
      <c r="B29" s="25">
        <v>334.7</v>
      </c>
      <c r="C29" s="20" t="s">
        <v>92</v>
      </c>
      <c r="D29" s="46">
        <v>0</v>
      </c>
      <c r="E29" s="46">
        <v>0</v>
      </c>
      <c r="F29" s="46">
        <v>0</v>
      </c>
      <c r="G29" s="46">
        <v>1826383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1826383</v>
      </c>
      <c r="O29" s="47">
        <f t="shared" si="1"/>
        <v>29.552644779210691</v>
      </c>
      <c r="P29" s="9"/>
    </row>
    <row r="30" spans="1:16">
      <c r="A30" s="12"/>
      <c r="B30" s="25">
        <v>335.12</v>
      </c>
      <c r="C30" s="20" t="s">
        <v>116</v>
      </c>
      <c r="D30" s="46">
        <v>1722347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1722347</v>
      </c>
      <c r="O30" s="47">
        <f t="shared" si="1"/>
        <v>27.869241598032396</v>
      </c>
      <c r="P30" s="9"/>
    </row>
    <row r="31" spans="1:16">
      <c r="A31" s="12"/>
      <c r="B31" s="25">
        <v>335.14</v>
      </c>
      <c r="C31" s="20" t="s">
        <v>117</v>
      </c>
      <c r="D31" s="46">
        <v>465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465</v>
      </c>
      <c r="O31" s="47">
        <f t="shared" si="1"/>
        <v>7.5241500946586623E-3</v>
      </c>
      <c r="P31" s="9"/>
    </row>
    <row r="32" spans="1:16">
      <c r="A32" s="12"/>
      <c r="B32" s="25">
        <v>335.15</v>
      </c>
      <c r="C32" s="20" t="s">
        <v>118</v>
      </c>
      <c r="D32" s="46">
        <v>93772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93772</v>
      </c>
      <c r="O32" s="47">
        <f t="shared" si="1"/>
        <v>1.5173217261856604</v>
      </c>
      <c r="P32" s="9"/>
    </row>
    <row r="33" spans="1:16">
      <c r="A33" s="12"/>
      <c r="B33" s="25">
        <v>335.18</v>
      </c>
      <c r="C33" s="20" t="s">
        <v>119</v>
      </c>
      <c r="D33" s="46">
        <v>4189768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4189768</v>
      </c>
      <c r="O33" s="47">
        <f t="shared" si="1"/>
        <v>67.794501707092124</v>
      </c>
      <c r="P33" s="9"/>
    </row>
    <row r="34" spans="1:16">
      <c r="A34" s="12"/>
      <c r="B34" s="25">
        <v>335.21</v>
      </c>
      <c r="C34" s="20" t="s">
        <v>35</v>
      </c>
      <c r="D34" s="46">
        <v>62323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62323</v>
      </c>
      <c r="O34" s="47">
        <f t="shared" si="1"/>
        <v>1.0084464652675522</v>
      </c>
      <c r="P34" s="9"/>
    </row>
    <row r="35" spans="1:16">
      <c r="A35" s="12"/>
      <c r="B35" s="25">
        <v>335.49</v>
      </c>
      <c r="C35" s="20" t="s">
        <v>36</v>
      </c>
      <c r="D35" s="46">
        <v>49542</v>
      </c>
      <c r="E35" s="46">
        <v>0</v>
      </c>
      <c r="F35" s="46">
        <v>0</v>
      </c>
      <c r="G35" s="46">
        <v>0</v>
      </c>
      <c r="H35" s="46">
        <v>0</v>
      </c>
      <c r="I35" s="46">
        <v>2080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51622</v>
      </c>
      <c r="O35" s="47">
        <f t="shared" si="1"/>
        <v>0.83529392728273</v>
      </c>
      <c r="P35" s="9"/>
    </row>
    <row r="36" spans="1:16">
      <c r="A36" s="12"/>
      <c r="B36" s="25">
        <v>337.5</v>
      </c>
      <c r="C36" s="20" t="s">
        <v>107</v>
      </c>
      <c r="D36" s="46">
        <v>0</v>
      </c>
      <c r="E36" s="46">
        <v>97200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97200</v>
      </c>
      <c r="O36" s="47">
        <f t="shared" si="1"/>
        <v>1.5727900843028431</v>
      </c>
      <c r="P36" s="9"/>
    </row>
    <row r="37" spans="1:16">
      <c r="A37" s="12"/>
      <c r="B37" s="25">
        <v>337.7</v>
      </c>
      <c r="C37" s="20" t="s">
        <v>40</v>
      </c>
      <c r="D37" s="46">
        <v>38000</v>
      </c>
      <c r="E37" s="46">
        <v>0</v>
      </c>
      <c r="F37" s="46">
        <v>0</v>
      </c>
      <c r="G37" s="46">
        <v>60300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98300</v>
      </c>
      <c r="O37" s="47">
        <f t="shared" ref="O37:O68" si="7">(N37/O$71)</f>
        <v>1.5905891490428958</v>
      </c>
      <c r="P37" s="9"/>
    </row>
    <row r="38" spans="1:16">
      <c r="A38" s="12"/>
      <c r="B38" s="25">
        <v>338</v>
      </c>
      <c r="C38" s="20" t="s">
        <v>41</v>
      </c>
      <c r="D38" s="46">
        <v>106480</v>
      </c>
      <c r="E38" s="46">
        <v>0</v>
      </c>
      <c r="F38" s="46">
        <v>0</v>
      </c>
      <c r="G38" s="46">
        <v>0</v>
      </c>
      <c r="H38" s="46">
        <v>0</v>
      </c>
      <c r="I38" s="46">
        <v>97566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204046</v>
      </c>
      <c r="O38" s="47">
        <f t="shared" si="7"/>
        <v>3.3016617854080033</v>
      </c>
      <c r="P38" s="9"/>
    </row>
    <row r="39" spans="1:16" ht="15.75">
      <c r="A39" s="29" t="s">
        <v>46</v>
      </c>
      <c r="B39" s="30"/>
      <c r="C39" s="31"/>
      <c r="D39" s="32">
        <f t="shared" ref="D39:M39" si="8">SUM(D40:D51)</f>
        <v>10819812</v>
      </c>
      <c r="E39" s="32">
        <f t="shared" si="8"/>
        <v>484756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41932687</v>
      </c>
      <c r="J39" s="32">
        <f t="shared" si="8"/>
        <v>15503399</v>
      </c>
      <c r="K39" s="32">
        <f t="shared" si="8"/>
        <v>0</v>
      </c>
      <c r="L39" s="32">
        <f t="shared" si="8"/>
        <v>0</v>
      </c>
      <c r="M39" s="32">
        <f t="shared" si="8"/>
        <v>83017</v>
      </c>
      <c r="N39" s="32">
        <f>SUM(D39:M39)</f>
        <v>68823671</v>
      </c>
      <c r="O39" s="45">
        <f t="shared" si="7"/>
        <v>1113.63361434281</v>
      </c>
      <c r="P39" s="10"/>
    </row>
    <row r="40" spans="1:16">
      <c r="A40" s="12"/>
      <c r="B40" s="25">
        <v>341.1</v>
      </c>
      <c r="C40" s="20" t="s">
        <v>120</v>
      </c>
      <c r="D40" s="46">
        <v>176185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176185</v>
      </c>
      <c r="O40" s="47">
        <f t="shared" si="7"/>
        <v>2.850843837478358</v>
      </c>
      <c r="P40" s="9"/>
    </row>
    <row r="41" spans="1:16">
      <c r="A41" s="12"/>
      <c r="B41" s="25">
        <v>341.9</v>
      </c>
      <c r="C41" s="20" t="s">
        <v>121</v>
      </c>
      <c r="D41" s="46">
        <v>749330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15503399</v>
      </c>
      <c r="K41" s="46">
        <v>0</v>
      </c>
      <c r="L41" s="46">
        <v>0</v>
      </c>
      <c r="M41" s="46">
        <v>83017</v>
      </c>
      <c r="N41" s="46">
        <f t="shared" ref="N41:N51" si="9">SUM(D41:M41)</f>
        <v>16335746</v>
      </c>
      <c r="O41" s="47">
        <f t="shared" si="7"/>
        <v>264.32818239187066</v>
      </c>
      <c r="P41" s="9"/>
    </row>
    <row r="42" spans="1:16">
      <c r="A42" s="12"/>
      <c r="B42" s="25">
        <v>342.1</v>
      </c>
      <c r="C42" s="20" t="s">
        <v>50</v>
      </c>
      <c r="D42" s="46">
        <v>706920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706920</v>
      </c>
      <c r="O42" s="47">
        <f t="shared" si="7"/>
        <v>11.438649860034626</v>
      </c>
      <c r="P42" s="9"/>
    </row>
    <row r="43" spans="1:16">
      <c r="A43" s="12"/>
      <c r="B43" s="25">
        <v>342.2</v>
      </c>
      <c r="C43" s="20" t="s">
        <v>51</v>
      </c>
      <c r="D43" s="46">
        <v>3783457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3783457</v>
      </c>
      <c r="O43" s="47">
        <f t="shared" si="7"/>
        <v>61.219996440187053</v>
      </c>
      <c r="P43" s="9"/>
    </row>
    <row r="44" spans="1:16">
      <c r="A44" s="12"/>
      <c r="B44" s="25">
        <v>342.4</v>
      </c>
      <c r="C44" s="20" t="s">
        <v>52</v>
      </c>
      <c r="D44" s="46">
        <v>2364714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2364714</v>
      </c>
      <c r="O44" s="47">
        <f t="shared" si="7"/>
        <v>38.263361434281002</v>
      </c>
      <c r="P44" s="9"/>
    </row>
    <row r="45" spans="1:16">
      <c r="A45" s="12"/>
      <c r="B45" s="25">
        <v>343.4</v>
      </c>
      <c r="C45" s="2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5183866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5183866</v>
      </c>
      <c r="O45" s="47">
        <f t="shared" si="7"/>
        <v>83.879969579780266</v>
      </c>
      <c r="P45" s="9"/>
    </row>
    <row r="46" spans="1:16">
      <c r="A46" s="12"/>
      <c r="B46" s="25">
        <v>343.6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30771956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30771956</v>
      </c>
      <c r="O46" s="47">
        <f t="shared" si="7"/>
        <v>497.92003365641335</v>
      </c>
      <c r="P46" s="9"/>
    </row>
    <row r="47" spans="1:16">
      <c r="A47" s="12"/>
      <c r="B47" s="25">
        <v>343.8</v>
      </c>
      <c r="C47" s="20" t="s">
        <v>55</v>
      </c>
      <c r="D47" s="46">
        <v>81375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81375</v>
      </c>
      <c r="O47" s="47">
        <f t="shared" si="7"/>
        <v>1.3167262665652659</v>
      </c>
      <c r="P47" s="9"/>
    </row>
    <row r="48" spans="1:16">
      <c r="A48" s="12"/>
      <c r="B48" s="25">
        <v>343.9</v>
      </c>
      <c r="C48" s="20" t="s">
        <v>56</v>
      </c>
      <c r="D48" s="46">
        <v>15008</v>
      </c>
      <c r="E48" s="46">
        <v>9115</v>
      </c>
      <c r="F48" s="46">
        <v>0</v>
      </c>
      <c r="G48" s="46">
        <v>0</v>
      </c>
      <c r="H48" s="46">
        <v>0</v>
      </c>
      <c r="I48" s="46">
        <v>2158887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2183010</v>
      </c>
      <c r="O48" s="47">
        <f t="shared" si="7"/>
        <v>35.323214834711415</v>
      </c>
      <c r="P48" s="9"/>
    </row>
    <row r="49" spans="1:16">
      <c r="A49" s="12"/>
      <c r="B49" s="25">
        <v>344.5</v>
      </c>
      <c r="C49" s="20" t="s">
        <v>122</v>
      </c>
      <c r="D49" s="46">
        <v>1648121</v>
      </c>
      <c r="E49" s="46">
        <v>99675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1747796</v>
      </c>
      <c r="O49" s="47">
        <f t="shared" si="7"/>
        <v>28.281031051277488</v>
      </c>
      <c r="P49" s="9"/>
    </row>
    <row r="50" spans="1:16">
      <c r="A50" s="12"/>
      <c r="B50" s="25">
        <v>347.2</v>
      </c>
      <c r="C50" s="20" t="s">
        <v>59</v>
      </c>
      <c r="D50" s="46">
        <v>393757</v>
      </c>
      <c r="E50" s="46">
        <v>375966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769723</v>
      </c>
      <c r="O50" s="47">
        <f t="shared" si="7"/>
        <v>12.45486318991602</v>
      </c>
      <c r="P50" s="9"/>
    </row>
    <row r="51" spans="1:16">
      <c r="A51" s="12"/>
      <c r="B51" s="25">
        <v>347.5</v>
      </c>
      <c r="C51" s="20" t="s">
        <v>60</v>
      </c>
      <c r="D51" s="46">
        <v>900945</v>
      </c>
      <c r="E51" s="46">
        <v>0</v>
      </c>
      <c r="F51" s="46">
        <v>0</v>
      </c>
      <c r="G51" s="46">
        <v>0</v>
      </c>
      <c r="H51" s="46">
        <v>0</v>
      </c>
      <c r="I51" s="46">
        <v>3817978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4718923</v>
      </c>
      <c r="O51" s="47">
        <f t="shared" si="7"/>
        <v>76.3567418002945</v>
      </c>
      <c r="P51" s="9"/>
    </row>
    <row r="52" spans="1:16" ht="15.75">
      <c r="A52" s="29" t="s">
        <v>47</v>
      </c>
      <c r="B52" s="30"/>
      <c r="C52" s="31"/>
      <c r="D52" s="32">
        <f t="shared" ref="D52:M52" si="10">SUM(D53:D55)</f>
        <v>1022052</v>
      </c>
      <c r="E52" s="32">
        <f t="shared" si="10"/>
        <v>169018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7" si="11">SUM(D52:M52)</f>
        <v>1191070</v>
      </c>
      <c r="O52" s="45">
        <f t="shared" si="7"/>
        <v>19.272665490849661</v>
      </c>
      <c r="P52" s="10"/>
    </row>
    <row r="53" spans="1:16">
      <c r="A53" s="13"/>
      <c r="B53" s="39">
        <v>351.9</v>
      </c>
      <c r="C53" s="21" t="s">
        <v>123</v>
      </c>
      <c r="D53" s="46">
        <v>731104</v>
      </c>
      <c r="E53" s="46">
        <v>169018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900122</v>
      </c>
      <c r="O53" s="47">
        <f t="shared" si="7"/>
        <v>14.564845229041602</v>
      </c>
      <c r="P53" s="9"/>
    </row>
    <row r="54" spans="1:16">
      <c r="A54" s="13"/>
      <c r="B54" s="39">
        <v>354</v>
      </c>
      <c r="C54" s="21" t="s">
        <v>63</v>
      </c>
      <c r="D54" s="46">
        <v>171414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171414</v>
      </c>
      <c r="O54" s="47">
        <f t="shared" si="7"/>
        <v>2.7736444394103654</v>
      </c>
      <c r="P54" s="9"/>
    </row>
    <row r="55" spans="1:16">
      <c r="A55" s="13"/>
      <c r="B55" s="39">
        <v>359</v>
      </c>
      <c r="C55" s="21" t="s">
        <v>64</v>
      </c>
      <c r="D55" s="46">
        <v>119534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119534</v>
      </c>
      <c r="O55" s="47">
        <f t="shared" si="7"/>
        <v>1.9341758223976959</v>
      </c>
      <c r="P55" s="9"/>
    </row>
    <row r="56" spans="1:16" ht="15.75">
      <c r="A56" s="29" t="s">
        <v>4</v>
      </c>
      <c r="B56" s="30"/>
      <c r="C56" s="31"/>
      <c r="D56" s="32">
        <f t="shared" ref="D56:M56" si="12">SUM(D57:D63)</f>
        <v>3022325</v>
      </c>
      <c r="E56" s="32">
        <f t="shared" si="12"/>
        <v>230570</v>
      </c>
      <c r="F56" s="32">
        <f t="shared" si="12"/>
        <v>1360</v>
      </c>
      <c r="G56" s="32">
        <f t="shared" si="12"/>
        <v>12180</v>
      </c>
      <c r="H56" s="32">
        <f t="shared" si="12"/>
        <v>0</v>
      </c>
      <c r="I56" s="32">
        <f t="shared" si="12"/>
        <v>652771</v>
      </c>
      <c r="J56" s="32">
        <f t="shared" si="12"/>
        <v>2509438</v>
      </c>
      <c r="K56" s="32">
        <f t="shared" si="12"/>
        <v>26671308</v>
      </c>
      <c r="L56" s="32">
        <f t="shared" si="12"/>
        <v>0</v>
      </c>
      <c r="M56" s="32">
        <f t="shared" si="12"/>
        <v>128478</v>
      </c>
      <c r="N56" s="32">
        <f t="shared" si="11"/>
        <v>33228430</v>
      </c>
      <c r="O56" s="45">
        <f t="shared" si="7"/>
        <v>537.66816070937364</v>
      </c>
      <c r="P56" s="10"/>
    </row>
    <row r="57" spans="1:16">
      <c r="A57" s="12"/>
      <c r="B57" s="25">
        <v>361.1</v>
      </c>
      <c r="C57" s="20" t="s">
        <v>66</v>
      </c>
      <c r="D57" s="46">
        <v>134069</v>
      </c>
      <c r="E57" s="46">
        <v>12665</v>
      </c>
      <c r="F57" s="46">
        <v>1360</v>
      </c>
      <c r="G57" s="46">
        <v>12180</v>
      </c>
      <c r="H57" s="46">
        <v>0</v>
      </c>
      <c r="I57" s="46">
        <v>81684</v>
      </c>
      <c r="J57" s="46">
        <v>37989</v>
      </c>
      <c r="K57" s="46">
        <v>1641205</v>
      </c>
      <c r="L57" s="46">
        <v>0</v>
      </c>
      <c r="M57" s="46">
        <v>22243</v>
      </c>
      <c r="N57" s="46">
        <f t="shared" si="11"/>
        <v>1943395</v>
      </c>
      <c r="O57" s="47">
        <f t="shared" si="7"/>
        <v>31.446012200449832</v>
      </c>
      <c r="P57" s="9"/>
    </row>
    <row r="58" spans="1:16">
      <c r="A58" s="12"/>
      <c r="B58" s="25">
        <v>361.2</v>
      </c>
      <c r="C58" s="20" t="s">
        <v>67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2800962</v>
      </c>
      <c r="L58" s="46">
        <v>0</v>
      </c>
      <c r="M58" s="46">
        <v>0</v>
      </c>
      <c r="N58" s="46">
        <f t="shared" ref="N58:N63" si="13">SUM(D58:M58)</f>
        <v>2800962</v>
      </c>
      <c r="O58" s="47">
        <f t="shared" si="7"/>
        <v>45.322276338570575</v>
      </c>
      <c r="P58" s="9"/>
    </row>
    <row r="59" spans="1:16">
      <c r="A59" s="12"/>
      <c r="B59" s="25">
        <v>361.3</v>
      </c>
      <c r="C59" s="20" t="s">
        <v>68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22044019</v>
      </c>
      <c r="L59" s="46">
        <v>0</v>
      </c>
      <c r="M59" s="46">
        <v>0</v>
      </c>
      <c r="N59" s="46">
        <f t="shared" si="13"/>
        <v>22044019</v>
      </c>
      <c r="O59" s="47">
        <f t="shared" si="7"/>
        <v>356.69356482904806</v>
      </c>
      <c r="P59" s="9"/>
    </row>
    <row r="60" spans="1:16">
      <c r="A60" s="12"/>
      <c r="B60" s="25">
        <v>362</v>
      </c>
      <c r="C60" s="20" t="s">
        <v>69</v>
      </c>
      <c r="D60" s="46">
        <v>291551</v>
      </c>
      <c r="E60" s="46">
        <v>0</v>
      </c>
      <c r="F60" s="46">
        <v>0</v>
      </c>
      <c r="G60" s="46">
        <v>0</v>
      </c>
      <c r="H60" s="46">
        <v>0</v>
      </c>
      <c r="I60" s="46">
        <v>158976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450527</v>
      </c>
      <c r="O60" s="47">
        <f t="shared" si="7"/>
        <v>7.2899629455834045</v>
      </c>
      <c r="P60" s="9"/>
    </row>
    <row r="61" spans="1:16">
      <c r="A61" s="12"/>
      <c r="B61" s="25">
        <v>364</v>
      </c>
      <c r="C61" s="20" t="s">
        <v>124</v>
      </c>
      <c r="D61" s="46">
        <v>889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75059</v>
      </c>
      <c r="K61" s="46">
        <v>0</v>
      </c>
      <c r="L61" s="46">
        <v>0</v>
      </c>
      <c r="M61" s="46">
        <v>106235</v>
      </c>
      <c r="N61" s="46">
        <f t="shared" si="13"/>
        <v>182183</v>
      </c>
      <c r="O61" s="47">
        <f t="shared" si="7"/>
        <v>2.9478972832154819</v>
      </c>
      <c r="P61" s="9"/>
    </row>
    <row r="62" spans="1:16">
      <c r="A62" s="12"/>
      <c r="B62" s="25">
        <v>365</v>
      </c>
      <c r="C62" s="20" t="s">
        <v>125</v>
      </c>
      <c r="D62" s="46">
        <v>3890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3890</v>
      </c>
      <c r="O62" s="47">
        <f t="shared" si="7"/>
        <v>6.2943965308004723E-2</v>
      </c>
      <c r="P62" s="9"/>
    </row>
    <row r="63" spans="1:16">
      <c r="A63" s="12"/>
      <c r="B63" s="25">
        <v>369.9</v>
      </c>
      <c r="C63" s="20" t="s">
        <v>74</v>
      </c>
      <c r="D63" s="46">
        <v>2591926</v>
      </c>
      <c r="E63" s="46">
        <v>217905</v>
      </c>
      <c r="F63" s="46">
        <v>0</v>
      </c>
      <c r="G63" s="46">
        <v>0</v>
      </c>
      <c r="H63" s="46">
        <v>0</v>
      </c>
      <c r="I63" s="46">
        <v>412111</v>
      </c>
      <c r="J63" s="46">
        <v>2396390</v>
      </c>
      <c r="K63" s="46">
        <v>185122</v>
      </c>
      <c r="L63" s="46">
        <v>0</v>
      </c>
      <c r="M63" s="46">
        <v>0</v>
      </c>
      <c r="N63" s="46">
        <f t="shared" si="13"/>
        <v>5803454</v>
      </c>
      <c r="O63" s="47">
        <f t="shared" si="7"/>
        <v>93.90550314719826</v>
      </c>
      <c r="P63" s="9"/>
    </row>
    <row r="64" spans="1:16" ht="15.75">
      <c r="A64" s="29" t="s">
        <v>48</v>
      </c>
      <c r="B64" s="30"/>
      <c r="C64" s="31"/>
      <c r="D64" s="32">
        <f t="shared" ref="D64:M64" si="14">SUM(D65:D68)</f>
        <v>9657335</v>
      </c>
      <c r="E64" s="32">
        <f t="shared" si="14"/>
        <v>1169491</v>
      </c>
      <c r="F64" s="32">
        <f t="shared" si="14"/>
        <v>1210870</v>
      </c>
      <c r="G64" s="32">
        <f t="shared" si="14"/>
        <v>15033307</v>
      </c>
      <c r="H64" s="32">
        <f t="shared" si="14"/>
        <v>0</v>
      </c>
      <c r="I64" s="32">
        <f t="shared" si="14"/>
        <v>1979353</v>
      </c>
      <c r="J64" s="32">
        <f t="shared" si="14"/>
        <v>641238</v>
      </c>
      <c r="K64" s="32">
        <f t="shared" si="14"/>
        <v>11911414</v>
      </c>
      <c r="L64" s="32">
        <f t="shared" si="14"/>
        <v>0</v>
      </c>
      <c r="M64" s="32">
        <f t="shared" si="14"/>
        <v>178073</v>
      </c>
      <c r="N64" s="32">
        <f t="shared" ref="N64:N69" si="15">SUM(D64:M64)</f>
        <v>41781081</v>
      </c>
      <c r="O64" s="45">
        <f t="shared" si="7"/>
        <v>676.05833238944354</v>
      </c>
      <c r="P64" s="9"/>
    </row>
    <row r="65" spans="1:119">
      <c r="A65" s="12"/>
      <c r="B65" s="25">
        <v>381</v>
      </c>
      <c r="C65" s="20" t="s">
        <v>75</v>
      </c>
      <c r="D65" s="46">
        <v>4355110</v>
      </c>
      <c r="E65" s="46">
        <v>1157482</v>
      </c>
      <c r="F65" s="46">
        <v>1210870</v>
      </c>
      <c r="G65" s="46">
        <v>1325584</v>
      </c>
      <c r="H65" s="46">
        <v>0</v>
      </c>
      <c r="I65" s="46">
        <v>103000</v>
      </c>
      <c r="J65" s="46">
        <v>32740</v>
      </c>
      <c r="K65" s="46">
        <v>0</v>
      </c>
      <c r="L65" s="46">
        <v>0</v>
      </c>
      <c r="M65" s="46">
        <v>0</v>
      </c>
      <c r="N65" s="46">
        <f t="shared" si="15"/>
        <v>8184786</v>
      </c>
      <c r="O65" s="47">
        <f t="shared" si="7"/>
        <v>132.43775990679762</v>
      </c>
      <c r="P65" s="9"/>
    </row>
    <row r="66" spans="1:119">
      <c r="A66" s="12"/>
      <c r="B66" s="25">
        <v>384</v>
      </c>
      <c r="C66" s="20" t="s">
        <v>76</v>
      </c>
      <c r="D66" s="46">
        <v>2629000</v>
      </c>
      <c r="E66" s="46">
        <v>0</v>
      </c>
      <c r="F66" s="46">
        <v>0</v>
      </c>
      <c r="G66" s="46">
        <v>11799612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14428612</v>
      </c>
      <c r="O66" s="47">
        <f t="shared" si="7"/>
        <v>233.46890827009273</v>
      </c>
      <c r="P66" s="9"/>
    </row>
    <row r="67" spans="1:119">
      <c r="A67" s="12"/>
      <c r="B67" s="25">
        <v>389.4</v>
      </c>
      <c r="C67" s="20" t="s">
        <v>126</v>
      </c>
      <c r="D67" s="46">
        <v>2673225</v>
      </c>
      <c r="E67" s="46">
        <v>12009</v>
      </c>
      <c r="F67" s="46">
        <v>0</v>
      </c>
      <c r="G67" s="46">
        <v>1908111</v>
      </c>
      <c r="H67" s="46">
        <v>0</v>
      </c>
      <c r="I67" s="46">
        <v>7500</v>
      </c>
      <c r="J67" s="46">
        <v>0</v>
      </c>
      <c r="K67" s="46">
        <v>11911414</v>
      </c>
      <c r="L67" s="46">
        <v>0</v>
      </c>
      <c r="M67" s="46">
        <v>178073</v>
      </c>
      <c r="N67" s="46">
        <f t="shared" si="15"/>
        <v>16690332</v>
      </c>
      <c r="O67" s="47">
        <f t="shared" si="7"/>
        <v>270.06572709179466</v>
      </c>
      <c r="P67" s="9"/>
    </row>
    <row r="68" spans="1:119" ht="15.75" thickBot="1">
      <c r="A68" s="12"/>
      <c r="B68" s="25">
        <v>389.7</v>
      </c>
      <c r="C68" s="20" t="s">
        <v>127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1868853</v>
      </c>
      <c r="J68" s="46">
        <v>608498</v>
      </c>
      <c r="K68" s="46">
        <v>0</v>
      </c>
      <c r="L68" s="46">
        <v>0</v>
      </c>
      <c r="M68" s="46">
        <v>0</v>
      </c>
      <c r="N68" s="46">
        <f t="shared" si="15"/>
        <v>2477351</v>
      </c>
      <c r="O68" s="47">
        <f t="shared" si="7"/>
        <v>40.085937120758565</v>
      </c>
      <c r="P68" s="9"/>
    </row>
    <row r="69" spans="1:119" ht="16.5" thickBot="1">
      <c r="A69" s="14" t="s">
        <v>61</v>
      </c>
      <c r="B69" s="23"/>
      <c r="C69" s="22"/>
      <c r="D69" s="15">
        <f t="shared" ref="D69:M69" si="16">SUM(D5,D14,D21,D39,D52,D56,D64)</f>
        <v>100595030</v>
      </c>
      <c r="E69" s="15">
        <f t="shared" si="16"/>
        <v>3922291</v>
      </c>
      <c r="F69" s="15">
        <f t="shared" si="16"/>
        <v>1212230</v>
      </c>
      <c r="G69" s="15">
        <f t="shared" si="16"/>
        <v>18158592</v>
      </c>
      <c r="H69" s="15">
        <f t="shared" si="16"/>
        <v>0</v>
      </c>
      <c r="I69" s="15">
        <f t="shared" si="16"/>
        <v>44870402</v>
      </c>
      <c r="J69" s="15">
        <f t="shared" si="16"/>
        <v>18683599</v>
      </c>
      <c r="K69" s="15">
        <f t="shared" si="16"/>
        <v>40396312</v>
      </c>
      <c r="L69" s="15">
        <f t="shared" si="16"/>
        <v>0</v>
      </c>
      <c r="M69" s="15">
        <f t="shared" si="16"/>
        <v>11609745</v>
      </c>
      <c r="N69" s="15">
        <f t="shared" si="15"/>
        <v>239448201</v>
      </c>
      <c r="O69" s="38">
        <f>(N69/O$71)</f>
        <v>3874.5036649892395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18" t="s">
        <v>128</v>
      </c>
      <c r="M71" s="118"/>
      <c r="N71" s="118"/>
      <c r="O71" s="43">
        <v>61801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100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57038399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1840209</v>
      </c>
      <c r="L5" s="27">
        <f t="shared" si="0"/>
        <v>0</v>
      </c>
      <c r="M5" s="27">
        <f t="shared" si="0"/>
        <v>11086750</v>
      </c>
      <c r="N5" s="28">
        <f>SUM(D5:M5)</f>
        <v>69965358</v>
      </c>
      <c r="O5" s="33">
        <f t="shared" ref="O5:O36" si="1">(N5/O$74)</f>
        <v>1137.7405967964876</v>
      </c>
      <c r="P5" s="6"/>
    </row>
    <row r="6" spans="1:133">
      <c r="A6" s="12"/>
      <c r="B6" s="25">
        <v>311</v>
      </c>
      <c r="C6" s="20" t="s">
        <v>3</v>
      </c>
      <c r="D6" s="46">
        <v>46224759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11086750</v>
      </c>
      <c r="N6" s="46">
        <f>SUM(D6:M6)</f>
        <v>57311509</v>
      </c>
      <c r="O6" s="47">
        <f t="shared" si="1"/>
        <v>931.97022522156271</v>
      </c>
      <c r="P6" s="9"/>
    </row>
    <row r="7" spans="1:133">
      <c r="A7" s="12"/>
      <c r="B7" s="25">
        <v>312.41000000000003</v>
      </c>
      <c r="C7" s="20" t="s">
        <v>11</v>
      </c>
      <c r="D7" s="46">
        <v>1307897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1307897</v>
      </c>
      <c r="O7" s="47">
        <f t="shared" si="1"/>
        <v>21.268347020082935</v>
      </c>
      <c r="P7" s="9"/>
    </row>
    <row r="8" spans="1:133">
      <c r="A8" s="12"/>
      <c r="B8" s="25">
        <v>312.51</v>
      </c>
      <c r="C8" s="20" t="s">
        <v>90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1249017</v>
      </c>
      <c r="L8" s="46">
        <v>0</v>
      </c>
      <c r="M8" s="46">
        <v>0</v>
      </c>
      <c r="N8" s="46">
        <f>SUM(D8:M8)</f>
        <v>1249017</v>
      </c>
      <c r="O8" s="47">
        <f t="shared" si="1"/>
        <v>20.310870802504269</v>
      </c>
      <c r="P8" s="9"/>
    </row>
    <row r="9" spans="1:133">
      <c r="A9" s="12"/>
      <c r="B9" s="25">
        <v>312.52</v>
      </c>
      <c r="C9" s="20" t="s">
        <v>86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591192</v>
      </c>
      <c r="L9" s="46">
        <v>0</v>
      </c>
      <c r="M9" s="46">
        <v>0</v>
      </c>
      <c r="N9" s="46">
        <f>SUM(D9:M9)</f>
        <v>591192</v>
      </c>
      <c r="O9" s="47">
        <f t="shared" si="1"/>
        <v>9.6136596471257825</v>
      </c>
      <c r="P9" s="9"/>
    </row>
    <row r="10" spans="1:133">
      <c r="A10" s="12"/>
      <c r="B10" s="25">
        <v>314.10000000000002</v>
      </c>
      <c r="C10" s="20" t="s">
        <v>12</v>
      </c>
      <c r="D10" s="46">
        <v>4930270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4930270</v>
      </c>
      <c r="O10" s="47">
        <f t="shared" si="1"/>
        <v>80.173510041466784</v>
      </c>
      <c r="P10" s="9"/>
    </row>
    <row r="11" spans="1:133">
      <c r="A11" s="12"/>
      <c r="B11" s="25">
        <v>314.39999999999998</v>
      </c>
      <c r="C11" s="20" t="s">
        <v>14</v>
      </c>
      <c r="D11" s="46">
        <v>219515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219515</v>
      </c>
      <c r="O11" s="47">
        <f t="shared" si="1"/>
        <v>3.5696398081144807</v>
      </c>
      <c r="P11" s="9"/>
    </row>
    <row r="12" spans="1:133">
      <c r="A12" s="12"/>
      <c r="B12" s="25">
        <v>315</v>
      </c>
      <c r="C12" s="20" t="s">
        <v>97</v>
      </c>
      <c r="D12" s="46">
        <v>3655858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3655858</v>
      </c>
      <c r="O12" s="47">
        <f t="shared" si="1"/>
        <v>59.449678835677695</v>
      </c>
      <c r="P12" s="9"/>
    </row>
    <row r="13" spans="1:133">
      <c r="A13" s="12"/>
      <c r="B13" s="25">
        <v>316</v>
      </c>
      <c r="C13" s="20" t="s">
        <v>15</v>
      </c>
      <c r="D13" s="46">
        <v>700100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700100</v>
      </c>
      <c r="O13" s="47">
        <f t="shared" si="1"/>
        <v>11.384665419952842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SUM(D15:D21)</f>
        <v>9557676</v>
      </c>
      <c r="E14" s="32">
        <f t="shared" si="3"/>
        <v>503452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8" si="4">SUM(D14:M14)</f>
        <v>10061128</v>
      </c>
      <c r="O14" s="45">
        <f t="shared" si="1"/>
        <v>163.60887877063175</v>
      </c>
      <c r="P14" s="10"/>
    </row>
    <row r="15" spans="1:133">
      <c r="A15" s="12"/>
      <c r="B15" s="25">
        <v>322</v>
      </c>
      <c r="C15" s="20" t="s">
        <v>0</v>
      </c>
      <c r="D15" s="46">
        <v>3535624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3535624</v>
      </c>
      <c r="O15" s="47">
        <f t="shared" si="1"/>
        <v>57.494495487438002</v>
      </c>
      <c r="P15" s="9"/>
    </row>
    <row r="16" spans="1:133">
      <c r="A16" s="12"/>
      <c r="B16" s="25">
        <v>323.10000000000002</v>
      </c>
      <c r="C16" s="20" t="s">
        <v>17</v>
      </c>
      <c r="D16" s="46">
        <v>4360879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4360879</v>
      </c>
      <c r="O16" s="47">
        <f t="shared" si="1"/>
        <v>70.914367021709083</v>
      </c>
      <c r="P16" s="9"/>
    </row>
    <row r="17" spans="1:16">
      <c r="A17" s="12"/>
      <c r="B17" s="25">
        <v>323.39999999999998</v>
      </c>
      <c r="C17" s="20" t="s">
        <v>18</v>
      </c>
      <c r="D17" s="46">
        <v>61086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61086</v>
      </c>
      <c r="O17" s="47">
        <f t="shared" si="1"/>
        <v>0.99334905276851782</v>
      </c>
      <c r="P17" s="9"/>
    </row>
    <row r="18" spans="1:16">
      <c r="A18" s="12"/>
      <c r="B18" s="25">
        <v>323.89999999999998</v>
      </c>
      <c r="C18" s="20" t="s">
        <v>19</v>
      </c>
      <c r="D18" s="46">
        <v>336062</v>
      </c>
      <c r="E18" s="46">
        <v>80952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417014</v>
      </c>
      <c r="O18" s="47">
        <f t="shared" si="1"/>
        <v>6.78126676965607</v>
      </c>
      <c r="P18" s="9"/>
    </row>
    <row r="19" spans="1:16">
      <c r="A19" s="12"/>
      <c r="B19" s="25">
        <v>324.61</v>
      </c>
      <c r="C19" s="20" t="s">
        <v>20</v>
      </c>
      <c r="D19" s="46">
        <v>0</v>
      </c>
      <c r="E19" s="46">
        <v>422500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422500</v>
      </c>
      <c r="O19" s="47">
        <f t="shared" si="1"/>
        <v>6.870477274575169</v>
      </c>
      <c r="P19" s="9"/>
    </row>
    <row r="20" spans="1:16">
      <c r="A20" s="12"/>
      <c r="B20" s="25">
        <v>325.10000000000002</v>
      </c>
      <c r="C20" s="20" t="s">
        <v>21</v>
      </c>
      <c r="D20" s="46">
        <v>23272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23272</v>
      </c>
      <c r="O20" s="47">
        <f t="shared" si="1"/>
        <v>0.3784372713228718</v>
      </c>
      <c r="P20" s="9"/>
    </row>
    <row r="21" spans="1:16">
      <c r="A21" s="12"/>
      <c r="B21" s="25">
        <v>329</v>
      </c>
      <c r="C21" s="20" t="s">
        <v>22</v>
      </c>
      <c r="D21" s="46">
        <v>1240753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1240753</v>
      </c>
      <c r="O21" s="47">
        <f t="shared" si="1"/>
        <v>20.176485893162045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SUM(D23:D39)</f>
        <v>8274204</v>
      </c>
      <c r="E22" s="32">
        <f t="shared" si="5"/>
        <v>1609031</v>
      </c>
      <c r="F22" s="32">
        <f t="shared" si="5"/>
        <v>0</v>
      </c>
      <c r="G22" s="32">
        <f t="shared" si="5"/>
        <v>2057297</v>
      </c>
      <c r="H22" s="32">
        <f t="shared" si="5"/>
        <v>0</v>
      </c>
      <c r="I22" s="32">
        <f t="shared" si="5"/>
        <v>212586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12153118</v>
      </c>
      <c r="O22" s="45">
        <f t="shared" si="1"/>
        <v>197.62774209285308</v>
      </c>
      <c r="P22" s="10"/>
    </row>
    <row r="23" spans="1:16">
      <c r="A23" s="12"/>
      <c r="B23" s="25">
        <v>331.2</v>
      </c>
      <c r="C23" s="20" t="s">
        <v>23</v>
      </c>
      <c r="D23" s="46">
        <v>447241</v>
      </c>
      <c r="E23" s="46">
        <v>523239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970480</v>
      </c>
      <c r="O23" s="47">
        <f t="shared" si="1"/>
        <v>15.781445645987478</v>
      </c>
      <c r="P23" s="9"/>
    </row>
    <row r="24" spans="1:16">
      <c r="A24" s="12"/>
      <c r="B24" s="25">
        <v>331.39</v>
      </c>
      <c r="C24" s="20" t="s">
        <v>91</v>
      </c>
      <c r="D24" s="46">
        <v>0</v>
      </c>
      <c r="E24" s="46">
        <v>212039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212039</v>
      </c>
      <c r="O24" s="47">
        <f t="shared" si="1"/>
        <v>3.448068948695016</v>
      </c>
      <c r="P24" s="9"/>
    </row>
    <row r="25" spans="1:16">
      <c r="A25" s="12"/>
      <c r="B25" s="25">
        <v>331.49</v>
      </c>
      <c r="C25" s="20" t="s">
        <v>27</v>
      </c>
      <c r="D25" s="46">
        <v>116992</v>
      </c>
      <c r="E25" s="46">
        <v>42066</v>
      </c>
      <c r="F25" s="46">
        <v>0</v>
      </c>
      <c r="G25" s="46">
        <v>715356</v>
      </c>
      <c r="H25" s="46">
        <v>0</v>
      </c>
      <c r="I25" s="46">
        <v>209941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1084355</v>
      </c>
      <c r="O25" s="47">
        <f t="shared" si="1"/>
        <v>17.633222213188063</v>
      </c>
      <c r="P25" s="9"/>
    </row>
    <row r="26" spans="1:16">
      <c r="A26" s="12"/>
      <c r="B26" s="25">
        <v>331.5</v>
      </c>
      <c r="C26" s="20" t="s">
        <v>25</v>
      </c>
      <c r="D26" s="46">
        <v>0</v>
      </c>
      <c r="E26" s="46">
        <v>792183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792183</v>
      </c>
      <c r="O26" s="47">
        <f t="shared" si="1"/>
        <v>12.882071713147411</v>
      </c>
      <c r="P26" s="9"/>
    </row>
    <row r="27" spans="1:16">
      <c r="A27" s="12"/>
      <c r="B27" s="25">
        <v>331.7</v>
      </c>
      <c r="C27" s="20" t="s">
        <v>98</v>
      </c>
      <c r="D27" s="46">
        <v>0</v>
      </c>
      <c r="E27" s="46">
        <v>0</v>
      </c>
      <c r="F27" s="46">
        <v>0</v>
      </c>
      <c r="G27" s="46">
        <v>121607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121607</v>
      </c>
      <c r="O27" s="47">
        <f t="shared" si="1"/>
        <v>1.9775103666964793</v>
      </c>
      <c r="P27" s="9"/>
    </row>
    <row r="28" spans="1:16">
      <c r="A28" s="12"/>
      <c r="B28" s="25">
        <v>334.2</v>
      </c>
      <c r="C28" s="20" t="s">
        <v>26</v>
      </c>
      <c r="D28" s="46">
        <v>1840208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1840208</v>
      </c>
      <c r="O28" s="47">
        <f t="shared" si="1"/>
        <v>29.924514188145377</v>
      </c>
      <c r="P28" s="9"/>
    </row>
    <row r="29" spans="1:16">
      <c r="A29" s="12"/>
      <c r="B29" s="25">
        <v>334.5</v>
      </c>
      <c r="C29" s="20" t="s">
        <v>30</v>
      </c>
      <c r="D29" s="46">
        <v>0</v>
      </c>
      <c r="E29" s="46">
        <v>39504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6">SUM(D29:M29)</f>
        <v>39504</v>
      </c>
      <c r="O29" s="47">
        <f t="shared" si="1"/>
        <v>0.64239369054394668</v>
      </c>
      <c r="P29" s="9"/>
    </row>
    <row r="30" spans="1:16">
      <c r="A30" s="12"/>
      <c r="B30" s="25">
        <v>334.7</v>
      </c>
      <c r="C30" s="20" t="s">
        <v>92</v>
      </c>
      <c r="D30" s="46">
        <v>0</v>
      </c>
      <c r="E30" s="46">
        <v>0</v>
      </c>
      <c r="F30" s="46">
        <v>0</v>
      </c>
      <c r="G30" s="46">
        <v>155004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155004</v>
      </c>
      <c r="O30" s="47">
        <f t="shared" si="1"/>
        <v>2.5205951703390519</v>
      </c>
      <c r="P30" s="9"/>
    </row>
    <row r="31" spans="1:16">
      <c r="A31" s="12"/>
      <c r="B31" s="25">
        <v>335.12</v>
      </c>
      <c r="C31" s="20" t="s">
        <v>31</v>
      </c>
      <c r="D31" s="46">
        <v>1604807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1604807</v>
      </c>
      <c r="O31" s="47">
        <f t="shared" si="1"/>
        <v>26.096544434506871</v>
      </c>
      <c r="P31" s="9"/>
    </row>
    <row r="32" spans="1:16">
      <c r="A32" s="12"/>
      <c r="B32" s="25">
        <v>335.14</v>
      </c>
      <c r="C32" s="20" t="s">
        <v>32</v>
      </c>
      <c r="D32" s="46">
        <v>430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430</v>
      </c>
      <c r="O32" s="47">
        <f t="shared" si="1"/>
        <v>6.9924384096267988E-3</v>
      </c>
      <c r="P32" s="9"/>
    </row>
    <row r="33" spans="1:16">
      <c r="A33" s="12"/>
      <c r="B33" s="25">
        <v>335.15</v>
      </c>
      <c r="C33" s="20" t="s">
        <v>33</v>
      </c>
      <c r="D33" s="46">
        <v>70475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70475</v>
      </c>
      <c r="O33" s="47">
        <f t="shared" si="1"/>
        <v>1.1460281323684853</v>
      </c>
      <c r="P33" s="9"/>
    </row>
    <row r="34" spans="1:16">
      <c r="A34" s="12"/>
      <c r="B34" s="25">
        <v>335.18</v>
      </c>
      <c r="C34" s="20" t="s">
        <v>34</v>
      </c>
      <c r="D34" s="46">
        <v>3960561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3960561</v>
      </c>
      <c r="O34" s="47">
        <f t="shared" si="1"/>
        <v>64.404602000162612</v>
      </c>
      <c r="P34" s="9"/>
    </row>
    <row r="35" spans="1:16">
      <c r="A35" s="12"/>
      <c r="B35" s="25">
        <v>335.21</v>
      </c>
      <c r="C35" s="20" t="s">
        <v>35</v>
      </c>
      <c r="D35" s="46">
        <v>60352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60352</v>
      </c>
      <c r="O35" s="47">
        <f t="shared" si="1"/>
        <v>0.98141312301813155</v>
      </c>
      <c r="P35" s="9"/>
    </row>
    <row r="36" spans="1:16">
      <c r="A36" s="12"/>
      <c r="B36" s="25">
        <v>335.49</v>
      </c>
      <c r="C36" s="20" t="s">
        <v>36</v>
      </c>
      <c r="D36" s="46">
        <v>50525</v>
      </c>
      <c r="E36" s="46">
        <v>0</v>
      </c>
      <c r="F36" s="46">
        <v>0</v>
      </c>
      <c r="G36" s="46">
        <v>0</v>
      </c>
      <c r="H36" s="46">
        <v>0</v>
      </c>
      <c r="I36" s="46">
        <v>2645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53170</v>
      </c>
      <c r="O36" s="47">
        <f t="shared" si="1"/>
        <v>0.86462314009269048</v>
      </c>
      <c r="P36" s="9"/>
    </row>
    <row r="37" spans="1:16">
      <c r="A37" s="12"/>
      <c r="B37" s="25">
        <v>337.4</v>
      </c>
      <c r="C37" s="20" t="s">
        <v>39</v>
      </c>
      <c r="D37" s="46">
        <v>0</v>
      </c>
      <c r="E37" s="46">
        <v>0</v>
      </c>
      <c r="F37" s="46">
        <v>0</v>
      </c>
      <c r="G37" s="46">
        <v>867239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867239</v>
      </c>
      <c r="O37" s="47">
        <f t="shared" ref="O37:O68" si="7">(N37/O$74)</f>
        <v>14.102593706805431</v>
      </c>
      <c r="P37" s="9"/>
    </row>
    <row r="38" spans="1:16">
      <c r="A38" s="12"/>
      <c r="B38" s="25">
        <v>337.7</v>
      </c>
      <c r="C38" s="20" t="s">
        <v>40</v>
      </c>
      <c r="D38" s="46">
        <v>0</v>
      </c>
      <c r="E38" s="46">
        <v>0</v>
      </c>
      <c r="F38" s="46">
        <v>0</v>
      </c>
      <c r="G38" s="46">
        <v>198091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198091</v>
      </c>
      <c r="O38" s="47">
        <f t="shared" si="7"/>
        <v>3.2212537604683309</v>
      </c>
      <c r="P38" s="9"/>
    </row>
    <row r="39" spans="1:16">
      <c r="A39" s="12"/>
      <c r="B39" s="25">
        <v>338</v>
      </c>
      <c r="C39" s="20" t="s">
        <v>41</v>
      </c>
      <c r="D39" s="46">
        <v>122613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122613</v>
      </c>
      <c r="O39" s="47">
        <f t="shared" si="7"/>
        <v>1.9938694202780713</v>
      </c>
      <c r="P39" s="9"/>
    </row>
    <row r="40" spans="1:16" ht="15.75">
      <c r="A40" s="29" t="s">
        <v>46</v>
      </c>
      <c r="B40" s="30"/>
      <c r="C40" s="31"/>
      <c r="D40" s="32">
        <f t="shared" ref="D40:M40" si="8">SUM(D41:D53)</f>
        <v>10391249</v>
      </c>
      <c r="E40" s="32">
        <f t="shared" si="8"/>
        <v>661047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41871783</v>
      </c>
      <c r="J40" s="32">
        <f t="shared" si="8"/>
        <v>15754698</v>
      </c>
      <c r="K40" s="32">
        <f t="shared" si="8"/>
        <v>0</v>
      </c>
      <c r="L40" s="32">
        <f t="shared" si="8"/>
        <v>0</v>
      </c>
      <c r="M40" s="32">
        <f t="shared" si="8"/>
        <v>216030</v>
      </c>
      <c r="N40" s="32">
        <f>SUM(D40:M40)</f>
        <v>68894807</v>
      </c>
      <c r="O40" s="45">
        <f t="shared" si="7"/>
        <v>1120.3318481177332</v>
      </c>
      <c r="P40" s="10"/>
    </row>
    <row r="41" spans="1:16">
      <c r="A41" s="12"/>
      <c r="B41" s="25">
        <v>341.1</v>
      </c>
      <c r="C41" s="20" t="s">
        <v>87</v>
      </c>
      <c r="D41" s="46">
        <v>127885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127885</v>
      </c>
      <c r="O41" s="47">
        <f t="shared" si="7"/>
        <v>2.0795999674770305</v>
      </c>
      <c r="P41" s="9"/>
    </row>
    <row r="42" spans="1:16">
      <c r="A42" s="12"/>
      <c r="B42" s="25">
        <v>341.9</v>
      </c>
      <c r="C42" s="20" t="s">
        <v>49</v>
      </c>
      <c r="D42" s="46">
        <v>747543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3" si="9">SUM(D42:M42)</f>
        <v>747543</v>
      </c>
      <c r="O42" s="47">
        <f t="shared" si="7"/>
        <v>12.156159037320107</v>
      </c>
      <c r="P42" s="9"/>
    </row>
    <row r="43" spans="1:16">
      <c r="A43" s="12"/>
      <c r="B43" s="25">
        <v>342.1</v>
      </c>
      <c r="C43" s="20" t="s">
        <v>50</v>
      </c>
      <c r="D43" s="46">
        <v>625246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625246</v>
      </c>
      <c r="O43" s="47">
        <f t="shared" si="7"/>
        <v>10.167428246198877</v>
      </c>
      <c r="P43" s="9"/>
    </row>
    <row r="44" spans="1:16">
      <c r="A44" s="12"/>
      <c r="B44" s="25">
        <v>342.2</v>
      </c>
      <c r="C44" s="20" t="s">
        <v>51</v>
      </c>
      <c r="D44" s="46">
        <v>3792852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3792852</v>
      </c>
      <c r="O44" s="47">
        <f t="shared" si="7"/>
        <v>61.677404667046105</v>
      </c>
      <c r="P44" s="9"/>
    </row>
    <row r="45" spans="1:16">
      <c r="A45" s="12"/>
      <c r="B45" s="25">
        <v>342.4</v>
      </c>
      <c r="C45" s="20" t="s">
        <v>52</v>
      </c>
      <c r="D45" s="46">
        <v>2221105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2221105</v>
      </c>
      <c r="O45" s="47">
        <f t="shared" si="7"/>
        <v>36.118464915846815</v>
      </c>
      <c r="P45" s="9"/>
    </row>
    <row r="46" spans="1:16">
      <c r="A46" s="12"/>
      <c r="B46" s="25">
        <v>343.4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5046386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5046386</v>
      </c>
      <c r="O46" s="47">
        <f t="shared" si="7"/>
        <v>82.061728595820796</v>
      </c>
      <c r="P46" s="9"/>
    </row>
    <row r="47" spans="1:16">
      <c r="A47" s="12"/>
      <c r="B47" s="25">
        <v>343.6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31031556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31031556</v>
      </c>
      <c r="O47" s="47">
        <f t="shared" si="7"/>
        <v>504.61917229043013</v>
      </c>
      <c r="P47" s="9"/>
    </row>
    <row r="48" spans="1:16">
      <c r="A48" s="12"/>
      <c r="B48" s="25">
        <v>343.8</v>
      </c>
      <c r="C48" s="20" t="s">
        <v>55</v>
      </c>
      <c r="D48" s="46">
        <v>0</v>
      </c>
      <c r="E48" s="46">
        <v>11637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11637</v>
      </c>
      <c r="O48" s="47">
        <f t="shared" si="7"/>
        <v>0.18923489714610944</v>
      </c>
      <c r="P48" s="9"/>
    </row>
    <row r="49" spans="1:16">
      <c r="A49" s="12"/>
      <c r="B49" s="25">
        <v>343.9</v>
      </c>
      <c r="C49" s="20" t="s">
        <v>56</v>
      </c>
      <c r="D49" s="46">
        <v>93931</v>
      </c>
      <c r="E49" s="46">
        <v>0</v>
      </c>
      <c r="F49" s="46">
        <v>0</v>
      </c>
      <c r="G49" s="46">
        <v>0</v>
      </c>
      <c r="H49" s="46">
        <v>0</v>
      </c>
      <c r="I49" s="46">
        <v>2135445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2229376</v>
      </c>
      <c r="O49" s="47">
        <f t="shared" si="7"/>
        <v>36.252963655581752</v>
      </c>
      <c r="P49" s="9"/>
    </row>
    <row r="50" spans="1:16">
      <c r="A50" s="12"/>
      <c r="B50" s="25">
        <v>344.5</v>
      </c>
      <c r="C50" s="20" t="s">
        <v>57</v>
      </c>
      <c r="D50" s="46">
        <v>1500136</v>
      </c>
      <c r="E50" s="46">
        <v>319800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1819936</v>
      </c>
      <c r="O50" s="47">
        <f t="shared" si="7"/>
        <v>29.594861370843159</v>
      </c>
      <c r="P50" s="9"/>
    </row>
    <row r="51" spans="1:16">
      <c r="A51" s="12"/>
      <c r="B51" s="25">
        <v>347.2</v>
      </c>
      <c r="C51" s="20" t="s">
        <v>59</v>
      </c>
      <c r="D51" s="46">
        <v>344391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344391</v>
      </c>
      <c r="O51" s="47">
        <f t="shared" si="7"/>
        <v>5.6003089682087976</v>
      </c>
      <c r="P51" s="9"/>
    </row>
    <row r="52" spans="1:16">
      <c r="A52" s="12"/>
      <c r="B52" s="25">
        <v>347.5</v>
      </c>
      <c r="C52" s="20" t="s">
        <v>60</v>
      </c>
      <c r="D52" s="46">
        <v>938160</v>
      </c>
      <c r="E52" s="46">
        <v>329610</v>
      </c>
      <c r="F52" s="46">
        <v>0</v>
      </c>
      <c r="G52" s="46">
        <v>0</v>
      </c>
      <c r="H52" s="46">
        <v>0</v>
      </c>
      <c r="I52" s="46">
        <v>3658396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4926166</v>
      </c>
      <c r="O52" s="47">
        <f t="shared" si="7"/>
        <v>80.106772908366537</v>
      </c>
      <c r="P52" s="9"/>
    </row>
    <row r="53" spans="1:16">
      <c r="A53" s="12"/>
      <c r="B53" s="25">
        <v>349</v>
      </c>
      <c r="C53" s="20" t="s">
        <v>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15754698</v>
      </c>
      <c r="K53" s="46">
        <v>0</v>
      </c>
      <c r="L53" s="46">
        <v>0</v>
      </c>
      <c r="M53" s="46">
        <v>216030</v>
      </c>
      <c r="N53" s="46">
        <f t="shared" si="9"/>
        <v>15970728</v>
      </c>
      <c r="O53" s="47">
        <f t="shared" si="7"/>
        <v>259.70774859744694</v>
      </c>
      <c r="P53" s="9"/>
    </row>
    <row r="54" spans="1:16" ht="15.75">
      <c r="A54" s="29" t="s">
        <v>47</v>
      </c>
      <c r="B54" s="30"/>
      <c r="C54" s="31"/>
      <c r="D54" s="32">
        <f t="shared" ref="D54:M54" si="10">SUM(D55:D57)</f>
        <v>1031444</v>
      </c>
      <c r="E54" s="32">
        <f t="shared" si="10"/>
        <v>171470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ref="N54:N59" si="11">SUM(D54:M54)</f>
        <v>1202914</v>
      </c>
      <c r="O54" s="45">
        <f t="shared" si="7"/>
        <v>19.561167574599562</v>
      </c>
      <c r="P54" s="10"/>
    </row>
    <row r="55" spans="1:16">
      <c r="A55" s="13"/>
      <c r="B55" s="39">
        <v>351.9</v>
      </c>
      <c r="C55" s="21" t="s">
        <v>65</v>
      </c>
      <c r="D55" s="46">
        <v>786319</v>
      </c>
      <c r="E55" s="46">
        <v>171470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957789</v>
      </c>
      <c r="O55" s="47">
        <f t="shared" si="7"/>
        <v>15.575071143995446</v>
      </c>
      <c r="P55" s="9"/>
    </row>
    <row r="56" spans="1:16">
      <c r="A56" s="13"/>
      <c r="B56" s="39">
        <v>354</v>
      </c>
      <c r="C56" s="21" t="s">
        <v>63</v>
      </c>
      <c r="D56" s="46">
        <v>180769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180769</v>
      </c>
      <c r="O56" s="47">
        <f t="shared" si="7"/>
        <v>2.9395723229530857</v>
      </c>
      <c r="P56" s="9"/>
    </row>
    <row r="57" spans="1:16">
      <c r="A57" s="13"/>
      <c r="B57" s="39">
        <v>359</v>
      </c>
      <c r="C57" s="21" t="s">
        <v>64</v>
      </c>
      <c r="D57" s="46">
        <v>64356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64356</v>
      </c>
      <c r="O57" s="47">
        <f t="shared" si="7"/>
        <v>1.0465241076510285</v>
      </c>
      <c r="P57" s="9"/>
    </row>
    <row r="58" spans="1:16" ht="15.75">
      <c r="A58" s="29" t="s">
        <v>4</v>
      </c>
      <c r="B58" s="30"/>
      <c r="C58" s="31"/>
      <c r="D58" s="32">
        <f t="shared" ref="D58:M58" si="12">SUM(D59:D67)</f>
        <v>5544775</v>
      </c>
      <c r="E58" s="32">
        <f t="shared" si="12"/>
        <v>833932</v>
      </c>
      <c r="F58" s="32">
        <f t="shared" si="12"/>
        <v>1773</v>
      </c>
      <c r="G58" s="32">
        <f t="shared" si="12"/>
        <v>1725599</v>
      </c>
      <c r="H58" s="32">
        <f t="shared" si="12"/>
        <v>0</v>
      </c>
      <c r="I58" s="32">
        <f t="shared" si="12"/>
        <v>422783</v>
      </c>
      <c r="J58" s="32">
        <f t="shared" si="12"/>
        <v>2472583</v>
      </c>
      <c r="K58" s="32">
        <f t="shared" si="12"/>
        <v>44854080</v>
      </c>
      <c r="L58" s="32">
        <f t="shared" si="12"/>
        <v>0</v>
      </c>
      <c r="M58" s="32">
        <f t="shared" si="12"/>
        <v>307521</v>
      </c>
      <c r="N58" s="32">
        <f t="shared" si="11"/>
        <v>56163046</v>
      </c>
      <c r="O58" s="45">
        <f t="shared" si="7"/>
        <v>913.29451174892267</v>
      </c>
      <c r="P58" s="10"/>
    </row>
    <row r="59" spans="1:16">
      <c r="A59" s="12"/>
      <c r="B59" s="25">
        <v>361.1</v>
      </c>
      <c r="C59" s="20" t="s">
        <v>66</v>
      </c>
      <c r="D59" s="46">
        <v>169798</v>
      </c>
      <c r="E59" s="46">
        <v>10654</v>
      </c>
      <c r="F59" s="46">
        <v>1773</v>
      </c>
      <c r="G59" s="46">
        <v>10312</v>
      </c>
      <c r="H59" s="46">
        <v>0</v>
      </c>
      <c r="I59" s="46">
        <v>77360</v>
      </c>
      <c r="J59" s="46">
        <v>37600</v>
      </c>
      <c r="K59" s="46">
        <v>1886575</v>
      </c>
      <c r="L59" s="46">
        <v>0</v>
      </c>
      <c r="M59" s="46">
        <v>214231</v>
      </c>
      <c r="N59" s="46">
        <f t="shared" si="11"/>
        <v>2408303</v>
      </c>
      <c r="O59" s="47">
        <f t="shared" si="7"/>
        <v>39.162582323766159</v>
      </c>
      <c r="P59" s="9"/>
    </row>
    <row r="60" spans="1:16">
      <c r="A60" s="12"/>
      <c r="B60" s="25">
        <v>361.2</v>
      </c>
      <c r="C60" s="20" t="s">
        <v>67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1876165</v>
      </c>
      <c r="L60" s="46">
        <v>0</v>
      </c>
      <c r="M60" s="46">
        <v>0</v>
      </c>
      <c r="N60" s="46">
        <f t="shared" ref="N60:N67" si="13">SUM(D60:M60)</f>
        <v>1876165</v>
      </c>
      <c r="O60" s="47">
        <f t="shared" si="7"/>
        <v>30.509228392552242</v>
      </c>
      <c r="P60" s="9"/>
    </row>
    <row r="61" spans="1:16">
      <c r="A61" s="12"/>
      <c r="B61" s="25">
        <v>361.3</v>
      </c>
      <c r="C61" s="20" t="s">
        <v>68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29802378</v>
      </c>
      <c r="L61" s="46">
        <v>0</v>
      </c>
      <c r="M61" s="46">
        <v>0</v>
      </c>
      <c r="N61" s="46">
        <f t="shared" si="13"/>
        <v>29802378</v>
      </c>
      <c r="O61" s="47">
        <f t="shared" si="7"/>
        <v>484.63091308236443</v>
      </c>
      <c r="P61" s="9"/>
    </row>
    <row r="62" spans="1:16">
      <c r="A62" s="12"/>
      <c r="B62" s="25">
        <v>362</v>
      </c>
      <c r="C62" s="20" t="s">
        <v>69</v>
      </c>
      <c r="D62" s="46">
        <v>297121</v>
      </c>
      <c r="E62" s="46">
        <v>0</v>
      </c>
      <c r="F62" s="46">
        <v>0</v>
      </c>
      <c r="G62" s="46">
        <v>0</v>
      </c>
      <c r="H62" s="46">
        <v>0</v>
      </c>
      <c r="I62" s="46">
        <v>155531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452652</v>
      </c>
      <c r="O62" s="47">
        <f t="shared" si="7"/>
        <v>7.3607935604520689</v>
      </c>
      <c r="P62" s="9"/>
    </row>
    <row r="63" spans="1:16">
      <c r="A63" s="12"/>
      <c r="B63" s="25">
        <v>364</v>
      </c>
      <c r="C63" s="20" t="s">
        <v>70</v>
      </c>
      <c r="D63" s="46">
        <v>1727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7601</v>
      </c>
      <c r="K63" s="46">
        <v>0</v>
      </c>
      <c r="L63" s="46">
        <v>0</v>
      </c>
      <c r="M63" s="46">
        <v>0</v>
      </c>
      <c r="N63" s="46">
        <f t="shared" si="13"/>
        <v>9328</v>
      </c>
      <c r="O63" s="47">
        <f t="shared" si="7"/>
        <v>0.15168712903488088</v>
      </c>
      <c r="P63" s="9"/>
    </row>
    <row r="64" spans="1:16">
      <c r="A64" s="12"/>
      <c r="B64" s="25">
        <v>365</v>
      </c>
      <c r="C64" s="20" t="s">
        <v>71</v>
      </c>
      <c r="D64" s="46">
        <v>937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937</v>
      </c>
      <c r="O64" s="47">
        <f t="shared" si="7"/>
        <v>1.5237011139117001E-2</v>
      </c>
      <c r="P64" s="9"/>
    </row>
    <row r="65" spans="1:119">
      <c r="A65" s="12"/>
      <c r="B65" s="25">
        <v>366</v>
      </c>
      <c r="C65" s="20" t="s">
        <v>72</v>
      </c>
      <c r="D65" s="46">
        <v>2428878</v>
      </c>
      <c r="E65" s="46">
        <v>246387</v>
      </c>
      <c r="F65" s="46">
        <v>0</v>
      </c>
      <c r="G65" s="46">
        <v>1687464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4362729</v>
      </c>
      <c r="O65" s="47">
        <f t="shared" si="7"/>
        <v>70.944450768355154</v>
      </c>
      <c r="P65" s="9"/>
    </row>
    <row r="66" spans="1:119">
      <c r="A66" s="12"/>
      <c r="B66" s="25">
        <v>368</v>
      </c>
      <c r="C66" s="20" t="s">
        <v>73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11246351</v>
      </c>
      <c r="L66" s="46">
        <v>0</v>
      </c>
      <c r="M66" s="46">
        <v>0</v>
      </c>
      <c r="N66" s="46">
        <f t="shared" si="13"/>
        <v>11246351</v>
      </c>
      <c r="O66" s="47">
        <f t="shared" si="7"/>
        <v>182.88236441987152</v>
      </c>
      <c r="P66" s="9"/>
    </row>
    <row r="67" spans="1:119">
      <c r="A67" s="12"/>
      <c r="B67" s="25">
        <v>369.9</v>
      </c>
      <c r="C67" s="20" t="s">
        <v>74</v>
      </c>
      <c r="D67" s="46">
        <v>2646314</v>
      </c>
      <c r="E67" s="46">
        <v>576891</v>
      </c>
      <c r="F67" s="46">
        <v>0</v>
      </c>
      <c r="G67" s="46">
        <v>27823</v>
      </c>
      <c r="H67" s="46">
        <v>0</v>
      </c>
      <c r="I67" s="46">
        <v>189892</v>
      </c>
      <c r="J67" s="46">
        <v>2427382</v>
      </c>
      <c r="K67" s="46">
        <v>42611</v>
      </c>
      <c r="L67" s="46">
        <v>0</v>
      </c>
      <c r="M67" s="46">
        <v>93290</v>
      </c>
      <c r="N67" s="46">
        <f t="shared" si="13"/>
        <v>6004203</v>
      </c>
      <c r="O67" s="47">
        <f t="shared" si="7"/>
        <v>97.637255061387108</v>
      </c>
      <c r="P67" s="9"/>
    </row>
    <row r="68" spans="1:119" ht="15.75">
      <c r="A68" s="29" t="s">
        <v>48</v>
      </c>
      <c r="B68" s="30"/>
      <c r="C68" s="31"/>
      <c r="D68" s="32">
        <f t="shared" ref="D68:M68" si="14">SUM(D69:D71)</f>
        <v>3821063</v>
      </c>
      <c r="E68" s="32">
        <f t="shared" si="14"/>
        <v>1047182</v>
      </c>
      <c r="F68" s="32">
        <f t="shared" si="14"/>
        <v>1195650</v>
      </c>
      <c r="G68" s="32">
        <f t="shared" si="14"/>
        <v>1484940</v>
      </c>
      <c r="H68" s="32">
        <f t="shared" si="14"/>
        <v>0</v>
      </c>
      <c r="I68" s="32">
        <f t="shared" si="14"/>
        <v>1016853</v>
      </c>
      <c r="J68" s="32">
        <f t="shared" si="14"/>
        <v>38544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>SUM(D68:M68)</f>
        <v>8604232</v>
      </c>
      <c r="O68" s="45">
        <f t="shared" si="7"/>
        <v>139.91758679567445</v>
      </c>
      <c r="P68" s="9"/>
    </row>
    <row r="69" spans="1:119">
      <c r="A69" s="12"/>
      <c r="B69" s="25">
        <v>381</v>
      </c>
      <c r="C69" s="20" t="s">
        <v>75</v>
      </c>
      <c r="D69" s="46">
        <v>3821063</v>
      </c>
      <c r="E69" s="46">
        <v>1047182</v>
      </c>
      <c r="F69" s="46">
        <v>1195650</v>
      </c>
      <c r="G69" s="46">
        <v>659940</v>
      </c>
      <c r="H69" s="46">
        <v>0</v>
      </c>
      <c r="I69" s="46">
        <v>103000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6826835</v>
      </c>
      <c r="O69" s="47">
        <f>(N69/O$74)</f>
        <v>111.01447272135945</v>
      </c>
      <c r="P69" s="9"/>
    </row>
    <row r="70" spans="1:119">
      <c r="A70" s="12"/>
      <c r="B70" s="25">
        <v>384</v>
      </c>
      <c r="C70" s="20" t="s">
        <v>76</v>
      </c>
      <c r="D70" s="46">
        <v>0</v>
      </c>
      <c r="E70" s="46">
        <v>0</v>
      </c>
      <c r="F70" s="46">
        <v>0</v>
      </c>
      <c r="G70" s="46">
        <v>825000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825000</v>
      </c>
      <c r="O70" s="47">
        <f>(N70/O$74)</f>
        <v>13.415724855679324</v>
      </c>
      <c r="P70" s="9"/>
    </row>
    <row r="71" spans="1:119" ht="15.75" thickBot="1">
      <c r="A71" s="12"/>
      <c r="B71" s="25">
        <v>389.7</v>
      </c>
      <c r="C71" s="20" t="s">
        <v>77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913853</v>
      </c>
      <c r="J71" s="46">
        <v>38544</v>
      </c>
      <c r="K71" s="46">
        <v>0</v>
      </c>
      <c r="L71" s="46">
        <v>0</v>
      </c>
      <c r="M71" s="46">
        <v>0</v>
      </c>
      <c r="N71" s="46">
        <f>SUM(D71:M71)</f>
        <v>952397</v>
      </c>
      <c r="O71" s="47">
        <f>(N71/O$74)</f>
        <v>15.487389218635661</v>
      </c>
      <c r="P71" s="9"/>
    </row>
    <row r="72" spans="1:119" ht="16.5" thickBot="1">
      <c r="A72" s="14" t="s">
        <v>61</v>
      </c>
      <c r="B72" s="23"/>
      <c r="C72" s="22"/>
      <c r="D72" s="15">
        <f t="shared" ref="D72:M72" si="15">SUM(D5,D14,D22,D40,D54,D58,D68)</f>
        <v>95658810</v>
      </c>
      <c r="E72" s="15">
        <f t="shared" si="15"/>
        <v>4826114</v>
      </c>
      <c r="F72" s="15">
        <f t="shared" si="15"/>
        <v>1197423</v>
      </c>
      <c r="G72" s="15">
        <f t="shared" si="15"/>
        <v>5267836</v>
      </c>
      <c r="H72" s="15">
        <f t="shared" si="15"/>
        <v>0</v>
      </c>
      <c r="I72" s="15">
        <f t="shared" si="15"/>
        <v>43524005</v>
      </c>
      <c r="J72" s="15">
        <f t="shared" si="15"/>
        <v>18265825</v>
      </c>
      <c r="K72" s="15">
        <f t="shared" si="15"/>
        <v>46694289</v>
      </c>
      <c r="L72" s="15">
        <f t="shared" si="15"/>
        <v>0</v>
      </c>
      <c r="M72" s="15">
        <f t="shared" si="15"/>
        <v>11610301</v>
      </c>
      <c r="N72" s="15">
        <f>SUM(D72:M72)</f>
        <v>227044603</v>
      </c>
      <c r="O72" s="38">
        <f>(N72/O$74)</f>
        <v>3692.0823318969024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118" t="s">
        <v>102</v>
      </c>
      <c r="M74" s="118"/>
      <c r="N74" s="118"/>
      <c r="O74" s="43">
        <v>61495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100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58241811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1614377</v>
      </c>
      <c r="L5" s="27">
        <f t="shared" si="0"/>
        <v>0</v>
      </c>
      <c r="M5" s="27">
        <f t="shared" si="0"/>
        <v>11094514</v>
      </c>
      <c r="N5" s="28">
        <f>SUM(D5:M5)</f>
        <v>70950702</v>
      </c>
      <c r="O5" s="33">
        <f t="shared" ref="O5:O36" si="1">(N5/O$74)</f>
        <v>1166.3576465946639</v>
      </c>
      <c r="P5" s="6"/>
    </row>
    <row r="6" spans="1:133">
      <c r="A6" s="12"/>
      <c r="B6" s="25">
        <v>311</v>
      </c>
      <c r="C6" s="20" t="s">
        <v>3</v>
      </c>
      <c r="D6" s="46">
        <v>47467480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11094514</v>
      </c>
      <c r="N6" s="46">
        <f>SUM(D6:M6)</f>
        <v>58561994</v>
      </c>
      <c r="O6" s="47">
        <f t="shared" si="1"/>
        <v>962.69984054182896</v>
      </c>
      <c r="P6" s="9"/>
    </row>
    <row r="7" spans="1:133">
      <c r="A7" s="12"/>
      <c r="B7" s="25">
        <v>312.41000000000003</v>
      </c>
      <c r="C7" s="20" t="s">
        <v>11</v>
      </c>
      <c r="D7" s="46">
        <v>1293963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1293963</v>
      </c>
      <c r="O7" s="47">
        <f t="shared" si="1"/>
        <v>21.271440548404595</v>
      </c>
      <c r="P7" s="9"/>
    </row>
    <row r="8" spans="1:133">
      <c r="A8" s="12"/>
      <c r="B8" s="25">
        <v>312.51</v>
      </c>
      <c r="C8" s="20" t="s">
        <v>90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1041701</v>
      </c>
      <c r="L8" s="46">
        <v>0</v>
      </c>
      <c r="M8" s="46">
        <v>0</v>
      </c>
      <c r="N8" s="46">
        <f>SUM(D8:M8)</f>
        <v>1041701</v>
      </c>
      <c r="O8" s="47">
        <f t="shared" si="1"/>
        <v>17.124508885272313</v>
      </c>
      <c r="P8" s="9"/>
    </row>
    <row r="9" spans="1:133">
      <c r="A9" s="12"/>
      <c r="B9" s="25">
        <v>312.52</v>
      </c>
      <c r="C9" s="20" t="s">
        <v>86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572676</v>
      </c>
      <c r="L9" s="46">
        <v>0</v>
      </c>
      <c r="M9" s="46">
        <v>0</v>
      </c>
      <c r="N9" s="46">
        <f>SUM(D9:M9)</f>
        <v>572676</v>
      </c>
      <c r="O9" s="47">
        <f t="shared" si="1"/>
        <v>9.4142131479015632</v>
      </c>
      <c r="P9" s="9"/>
    </row>
    <row r="10" spans="1:133">
      <c r="A10" s="12"/>
      <c r="B10" s="25">
        <v>314.10000000000002</v>
      </c>
      <c r="C10" s="20" t="s">
        <v>12</v>
      </c>
      <c r="D10" s="46">
        <v>4836012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4836012</v>
      </c>
      <c r="O10" s="47">
        <f t="shared" si="1"/>
        <v>79.499136953198203</v>
      </c>
      <c r="P10" s="9"/>
    </row>
    <row r="11" spans="1:133">
      <c r="A11" s="12"/>
      <c r="B11" s="25">
        <v>314.39999999999998</v>
      </c>
      <c r="C11" s="20" t="s">
        <v>14</v>
      </c>
      <c r="D11" s="46">
        <v>230097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230097</v>
      </c>
      <c r="O11" s="47">
        <f t="shared" si="1"/>
        <v>3.7825615229077281</v>
      </c>
      <c r="P11" s="9"/>
    </row>
    <row r="12" spans="1:133">
      <c r="A12" s="12"/>
      <c r="B12" s="25">
        <v>315</v>
      </c>
      <c r="C12" s="20" t="s">
        <v>97</v>
      </c>
      <c r="D12" s="46">
        <v>3711866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3711866</v>
      </c>
      <c r="O12" s="47">
        <f t="shared" si="1"/>
        <v>61.019315809373509</v>
      </c>
      <c r="P12" s="9"/>
    </row>
    <row r="13" spans="1:133">
      <c r="A13" s="12"/>
      <c r="B13" s="25">
        <v>316</v>
      </c>
      <c r="C13" s="20" t="s">
        <v>15</v>
      </c>
      <c r="D13" s="46">
        <v>702393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702393</v>
      </c>
      <c r="O13" s="47">
        <f t="shared" si="1"/>
        <v>11.546629185776988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SUM(D15:D21)</f>
        <v>7968875</v>
      </c>
      <c r="E14" s="32">
        <f t="shared" si="3"/>
        <v>102433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9" si="4">SUM(D14:M14)</f>
        <v>8071308</v>
      </c>
      <c r="O14" s="45">
        <f t="shared" si="1"/>
        <v>132.68412487054297</v>
      </c>
      <c r="P14" s="10"/>
    </row>
    <row r="15" spans="1:133">
      <c r="A15" s="12"/>
      <c r="B15" s="25">
        <v>322</v>
      </c>
      <c r="C15" s="20" t="s">
        <v>0</v>
      </c>
      <c r="D15" s="46">
        <v>2166252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2166252</v>
      </c>
      <c r="O15" s="47">
        <f t="shared" si="1"/>
        <v>35.610987818710854</v>
      </c>
      <c r="P15" s="9"/>
    </row>
    <row r="16" spans="1:133">
      <c r="A16" s="12"/>
      <c r="B16" s="25">
        <v>323.10000000000002</v>
      </c>
      <c r="C16" s="20" t="s">
        <v>17</v>
      </c>
      <c r="D16" s="46">
        <v>4446425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4446425</v>
      </c>
      <c r="O16" s="47">
        <f t="shared" si="1"/>
        <v>73.094721441370353</v>
      </c>
      <c r="P16" s="9"/>
    </row>
    <row r="17" spans="1:16">
      <c r="A17" s="12"/>
      <c r="B17" s="25">
        <v>323.39999999999998</v>
      </c>
      <c r="C17" s="20" t="s">
        <v>18</v>
      </c>
      <c r="D17" s="46">
        <v>76089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76089</v>
      </c>
      <c r="O17" s="47">
        <f t="shared" si="1"/>
        <v>1.2508260590817182</v>
      </c>
      <c r="P17" s="9"/>
    </row>
    <row r="18" spans="1:16">
      <c r="A18" s="12"/>
      <c r="B18" s="25">
        <v>323.89999999999998</v>
      </c>
      <c r="C18" s="20" t="s">
        <v>19</v>
      </c>
      <c r="D18" s="46">
        <v>335019</v>
      </c>
      <c r="E18" s="46">
        <v>71933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406952</v>
      </c>
      <c r="O18" s="47">
        <f t="shared" si="1"/>
        <v>6.6898785158882808</v>
      </c>
      <c r="P18" s="9"/>
    </row>
    <row r="19" spans="1:16">
      <c r="A19" s="12"/>
      <c r="B19" s="25">
        <v>324.61</v>
      </c>
      <c r="C19" s="20" t="s">
        <v>20</v>
      </c>
      <c r="D19" s="46">
        <v>0</v>
      </c>
      <c r="E19" s="46">
        <v>30500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30500</v>
      </c>
      <c r="O19" s="47">
        <f t="shared" si="1"/>
        <v>0.5013890943762227</v>
      </c>
      <c r="P19" s="9"/>
    </row>
    <row r="20" spans="1:16">
      <c r="A20" s="12"/>
      <c r="B20" s="25">
        <v>325.10000000000002</v>
      </c>
      <c r="C20" s="20" t="s">
        <v>21</v>
      </c>
      <c r="D20" s="46">
        <v>10914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10914</v>
      </c>
      <c r="O20" s="47">
        <f t="shared" si="1"/>
        <v>0.17941510085318341</v>
      </c>
      <c r="P20" s="9"/>
    </row>
    <row r="21" spans="1:16">
      <c r="A21" s="12"/>
      <c r="B21" s="25">
        <v>329</v>
      </c>
      <c r="C21" s="20" t="s">
        <v>22</v>
      </c>
      <c r="D21" s="46">
        <v>934176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934176</v>
      </c>
      <c r="O21" s="47">
        <f t="shared" si="1"/>
        <v>15.356906840262367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SUM(D23:D40)</f>
        <v>7802879</v>
      </c>
      <c r="E22" s="32">
        <f t="shared" si="5"/>
        <v>2133276</v>
      </c>
      <c r="F22" s="32">
        <f t="shared" si="5"/>
        <v>0</v>
      </c>
      <c r="G22" s="32">
        <f t="shared" si="5"/>
        <v>889330</v>
      </c>
      <c r="H22" s="32">
        <f t="shared" si="5"/>
        <v>0</v>
      </c>
      <c r="I22" s="32">
        <f t="shared" si="5"/>
        <v>134124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10959609</v>
      </c>
      <c r="O22" s="45">
        <f t="shared" si="1"/>
        <v>180.16486659762293</v>
      </c>
      <c r="P22" s="10"/>
    </row>
    <row r="23" spans="1:16">
      <c r="A23" s="12"/>
      <c r="B23" s="25">
        <v>331.2</v>
      </c>
      <c r="C23" s="20" t="s">
        <v>23</v>
      </c>
      <c r="D23" s="46">
        <v>89710</v>
      </c>
      <c r="E23" s="46">
        <v>626568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716278</v>
      </c>
      <c r="O23" s="47">
        <f t="shared" si="1"/>
        <v>11.774884516118426</v>
      </c>
      <c r="P23" s="9"/>
    </row>
    <row r="24" spans="1:16">
      <c r="A24" s="12"/>
      <c r="B24" s="25">
        <v>331.39</v>
      </c>
      <c r="C24" s="20" t="s">
        <v>91</v>
      </c>
      <c r="D24" s="46">
        <v>0</v>
      </c>
      <c r="E24" s="46">
        <v>72453</v>
      </c>
      <c r="F24" s="46">
        <v>0</v>
      </c>
      <c r="G24" s="46">
        <v>0</v>
      </c>
      <c r="H24" s="46">
        <v>0</v>
      </c>
      <c r="I24" s="46">
        <v>1575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74028</v>
      </c>
      <c r="O24" s="47">
        <f t="shared" si="1"/>
        <v>1.2169453074912462</v>
      </c>
      <c r="P24" s="9"/>
    </row>
    <row r="25" spans="1:16">
      <c r="A25" s="12"/>
      <c r="B25" s="25">
        <v>331.49</v>
      </c>
      <c r="C25" s="20" t="s">
        <v>27</v>
      </c>
      <c r="D25" s="46">
        <v>29708</v>
      </c>
      <c r="E25" s="46">
        <v>305169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334877</v>
      </c>
      <c r="O25" s="47">
        <f t="shared" si="1"/>
        <v>5.5050385494238139</v>
      </c>
      <c r="P25" s="9"/>
    </row>
    <row r="26" spans="1:16">
      <c r="A26" s="12"/>
      <c r="B26" s="25">
        <v>331.5</v>
      </c>
      <c r="C26" s="20" t="s">
        <v>25</v>
      </c>
      <c r="D26" s="46">
        <v>0</v>
      </c>
      <c r="E26" s="46">
        <v>917940</v>
      </c>
      <c r="F26" s="46">
        <v>0</v>
      </c>
      <c r="G26" s="46">
        <v>91391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1009331</v>
      </c>
      <c r="O26" s="47">
        <f t="shared" si="1"/>
        <v>16.592378885765481</v>
      </c>
      <c r="P26" s="9"/>
    </row>
    <row r="27" spans="1:16">
      <c r="A27" s="12"/>
      <c r="B27" s="25">
        <v>331.7</v>
      </c>
      <c r="C27" s="20" t="s">
        <v>98</v>
      </c>
      <c r="D27" s="46">
        <v>0</v>
      </c>
      <c r="E27" s="46">
        <v>0</v>
      </c>
      <c r="F27" s="46">
        <v>0</v>
      </c>
      <c r="G27" s="46">
        <v>275460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275460</v>
      </c>
      <c r="O27" s="47">
        <f t="shared" si="1"/>
        <v>4.5282832766188292</v>
      </c>
      <c r="P27" s="9"/>
    </row>
    <row r="28" spans="1:16">
      <c r="A28" s="12"/>
      <c r="B28" s="25">
        <v>334.2</v>
      </c>
      <c r="C28" s="20" t="s">
        <v>26</v>
      </c>
      <c r="D28" s="46">
        <v>1614377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1614377</v>
      </c>
      <c r="O28" s="47">
        <f t="shared" si="1"/>
        <v>26.538722033173876</v>
      </c>
      <c r="P28" s="9"/>
    </row>
    <row r="29" spans="1:16">
      <c r="A29" s="12"/>
      <c r="B29" s="25">
        <v>334.33</v>
      </c>
      <c r="C29" s="20" t="s">
        <v>28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130600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130600</v>
      </c>
      <c r="O29" s="47">
        <f t="shared" si="1"/>
        <v>2.1469316631322846</v>
      </c>
      <c r="P29" s="9"/>
    </row>
    <row r="30" spans="1:16">
      <c r="A30" s="12"/>
      <c r="B30" s="25">
        <v>334.49</v>
      </c>
      <c r="C30" s="20" t="s">
        <v>29</v>
      </c>
      <c r="D30" s="46">
        <v>0</v>
      </c>
      <c r="E30" s="46">
        <v>0</v>
      </c>
      <c r="F30" s="46">
        <v>0</v>
      </c>
      <c r="G30" s="46">
        <v>37447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6">SUM(D30:M30)</f>
        <v>37447</v>
      </c>
      <c r="O30" s="47">
        <f t="shared" si="1"/>
        <v>0.61559073498709538</v>
      </c>
      <c r="P30" s="9"/>
    </row>
    <row r="31" spans="1:16">
      <c r="A31" s="12"/>
      <c r="B31" s="25">
        <v>334.5</v>
      </c>
      <c r="C31" s="20" t="s">
        <v>30</v>
      </c>
      <c r="D31" s="46">
        <v>0</v>
      </c>
      <c r="E31" s="46">
        <v>210146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210146</v>
      </c>
      <c r="O31" s="47">
        <f t="shared" si="1"/>
        <v>3.4545872992388751</v>
      </c>
      <c r="P31" s="9"/>
    </row>
    <row r="32" spans="1:16">
      <c r="A32" s="12"/>
      <c r="B32" s="25">
        <v>334.7</v>
      </c>
      <c r="C32" s="20" t="s">
        <v>92</v>
      </c>
      <c r="D32" s="46">
        <v>0</v>
      </c>
      <c r="E32" s="46">
        <v>0</v>
      </c>
      <c r="F32" s="46">
        <v>0</v>
      </c>
      <c r="G32" s="46">
        <v>133280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133280</v>
      </c>
      <c r="O32" s="47">
        <f t="shared" si="1"/>
        <v>2.1909881474905886</v>
      </c>
      <c r="P32" s="9"/>
    </row>
    <row r="33" spans="1:16">
      <c r="A33" s="12"/>
      <c r="B33" s="25">
        <v>335.12</v>
      </c>
      <c r="C33" s="20" t="s">
        <v>31</v>
      </c>
      <c r="D33" s="46">
        <v>1701690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1701690</v>
      </c>
      <c r="O33" s="47">
        <f t="shared" si="1"/>
        <v>27.974059278986044</v>
      </c>
      <c r="P33" s="9"/>
    </row>
    <row r="34" spans="1:16">
      <c r="A34" s="12"/>
      <c r="B34" s="25">
        <v>335.14</v>
      </c>
      <c r="C34" s="20" t="s">
        <v>32</v>
      </c>
      <c r="D34" s="46">
        <v>531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531</v>
      </c>
      <c r="O34" s="47">
        <f t="shared" si="1"/>
        <v>8.7291019381565329E-3</v>
      </c>
      <c r="P34" s="9"/>
    </row>
    <row r="35" spans="1:16">
      <c r="A35" s="12"/>
      <c r="B35" s="25">
        <v>335.15</v>
      </c>
      <c r="C35" s="20" t="s">
        <v>33</v>
      </c>
      <c r="D35" s="46">
        <v>72789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72789</v>
      </c>
      <c r="O35" s="47">
        <f t="shared" si="1"/>
        <v>1.1965774029688809</v>
      </c>
      <c r="P35" s="9"/>
    </row>
    <row r="36" spans="1:16">
      <c r="A36" s="12"/>
      <c r="B36" s="25">
        <v>335.18</v>
      </c>
      <c r="C36" s="20" t="s">
        <v>34</v>
      </c>
      <c r="D36" s="46">
        <v>4068929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4068929</v>
      </c>
      <c r="O36" s="47">
        <f t="shared" si="1"/>
        <v>66.889069717742601</v>
      </c>
      <c r="P36" s="9"/>
    </row>
    <row r="37" spans="1:16">
      <c r="A37" s="12"/>
      <c r="B37" s="25">
        <v>335.21</v>
      </c>
      <c r="C37" s="20" t="s">
        <v>35</v>
      </c>
      <c r="D37" s="46">
        <v>58758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58758</v>
      </c>
      <c r="O37" s="47">
        <f t="shared" ref="O37:O68" si="7">(N37/O$74)</f>
        <v>0.96592198056911771</v>
      </c>
      <c r="P37" s="9"/>
    </row>
    <row r="38" spans="1:16">
      <c r="A38" s="12"/>
      <c r="B38" s="25">
        <v>335.49</v>
      </c>
      <c r="C38" s="20" t="s">
        <v>36</v>
      </c>
      <c r="D38" s="46">
        <v>50715</v>
      </c>
      <c r="E38" s="46">
        <v>0</v>
      </c>
      <c r="F38" s="46">
        <v>0</v>
      </c>
      <c r="G38" s="46">
        <v>0</v>
      </c>
      <c r="H38" s="46">
        <v>0</v>
      </c>
      <c r="I38" s="46">
        <v>1949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52664</v>
      </c>
      <c r="O38" s="47">
        <f t="shared" si="7"/>
        <v>0.8657427956140783</v>
      </c>
      <c r="P38" s="9"/>
    </row>
    <row r="39" spans="1:16">
      <c r="A39" s="12"/>
      <c r="B39" s="25">
        <v>337.7</v>
      </c>
      <c r="C39" s="20" t="s">
        <v>40</v>
      </c>
      <c r="D39" s="46">
        <v>0</v>
      </c>
      <c r="E39" s="46">
        <v>1000</v>
      </c>
      <c r="F39" s="46">
        <v>0</v>
      </c>
      <c r="G39" s="46">
        <v>351752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352752</v>
      </c>
      <c r="O39" s="47">
        <f t="shared" si="7"/>
        <v>5.7988854367016813</v>
      </c>
      <c r="P39" s="9"/>
    </row>
    <row r="40" spans="1:16">
      <c r="A40" s="12"/>
      <c r="B40" s="25">
        <v>338</v>
      </c>
      <c r="C40" s="20" t="s">
        <v>41</v>
      </c>
      <c r="D40" s="46">
        <v>115672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115672</v>
      </c>
      <c r="O40" s="47">
        <f t="shared" si="7"/>
        <v>1.90153046966185</v>
      </c>
      <c r="P40" s="9"/>
    </row>
    <row r="41" spans="1:16" ht="15.75">
      <c r="A41" s="29" t="s">
        <v>46</v>
      </c>
      <c r="B41" s="30"/>
      <c r="C41" s="31"/>
      <c r="D41" s="32">
        <f t="shared" ref="D41:M41" si="8">SUM(D42:D54)</f>
        <v>8857078</v>
      </c>
      <c r="E41" s="32">
        <f t="shared" si="8"/>
        <v>463877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42510121</v>
      </c>
      <c r="J41" s="32">
        <f t="shared" si="8"/>
        <v>14894236</v>
      </c>
      <c r="K41" s="32">
        <f t="shared" si="8"/>
        <v>0</v>
      </c>
      <c r="L41" s="32">
        <f t="shared" si="8"/>
        <v>0</v>
      </c>
      <c r="M41" s="32">
        <f t="shared" si="8"/>
        <v>471551</v>
      </c>
      <c r="N41" s="32">
        <f>SUM(D41:M41)</f>
        <v>67196863</v>
      </c>
      <c r="O41" s="45">
        <f t="shared" si="7"/>
        <v>1104.6483371964953</v>
      </c>
      <c r="P41" s="10"/>
    </row>
    <row r="42" spans="1:16">
      <c r="A42" s="12"/>
      <c r="B42" s="25">
        <v>341.1</v>
      </c>
      <c r="C42" s="20" t="s">
        <v>87</v>
      </c>
      <c r="D42" s="46">
        <v>110424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110424</v>
      </c>
      <c r="O42" s="47">
        <f t="shared" si="7"/>
        <v>1.8152586674557381</v>
      </c>
      <c r="P42" s="9"/>
    </row>
    <row r="43" spans="1:16">
      <c r="A43" s="12"/>
      <c r="B43" s="25">
        <v>341.9</v>
      </c>
      <c r="C43" s="20" t="s">
        <v>49</v>
      </c>
      <c r="D43" s="46">
        <v>412866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4" si="9">SUM(D43:M43)</f>
        <v>412866</v>
      </c>
      <c r="O43" s="47">
        <f t="shared" si="7"/>
        <v>6.7870986832371649</v>
      </c>
      <c r="P43" s="9"/>
    </row>
    <row r="44" spans="1:16">
      <c r="A44" s="12"/>
      <c r="B44" s="25">
        <v>342.1</v>
      </c>
      <c r="C44" s="20" t="s">
        <v>50</v>
      </c>
      <c r="D44" s="46">
        <v>465834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465834</v>
      </c>
      <c r="O44" s="47">
        <f t="shared" si="7"/>
        <v>7.657838930808305</v>
      </c>
      <c r="P44" s="9"/>
    </row>
    <row r="45" spans="1:16">
      <c r="A45" s="12"/>
      <c r="B45" s="25">
        <v>342.2</v>
      </c>
      <c r="C45" s="20" t="s">
        <v>51</v>
      </c>
      <c r="D45" s="46">
        <v>3634761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3634761</v>
      </c>
      <c r="O45" s="47">
        <f t="shared" si="7"/>
        <v>59.751787739803717</v>
      </c>
      <c r="P45" s="9"/>
    </row>
    <row r="46" spans="1:16">
      <c r="A46" s="12"/>
      <c r="B46" s="25">
        <v>342.4</v>
      </c>
      <c r="C46" s="20" t="s">
        <v>52</v>
      </c>
      <c r="D46" s="46">
        <v>1649394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1649394</v>
      </c>
      <c r="O46" s="47">
        <f t="shared" si="7"/>
        <v>27.114366030477882</v>
      </c>
      <c r="P46" s="9"/>
    </row>
    <row r="47" spans="1:16">
      <c r="A47" s="12"/>
      <c r="B47" s="25">
        <v>343.4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4739150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4739150</v>
      </c>
      <c r="O47" s="47">
        <f t="shared" si="7"/>
        <v>77.906823823379526</v>
      </c>
      <c r="P47" s="9"/>
    </row>
    <row r="48" spans="1:16">
      <c r="A48" s="12"/>
      <c r="B48" s="25">
        <v>343.6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31962663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31962663</v>
      </c>
      <c r="O48" s="47">
        <f t="shared" si="7"/>
        <v>525.43379198106231</v>
      </c>
      <c r="P48" s="9"/>
    </row>
    <row r="49" spans="1:16">
      <c r="A49" s="12"/>
      <c r="B49" s="25">
        <v>343.8</v>
      </c>
      <c r="C49" s="20" t="s">
        <v>55</v>
      </c>
      <c r="D49" s="46">
        <v>0</v>
      </c>
      <c r="E49" s="46">
        <v>4715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4715</v>
      </c>
      <c r="O49" s="47">
        <f t="shared" si="7"/>
        <v>7.7509822294553762E-2</v>
      </c>
      <c r="P49" s="9"/>
    </row>
    <row r="50" spans="1:16">
      <c r="A50" s="12"/>
      <c r="B50" s="25">
        <v>343.9</v>
      </c>
      <c r="C50" s="20" t="s">
        <v>56</v>
      </c>
      <c r="D50" s="46">
        <v>84504</v>
      </c>
      <c r="E50" s="46">
        <v>0</v>
      </c>
      <c r="F50" s="46">
        <v>0</v>
      </c>
      <c r="G50" s="46">
        <v>0</v>
      </c>
      <c r="H50" s="46">
        <v>0</v>
      </c>
      <c r="I50" s="46">
        <v>2112375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2196879</v>
      </c>
      <c r="O50" s="47">
        <f t="shared" si="7"/>
        <v>36.114464664398085</v>
      </c>
      <c r="P50" s="9"/>
    </row>
    <row r="51" spans="1:16">
      <c r="A51" s="12"/>
      <c r="B51" s="25">
        <v>344.5</v>
      </c>
      <c r="C51" s="20" t="s">
        <v>57</v>
      </c>
      <c r="D51" s="46">
        <v>1330060</v>
      </c>
      <c r="E51" s="46">
        <v>163250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1493310</v>
      </c>
      <c r="O51" s="47">
        <f t="shared" si="7"/>
        <v>24.548503230260888</v>
      </c>
      <c r="P51" s="9"/>
    </row>
    <row r="52" spans="1:16">
      <c r="A52" s="12"/>
      <c r="B52" s="25">
        <v>347.2</v>
      </c>
      <c r="C52" s="20" t="s">
        <v>59</v>
      </c>
      <c r="D52" s="46">
        <v>331532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331532</v>
      </c>
      <c r="O52" s="47">
        <f t="shared" si="7"/>
        <v>5.4500501389094378</v>
      </c>
      <c r="P52" s="9"/>
    </row>
    <row r="53" spans="1:16">
      <c r="A53" s="12"/>
      <c r="B53" s="25">
        <v>347.5</v>
      </c>
      <c r="C53" s="20" t="s">
        <v>60</v>
      </c>
      <c r="D53" s="46">
        <v>837703</v>
      </c>
      <c r="E53" s="46">
        <v>295912</v>
      </c>
      <c r="F53" s="46">
        <v>0</v>
      </c>
      <c r="G53" s="46">
        <v>0</v>
      </c>
      <c r="H53" s="46">
        <v>0</v>
      </c>
      <c r="I53" s="46">
        <v>3695933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4829548</v>
      </c>
      <c r="O53" s="47">
        <f t="shared" si="7"/>
        <v>79.392875343163851</v>
      </c>
      <c r="P53" s="9"/>
    </row>
    <row r="54" spans="1:16">
      <c r="A54" s="12"/>
      <c r="B54" s="25">
        <v>349</v>
      </c>
      <c r="C54" s="20" t="s">
        <v>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14894236</v>
      </c>
      <c r="K54" s="46">
        <v>0</v>
      </c>
      <c r="L54" s="46">
        <v>0</v>
      </c>
      <c r="M54" s="46">
        <v>471551</v>
      </c>
      <c r="N54" s="46">
        <f t="shared" si="9"/>
        <v>15365787</v>
      </c>
      <c r="O54" s="47">
        <f t="shared" si="7"/>
        <v>252.59796814124377</v>
      </c>
      <c r="P54" s="9"/>
    </row>
    <row r="55" spans="1:16" ht="15.75">
      <c r="A55" s="29" t="s">
        <v>47</v>
      </c>
      <c r="B55" s="30"/>
      <c r="C55" s="31"/>
      <c r="D55" s="32">
        <f t="shared" ref="D55:M55" si="10">SUM(D56:D58)</f>
        <v>1072259</v>
      </c>
      <c r="E55" s="32">
        <f t="shared" si="10"/>
        <v>199813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ref="N55:N60" si="11">SUM(D55:M55)</f>
        <v>1272072</v>
      </c>
      <c r="O55" s="45">
        <f t="shared" si="7"/>
        <v>20.911574690536074</v>
      </c>
      <c r="P55" s="10"/>
    </row>
    <row r="56" spans="1:16">
      <c r="A56" s="13"/>
      <c r="B56" s="39">
        <v>351.9</v>
      </c>
      <c r="C56" s="21" t="s">
        <v>65</v>
      </c>
      <c r="D56" s="46">
        <v>904381</v>
      </c>
      <c r="E56" s="46">
        <v>199813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1104194</v>
      </c>
      <c r="O56" s="47">
        <f t="shared" si="7"/>
        <v>18.151830481169142</v>
      </c>
      <c r="P56" s="9"/>
    </row>
    <row r="57" spans="1:16">
      <c r="A57" s="13"/>
      <c r="B57" s="39">
        <v>354</v>
      </c>
      <c r="C57" s="21" t="s">
        <v>63</v>
      </c>
      <c r="D57" s="46">
        <v>117519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117519</v>
      </c>
      <c r="O57" s="47">
        <f t="shared" si="7"/>
        <v>1.931893278098338</v>
      </c>
      <c r="P57" s="9"/>
    </row>
    <row r="58" spans="1:16">
      <c r="A58" s="13"/>
      <c r="B58" s="39">
        <v>359</v>
      </c>
      <c r="C58" s="21" t="s">
        <v>64</v>
      </c>
      <c r="D58" s="46">
        <v>50359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50359</v>
      </c>
      <c r="O58" s="47">
        <f t="shared" si="7"/>
        <v>0.82785093126859666</v>
      </c>
      <c r="P58" s="9"/>
    </row>
    <row r="59" spans="1:16" ht="15.75">
      <c r="A59" s="29" t="s">
        <v>4</v>
      </c>
      <c r="B59" s="30"/>
      <c r="C59" s="31"/>
      <c r="D59" s="32">
        <f t="shared" ref="D59:M59" si="12">SUM(D60:D68)</f>
        <v>5820392</v>
      </c>
      <c r="E59" s="32">
        <f t="shared" si="12"/>
        <v>997232</v>
      </c>
      <c r="F59" s="32">
        <f t="shared" si="12"/>
        <v>1760</v>
      </c>
      <c r="G59" s="32">
        <f t="shared" si="12"/>
        <v>450886</v>
      </c>
      <c r="H59" s="32">
        <f t="shared" si="12"/>
        <v>0</v>
      </c>
      <c r="I59" s="32">
        <f t="shared" si="12"/>
        <v>801333</v>
      </c>
      <c r="J59" s="32">
        <f t="shared" si="12"/>
        <v>2603065</v>
      </c>
      <c r="K59" s="32">
        <f t="shared" si="12"/>
        <v>14647665</v>
      </c>
      <c r="L59" s="32">
        <f t="shared" si="12"/>
        <v>0</v>
      </c>
      <c r="M59" s="32">
        <f t="shared" si="12"/>
        <v>90854</v>
      </c>
      <c r="N59" s="32">
        <f t="shared" si="11"/>
        <v>25413187</v>
      </c>
      <c r="O59" s="45">
        <f t="shared" si="7"/>
        <v>417.76704311946213</v>
      </c>
      <c r="P59" s="10"/>
    </row>
    <row r="60" spans="1:16">
      <c r="A60" s="12"/>
      <c r="B60" s="25">
        <v>361.1</v>
      </c>
      <c r="C60" s="20" t="s">
        <v>66</v>
      </c>
      <c r="D60" s="46">
        <v>178323</v>
      </c>
      <c r="E60" s="46">
        <v>3740</v>
      </c>
      <c r="F60" s="46">
        <v>1760</v>
      </c>
      <c r="G60" s="46">
        <v>4276</v>
      </c>
      <c r="H60" s="46">
        <v>0</v>
      </c>
      <c r="I60" s="46">
        <v>29609</v>
      </c>
      <c r="J60" s="46">
        <v>17020</v>
      </c>
      <c r="K60" s="46">
        <v>1026081</v>
      </c>
      <c r="L60" s="46">
        <v>0</v>
      </c>
      <c r="M60" s="46">
        <v>21554</v>
      </c>
      <c r="N60" s="46">
        <f t="shared" si="11"/>
        <v>1282363</v>
      </c>
      <c r="O60" s="47">
        <f t="shared" si="7"/>
        <v>21.080748302674625</v>
      </c>
      <c r="P60" s="9"/>
    </row>
    <row r="61" spans="1:16">
      <c r="A61" s="12"/>
      <c r="B61" s="25">
        <v>361.2</v>
      </c>
      <c r="C61" s="20" t="s">
        <v>67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2207441</v>
      </c>
      <c r="L61" s="46">
        <v>0</v>
      </c>
      <c r="M61" s="46">
        <v>0</v>
      </c>
      <c r="N61" s="46">
        <f t="shared" ref="N61:N68" si="13">SUM(D61:M61)</f>
        <v>2207441</v>
      </c>
      <c r="O61" s="47">
        <f t="shared" si="7"/>
        <v>36.288093241932565</v>
      </c>
      <c r="P61" s="9"/>
    </row>
    <row r="62" spans="1:16">
      <c r="A62" s="12"/>
      <c r="B62" s="25">
        <v>361.3</v>
      </c>
      <c r="C62" s="20" t="s">
        <v>68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-1026773</v>
      </c>
      <c r="L62" s="46">
        <v>0</v>
      </c>
      <c r="M62" s="46">
        <v>0</v>
      </c>
      <c r="N62" s="46">
        <f t="shared" si="13"/>
        <v>-1026773</v>
      </c>
      <c r="O62" s="47">
        <f t="shared" si="7"/>
        <v>-16.879107691801877</v>
      </c>
      <c r="P62" s="9"/>
    </row>
    <row r="63" spans="1:16">
      <c r="A63" s="12"/>
      <c r="B63" s="25">
        <v>362</v>
      </c>
      <c r="C63" s="20" t="s">
        <v>69</v>
      </c>
      <c r="D63" s="46">
        <v>265103</v>
      </c>
      <c r="E63" s="46">
        <v>0</v>
      </c>
      <c r="F63" s="46">
        <v>0</v>
      </c>
      <c r="G63" s="46">
        <v>0</v>
      </c>
      <c r="H63" s="46">
        <v>0</v>
      </c>
      <c r="I63" s="46">
        <v>157944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423047</v>
      </c>
      <c r="O63" s="47">
        <f t="shared" si="7"/>
        <v>6.9544640068386183</v>
      </c>
      <c r="P63" s="9"/>
    </row>
    <row r="64" spans="1:16">
      <c r="A64" s="12"/>
      <c r="B64" s="25">
        <v>364</v>
      </c>
      <c r="C64" s="20" t="s">
        <v>70</v>
      </c>
      <c r="D64" s="46">
        <v>1903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113449</v>
      </c>
      <c r="K64" s="46">
        <v>0</v>
      </c>
      <c r="L64" s="46">
        <v>0</v>
      </c>
      <c r="M64" s="46">
        <v>0</v>
      </c>
      <c r="N64" s="46">
        <f t="shared" si="13"/>
        <v>115352</v>
      </c>
      <c r="O64" s="47">
        <f t="shared" si="7"/>
        <v>1.8962699939175749</v>
      </c>
      <c r="P64" s="9"/>
    </row>
    <row r="65" spans="1:119">
      <c r="A65" s="12"/>
      <c r="B65" s="25">
        <v>365</v>
      </c>
      <c r="C65" s="20" t="s">
        <v>71</v>
      </c>
      <c r="D65" s="46">
        <v>1361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1361</v>
      </c>
      <c r="O65" s="47">
        <f t="shared" si="7"/>
        <v>2.2373460899870131E-2</v>
      </c>
      <c r="P65" s="9"/>
    </row>
    <row r="66" spans="1:119">
      <c r="A66" s="12"/>
      <c r="B66" s="25">
        <v>366</v>
      </c>
      <c r="C66" s="20" t="s">
        <v>72</v>
      </c>
      <c r="D66" s="46">
        <v>2539163</v>
      </c>
      <c r="E66" s="46">
        <v>913402</v>
      </c>
      <c r="F66" s="46">
        <v>0</v>
      </c>
      <c r="G66" s="46">
        <v>446610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3899175</v>
      </c>
      <c r="O66" s="47">
        <f t="shared" si="7"/>
        <v>64.098485969324855</v>
      </c>
      <c r="P66" s="9"/>
    </row>
    <row r="67" spans="1:119">
      <c r="A67" s="12"/>
      <c r="B67" s="25">
        <v>368</v>
      </c>
      <c r="C67" s="20" t="s">
        <v>73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12290585</v>
      </c>
      <c r="L67" s="46">
        <v>0</v>
      </c>
      <c r="M67" s="46">
        <v>0</v>
      </c>
      <c r="N67" s="46">
        <f t="shared" si="13"/>
        <v>12290585</v>
      </c>
      <c r="O67" s="47">
        <f t="shared" si="7"/>
        <v>202.04476336078645</v>
      </c>
      <c r="P67" s="9"/>
    </row>
    <row r="68" spans="1:119">
      <c r="A68" s="12"/>
      <c r="B68" s="25">
        <v>369.9</v>
      </c>
      <c r="C68" s="20" t="s">
        <v>74</v>
      </c>
      <c r="D68" s="46">
        <v>2834539</v>
      </c>
      <c r="E68" s="46">
        <v>80090</v>
      </c>
      <c r="F68" s="46">
        <v>0</v>
      </c>
      <c r="G68" s="46">
        <v>0</v>
      </c>
      <c r="H68" s="46">
        <v>0</v>
      </c>
      <c r="I68" s="46">
        <v>613780</v>
      </c>
      <c r="J68" s="46">
        <v>2472596</v>
      </c>
      <c r="K68" s="46">
        <v>150331</v>
      </c>
      <c r="L68" s="46">
        <v>0</v>
      </c>
      <c r="M68" s="46">
        <v>69300</v>
      </c>
      <c r="N68" s="46">
        <f t="shared" si="13"/>
        <v>6220636</v>
      </c>
      <c r="O68" s="47">
        <f t="shared" si="7"/>
        <v>102.26095247488945</v>
      </c>
      <c r="P68" s="9"/>
    </row>
    <row r="69" spans="1:119" ht="15.75">
      <c r="A69" s="29" t="s">
        <v>48</v>
      </c>
      <c r="B69" s="30"/>
      <c r="C69" s="31"/>
      <c r="D69" s="32">
        <f t="shared" ref="D69:M69" si="14">SUM(D70:D71)</f>
        <v>3720390</v>
      </c>
      <c r="E69" s="32">
        <f t="shared" si="14"/>
        <v>1047994</v>
      </c>
      <c r="F69" s="32">
        <f t="shared" si="14"/>
        <v>1199740</v>
      </c>
      <c r="G69" s="32">
        <f t="shared" si="14"/>
        <v>2015000</v>
      </c>
      <c r="H69" s="32">
        <f t="shared" si="14"/>
        <v>0</v>
      </c>
      <c r="I69" s="32">
        <f t="shared" si="14"/>
        <v>885932</v>
      </c>
      <c r="J69" s="32">
        <f t="shared" si="14"/>
        <v>52322</v>
      </c>
      <c r="K69" s="32">
        <f t="shared" si="14"/>
        <v>0</v>
      </c>
      <c r="L69" s="32">
        <f t="shared" si="14"/>
        <v>0</v>
      </c>
      <c r="M69" s="32">
        <f t="shared" si="14"/>
        <v>0</v>
      </c>
      <c r="N69" s="32">
        <f>SUM(D69:M69)</f>
        <v>8921378</v>
      </c>
      <c r="O69" s="45">
        <f>(N69/O$74)</f>
        <v>146.65841429534282</v>
      </c>
      <c r="P69" s="9"/>
    </row>
    <row r="70" spans="1:119">
      <c r="A70" s="12"/>
      <c r="B70" s="25">
        <v>381</v>
      </c>
      <c r="C70" s="20" t="s">
        <v>75</v>
      </c>
      <c r="D70" s="46">
        <v>3720390</v>
      </c>
      <c r="E70" s="46">
        <v>1047994</v>
      </c>
      <c r="F70" s="46">
        <v>1199740</v>
      </c>
      <c r="G70" s="46">
        <v>2015000</v>
      </c>
      <c r="H70" s="46">
        <v>0</v>
      </c>
      <c r="I70" s="46">
        <v>97000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8080124</v>
      </c>
      <c r="O70" s="47">
        <f>(N70/O$74)</f>
        <v>132.82905097729775</v>
      </c>
      <c r="P70" s="9"/>
    </row>
    <row r="71" spans="1:119" ht="15.75" thickBot="1">
      <c r="A71" s="12"/>
      <c r="B71" s="25">
        <v>389.7</v>
      </c>
      <c r="C71" s="20" t="s">
        <v>77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788932</v>
      </c>
      <c r="J71" s="46">
        <v>52322</v>
      </c>
      <c r="K71" s="46">
        <v>0</v>
      </c>
      <c r="L71" s="46">
        <v>0</v>
      </c>
      <c r="M71" s="46">
        <v>0</v>
      </c>
      <c r="N71" s="46">
        <f>SUM(D71:M71)</f>
        <v>841254</v>
      </c>
      <c r="O71" s="47">
        <f>(N71/O$74)</f>
        <v>13.829363318045075</v>
      </c>
      <c r="P71" s="9"/>
    </row>
    <row r="72" spans="1:119" ht="16.5" thickBot="1">
      <c r="A72" s="14" t="s">
        <v>61</v>
      </c>
      <c r="B72" s="23"/>
      <c r="C72" s="22"/>
      <c r="D72" s="15">
        <f t="shared" ref="D72:M72" si="15">SUM(D5,D14,D22,D41,D55,D59,D69)</f>
        <v>93483684</v>
      </c>
      <c r="E72" s="15">
        <f t="shared" si="15"/>
        <v>4944625</v>
      </c>
      <c r="F72" s="15">
        <f t="shared" si="15"/>
        <v>1201500</v>
      </c>
      <c r="G72" s="15">
        <f t="shared" si="15"/>
        <v>3355216</v>
      </c>
      <c r="H72" s="15">
        <f t="shared" si="15"/>
        <v>0</v>
      </c>
      <c r="I72" s="15">
        <f t="shared" si="15"/>
        <v>44331510</v>
      </c>
      <c r="J72" s="15">
        <f t="shared" si="15"/>
        <v>17549623</v>
      </c>
      <c r="K72" s="15">
        <f t="shared" si="15"/>
        <v>16262042</v>
      </c>
      <c r="L72" s="15">
        <f t="shared" si="15"/>
        <v>0</v>
      </c>
      <c r="M72" s="15">
        <f t="shared" si="15"/>
        <v>11656919</v>
      </c>
      <c r="N72" s="15">
        <f>SUM(D72:M72)</f>
        <v>192785119</v>
      </c>
      <c r="O72" s="38">
        <f>(N72/O$74)</f>
        <v>3169.1920073646661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118" t="s">
        <v>99</v>
      </c>
      <c r="M74" s="118"/>
      <c r="N74" s="118"/>
      <c r="O74" s="43">
        <v>60831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100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63613102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1677668</v>
      </c>
      <c r="L5" s="27">
        <f t="shared" si="0"/>
        <v>0</v>
      </c>
      <c r="M5" s="27">
        <f t="shared" si="0"/>
        <v>12353012</v>
      </c>
      <c r="N5" s="28">
        <f>SUM(D5:M5)</f>
        <v>77643782</v>
      </c>
      <c r="O5" s="33">
        <f t="shared" ref="O5:O36" si="1">(N5/O$77)</f>
        <v>1282.9017877796505</v>
      </c>
      <c r="P5" s="6"/>
    </row>
    <row r="6" spans="1:133">
      <c r="A6" s="12"/>
      <c r="B6" s="25">
        <v>311</v>
      </c>
      <c r="C6" s="20" t="s">
        <v>3</v>
      </c>
      <c r="D6" s="46">
        <v>52656596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12353012</v>
      </c>
      <c r="N6" s="46">
        <f>SUM(D6:M6)</f>
        <v>65009608</v>
      </c>
      <c r="O6" s="47">
        <f t="shared" si="1"/>
        <v>1074.1483757972308</v>
      </c>
      <c r="P6" s="9"/>
    </row>
    <row r="7" spans="1:133">
      <c r="A7" s="12"/>
      <c r="B7" s="25">
        <v>312.41000000000003</v>
      </c>
      <c r="C7" s="20" t="s">
        <v>11</v>
      </c>
      <c r="D7" s="46">
        <v>1301502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1301502</v>
      </c>
      <c r="O7" s="47">
        <f t="shared" si="1"/>
        <v>21.504609893922872</v>
      </c>
      <c r="P7" s="9"/>
    </row>
    <row r="8" spans="1:133">
      <c r="A8" s="12"/>
      <c r="B8" s="25">
        <v>312.51</v>
      </c>
      <c r="C8" s="20" t="s">
        <v>90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1086532</v>
      </c>
      <c r="L8" s="46">
        <v>0</v>
      </c>
      <c r="M8" s="46">
        <v>0</v>
      </c>
      <c r="N8" s="46">
        <f>SUM(D8:M8)</f>
        <v>1086532</v>
      </c>
      <c r="O8" s="47">
        <f t="shared" si="1"/>
        <v>17.952678364892105</v>
      </c>
      <c r="P8" s="9"/>
    </row>
    <row r="9" spans="1:133">
      <c r="A9" s="12"/>
      <c r="B9" s="25">
        <v>312.52</v>
      </c>
      <c r="C9" s="20" t="s">
        <v>86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591136</v>
      </c>
      <c r="L9" s="46">
        <v>0</v>
      </c>
      <c r="M9" s="46">
        <v>0</v>
      </c>
      <c r="N9" s="46">
        <f>SUM(D9:M9)</f>
        <v>591136</v>
      </c>
      <c r="O9" s="47">
        <f t="shared" si="1"/>
        <v>9.7672912329400887</v>
      </c>
      <c r="P9" s="9"/>
    </row>
    <row r="10" spans="1:133">
      <c r="A10" s="12"/>
      <c r="B10" s="25">
        <v>314.10000000000002</v>
      </c>
      <c r="C10" s="20" t="s">
        <v>12</v>
      </c>
      <c r="D10" s="46">
        <v>4840836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4840836</v>
      </c>
      <c r="O10" s="47">
        <f t="shared" si="1"/>
        <v>79.984732824427482</v>
      </c>
      <c r="P10" s="9"/>
    </row>
    <row r="11" spans="1:133">
      <c r="A11" s="12"/>
      <c r="B11" s="25">
        <v>314.2</v>
      </c>
      <c r="C11" s="20" t="s">
        <v>13</v>
      </c>
      <c r="D11" s="46">
        <v>3959125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3959125</v>
      </c>
      <c r="O11" s="47">
        <f t="shared" si="1"/>
        <v>65.416294901027726</v>
      </c>
      <c r="P11" s="9"/>
    </row>
    <row r="12" spans="1:133">
      <c r="A12" s="12"/>
      <c r="B12" s="25">
        <v>314.39999999999998</v>
      </c>
      <c r="C12" s="20" t="s">
        <v>14</v>
      </c>
      <c r="D12" s="46">
        <v>238182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238182</v>
      </c>
      <c r="O12" s="47">
        <f t="shared" si="1"/>
        <v>3.9354614850798058</v>
      </c>
      <c r="P12" s="9"/>
    </row>
    <row r="13" spans="1:133">
      <c r="A13" s="12"/>
      <c r="B13" s="25">
        <v>316</v>
      </c>
      <c r="C13" s="20" t="s">
        <v>15</v>
      </c>
      <c r="D13" s="46">
        <v>616861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616861</v>
      </c>
      <c r="O13" s="47">
        <f t="shared" si="1"/>
        <v>10.19234328012954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SUM(D15:D21)</f>
        <v>7887761</v>
      </c>
      <c r="E14" s="32">
        <f t="shared" si="3"/>
        <v>29631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7917392</v>
      </c>
      <c r="O14" s="45">
        <f t="shared" si="1"/>
        <v>130.81841313902382</v>
      </c>
      <c r="P14" s="10"/>
    </row>
    <row r="15" spans="1:133">
      <c r="A15" s="12"/>
      <c r="B15" s="25">
        <v>322</v>
      </c>
      <c r="C15" s="20" t="s">
        <v>0</v>
      </c>
      <c r="D15" s="46">
        <v>1898547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1898547</v>
      </c>
      <c r="O15" s="47">
        <f t="shared" si="1"/>
        <v>31.369535045107565</v>
      </c>
      <c r="P15" s="9"/>
    </row>
    <row r="16" spans="1:133">
      <c r="A16" s="12"/>
      <c r="B16" s="25">
        <v>323.10000000000002</v>
      </c>
      <c r="C16" s="20" t="s">
        <v>17</v>
      </c>
      <c r="D16" s="46">
        <v>4572996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4572996</v>
      </c>
      <c r="O16" s="47">
        <f t="shared" si="1"/>
        <v>75.559234658471297</v>
      </c>
      <c r="P16" s="9"/>
    </row>
    <row r="17" spans="1:16">
      <c r="A17" s="12"/>
      <c r="B17" s="25">
        <v>323.39999999999998</v>
      </c>
      <c r="C17" s="20" t="s">
        <v>18</v>
      </c>
      <c r="D17" s="46">
        <v>50364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50364</v>
      </c>
      <c r="O17" s="47">
        <f t="shared" si="1"/>
        <v>0.83216020620600772</v>
      </c>
      <c r="P17" s="9"/>
    </row>
    <row r="18" spans="1:16">
      <c r="A18" s="12"/>
      <c r="B18" s="25">
        <v>323.89999999999998</v>
      </c>
      <c r="C18" s="20" t="s">
        <v>19</v>
      </c>
      <c r="D18" s="46">
        <v>363228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363228</v>
      </c>
      <c r="O18" s="47">
        <f t="shared" si="1"/>
        <v>6.0015862000594824</v>
      </c>
      <c r="P18" s="9"/>
    </row>
    <row r="19" spans="1:16">
      <c r="A19" s="12"/>
      <c r="B19" s="25">
        <v>324.61</v>
      </c>
      <c r="C19" s="20" t="s">
        <v>20</v>
      </c>
      <c r="D19" s="46">
        <v>0</v>
      </c>
      <c r="E19" s="46">
        <v>29631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29631</v>
      </c>
      <c r="O19" s="47">
        <f t="shared" si="1"/>
        <v>0.48959056210964608</v>
      </c>
      <c r="P19" s="9"/>
    </row>
    <row r="20" spans="1:16">
      <c r="A20" s="12"/>
      <c r="B20" s="25">
        <v>325.10000000000002</v>
      </c>
      <c r="C20" s="20" t="s">
        <v>21</v>
      </c>
      <c r="D20" s="46">
        <v>39398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39398</v>
      </c>
      <c r="O20" s="47">
        <f t="shared" si="1"/>
        <v>0.65096989524470439</v>
      </c>
      <c r="P20" s="9"/>
    </row>
    <row r="21" spans="1:16">
      <c r="A21" s="12"/>
      <c r="B21" s="25">
        <v>329</v>
      </c>
      <c r="C21" s="20" t="s">
        <v>22</v>
      </c>
      <c r="D21" s="46">
        <v>963228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963228</v>
      </c>
      <c r="O21" s="47">
        <f t="shared" si="1"/>
        <v>15.915336571825122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SUM(D23:D41)</f>
        <v>7799003</v>
      </c>
      <c r="E22" s="32">
        <f t="shared" si="5"/>
        <v>4142919</v>
      </c>
      <c r="F22" s="32">
        <f t="shared" si="5"/>
        <v>0</v>
      </c>
      <c r="G22" s="32">
        <f t="shared" si="5"/>
        <v>856600</v>
      </c>
      <c r="H22" s="32">
        <f t="shared" si="5"/>
        <v>0</v>
      </c>
      <c r="I22" s="32">
        <f t="shared" si="5"/>
        <v>126630</v>
      </c>
      <c r="J22" s="32">
        <f t="shared" si="5"/>
        <v>3021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12928173</v>
      </c>
      <c r="O22" s="45">
        <f t="shared" si="1"/>
        <v>213.61113314166749</v>
      </c>
      <c r="P22" s="10"/>
    </row>
    <row r="23" spans="1:16">
      <c r="A23" s="12"/>
      <c r="B23" s="25">
        <v>331.2</v>
      </c>
      <c r="C23" s="20" t="s">
        <v>23</v>
      </c>
      <c r="D23" s="46">
        <v>85076</v>
      </c>
      <c r="E23" s="46">
        <v>675972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761048</v>
      </c>
      <c r="O23" s="47">
        <f t="shared" si="1"/>
        <v>12.574733154885827</v>
      </c>
      <c r="P23" s="9"/>
    </row>
    <row r="24" spans="1:16">
      <c r="A24" s="12"/>
      <c r="B24" s="25">
        <v>331.39</v>
      </c>
      <c r="C24" s="20" t="s">
        <v>91</v>
      </c>
      <c r="D24" s="46">
        <v>0</v>
      </c>
      <c r="E24" s="46">
        <v>394898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394898</v>
      </c>
      <c r="O24" s="47">
        <f t="shared" si="1"/>
        <v>6.5248669905158456</v>
      </c>
      <c r="P24" s="9"/>
    </row>
    <row r="25" spans="1:16">
      <c r="A25" s="12"/>
      <c r="B25" s="25">
        <v>331.49</v>
      </c>
      <c r="C25" s="20" t="s">
        <v>27</v>
      </c>
      <c r="D25" s="46">
        <v>78592</v>
      </c>
      <c r="E25" s="46">
        <v>156617</v>
      </c>
      <c r="F25" s="46">
        <v>0</v>
      </c>
      <c r="G25" s="46">
        <v>0</v>
      </c>
      <c r="H25" s="46">
        <v>0</v>
      </c>
      <c r="I25" s="46">
        <v>9000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244209</v>
      </c>
      <c r="O25" s="47">
        <f t="shared" si="1"/>
        <v>4.0350451075641915</v>
      </c>
      <c r="P25" s="9"/>
    </row>
    <row r="26" spans="1:16">
      <c r="A26" s="12"/>
      <c r="B26" s="25">
        <v>331.5</v>
      </c>
      <c r="C26" s="20" t="s">
        <v>25</v>
      </c>
      <c r="D26" s="46">
        <v>14295</v>
      </c>
      <c r="E26" s="46">
        <v>2915432</v>
      </c>
      <c r="F26" s="46">
        <v>0</v>
      </c>
      <c r="G26" s="46">
        <v>357838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3287565</v>
      </c>
      <c r="O26" s="47">
        <f t="shared" si="1"/>
        <v>54.320164568256175</v>
      </c>
      <c r="P26" s="9"/>
    </row>
    <row r="27" spans="1:16">
      <c r="A27" s="12"/>
      <c r="B27" s="25">
        <v>334.2</v>
      </c>
      <c r="C27" s="20" t="s">
        <v>26</v>
      </c>
      <c r="D27" s="46">
        <v>1677668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1677668</v>
      </c>
      <c r="O27" s="47">
        <f t="shared" si="1"/>
        <v>27.719969597832193</v>
      </c>
      <c r="P27" s="9"/>
    </row>
    <row r="28" spans="1:16">
      <c r="A28" s="12"/>
      <c r="B28" s="25">
        <v>334.49</v>
      </c>
      <c r="C28" s="20" t="s">
        <v>29</v>
      </c>
      <c r="D28" s="46">
        <v>62861</v>
      </c>
      <c r="E28" s="46">
        <v>0</v>
      </c>
      <c r="F28" s="46">
        <v>0</v>
      </c>
      <c r="G28" s="46">
        <v>80398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143259</v>
      </c>
      <c r="O28" s="47">
        <f t="shared" si="1"/>
        <v>2.3670566075146229</v>
      </c>
      <c r="P28" s="9"/>
    </row>
    <row r="29" spans="1:16">
      <c r="A29" s="12"/>
      <c r="B29" s="25">
        <v>334.7</v>
      </c>
      <c r="C29" s="20" t="s">
        <v>92</v>
      </c>
      <c r="D29" s="46">
        <v>0</v>
      </c>
      <c r="E29" s="46">
        <v>0</v>
      </c>
      <c r="F29" s="46">
        <v>0</v>
      </c>
      <c r="G29" s="46">
        <v>36263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36263</v>
      </c>
      <c r="O29" s="47">
        <f t="shared" si="1"/>
        <v>0.59917054955222893</v>
      </c>
      <c r="P29" s="9"/>
    </row>
    <row r="30" spans="1:16">
      <c r="A30" s="12"/>
      <c r="B30" s="25">
        <v>335.12</v>
      </c>
      <c r="C30" s="20" t="s">
        <v>31</v>
      </c>
      <c r="D30" s="46">
        <v>1567713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1567713</v>
      </c>
      <c r="O30" s="47">
        <f t="shared" si="1"/>
        <v>25.903192227619709</v>
      </c>
      <c r="P30" s="9"/>
    </row>
    <row r="31" spans="1:16">
      <c r="A31" s="12"/>
      <c r="B31" s="25">
        <v>335.14</v>
      </c>
      <c r="C31" s="20" t="s">
        <v>32</v>
      </c>
      <c r="D31" s="46">
        <v>688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688</v>
      </c>
      <c r="O31" s="47">
        <f t="shared" si="1"/>
        <v>1.1367767092957932E-2</v>
      </c>
      <c r="P31" s="9"/>
    </row>
    <row r="32" spans="1:16">
      <c r="A32" s="12"/>
      <c r="B32" s="25">
        <v>335.15</v>
      </c>
      <c r="C32" s="20" t="s">
        <v>33</v>
      </c>
      <c r="D32" s="46">
        <v>70102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70102</v>
      </c>
      <c r="O32" s="47">
        <f t="shared" si="1"/>
        <v>1.1582895476025248</v>
      </c>
      <c r="P32" s="9"/>
    </row>
    <row r="33" spans="1:16">
      <c r="A33" s="12"/>
      <c r="B33" s="25">
        <v>335.18</v>
      </c>
      <c r="C33" s="20" t="s">
        <v>34</v>
      </c>
      <c r="D33" s="46">
        <v>3940213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3940213</v>
      </c>
      <c r="O33" s="47">
        <f t="shared" si="1"/>
        <v>65.103813489309672</v>
      </c>
      <c r="P33" s="9"/>
    </row>
    <row r="34" spans="1:16">
      <c r="A34" s="12"/>
      <c r="B34" s="25">
        <v>335.21</v>
      </c>
      <c r="C34" s="20" t="s">
        <v>35</v>
      </c>
      <c r="D34" s="46">
        <v>56622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56622</v>
      </c>
      <c r="O34" s="47">
        <f t="shared" si="1"/>
        <v>0.93556062258352335</v>
      </c>
      <c r="P34" s="9"/>
    </row>
    <row r="35" spans="1:16">
      <c r="A35" s="12"/>
      <c r="B35" s="25">
        <v>335.49</v>
      </c>
      <c r="C35" s="20" t="s">
        <v>36</v>
      </c>
      <c r="D35" s="46">
        <v>65496</v>
      </c>
      <c r="E35" s="46">
        <v>0</v>
      </c>
      <c r="F35" s="46">
        <v>0</v>
      </c>
      <c r="G35" s="46">
        <v>0</v>
      </c>
      <c r="H35" s="46">
        <v>0</v>
      </c>
      <c r="I35" s="46">
        <v>2161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67657</v>
      </c>
      <c r="O35" s="47">
        <f t="shared" si="1"/>
        <v>1.1178910148375798</v>
      </c>
      <c r="P35" s="9"/>
    </row>
    <row r="36" spans="1:16">
      <c r="A36" s="12"/>
      <c r="B36" s="25">
        <v>337.1</v>
      </c>
      <c r="C36" s="20" t="s">
        <v>93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3021</v>
      </c>
      <c r="K36" s="46">
        <v>0</v>
      </c>
      <c r="L36" s="46">
        <v>0</v>
      </c>
      <c r="M36" s="46">
        <v>0</v>
      </c>
      <c r="N36" s="46">
        <f t="shared" ref="N36:N43" si="7">SUM(D36:M36)</f>
        <v>3021</v>
      </c>
      <c r="O36" s="47">
        <f t="shared" si="1"/>
        <v>4.9915733121839993E-2</v>
      </c>
      <c r="P36" s="9"/>
    </row>
    <row r="37" spans="1:16">
      <c r="A37" s="12"/>
      <c r="B37" s="25">
        <v>337.2</v>
      </c>
      <c r="C37" s="20" t="s">
        <v>37</v>
      </c>
      <c r="D37" s="46">
        <v>1450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1450</v>
      </c>
      <c r="O37" s="47">
        <f t="shared" ref="O37:O68" si="8">(N37/O$77)</f>
        <v>2.3958230065100294E-2</v>
      </c>
      <c r="P37" s="9"/>
    </row>
    <row r="38" spans="1:16">
      <c r="A38" s="12"/>
      <c r="B38" s="25">
        <v>337.3</v>
      </c>
      <c r="C38" s="20" t="s">
        <v>38</v>
      </c>
      <c r="D38" s="46">
        <v>17170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17170</v>
      </c>
      <c r="O38" s="47">
        <f t="shared" si="8"/>
        <v>0.28369848980536005</v>
      </c>
      <c r="P38" s="9"/>
    </row>
    <row r="39" spans="1:16">
      <c r="A39" s="12"/>
      <c r="B39" s="25">
        <v>337.4</v>
      </c>
      <c r="C39" s="20" t="s">
        <v>39</v>
      </c>
      <c r="D39" s="46">
        <v>30000</v>
      </c>
      <c r="E39" s="46">
        <v>0</v>
      </c>
      <c r="F39" s="46">
        <v>0</v>
      </c>
      <c r="G39" s="46">
        <v>132101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162101</v>
      </c>
      <c r="O39" s="47">
        <f t="shared" si="8"/>
        <v>2.6783814150226366</v>
      </c>
      <c r="P39" s="9"/>
    </row>
    <row r="40" spans="1:16">
      <c r="A40" s="12"/>
      <c r="B40" s="25">
        <v>337.7</v>
      </c>
      <c r="C40" s="20" t="s">
        <v>40</v>
      </c>
      <c r="D40" s="46">
        <v>5000</v>
      </c>
      <c r="E40" s="46">
        <v>0</v>
      </c>
      <c r="F40" s="46">
        <v>0</v>
      </c>
      <c r="G40" s="46">
        <v>250000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255000</v>
      </c>
      <c r="O40" s="47">
        <f t="shared" si="8"/>
        <v>4.2133439080003967</v>
      </c>
      <c r="P40" s="9"/>
    </row>
    <row r="41" spans="1:16">
      <c r="A41" s="12"/>
      <c r="B41" s="25">
        <v>338</v>
      </c>
      <c r="C41" s="20" t="s">
        <v>41</v>
      </c>
      <c r="D41" s="46">
        <v>126057</v>
      </c>
      <c r="E41" s="46">
        <v>0</v>
      </c>
      <c r="F41" s="46">
        <v>0</v>
      </c>
      <c r="G41" s="46">
        <v>0</v>
      </c>
      <c r="H41" s="46">
        <v>0</v>
      </c>
      <c r="I41" s="46">
        <v>115469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241526</v>
      </c>
      <c r="O41" s="47">
        <f t="shared" si="8"/>
        <v>3.9907141204851126</v>
      </c>
      <c r="P41" s="9"/>
    </row>
    <row r="42" spans="1:16" ht="15.75">
      <c r="A42" s="29" t="s">
        <v>46</v>
      </c>
      <c r="B42" s="30"/>
      <c r="C42" s="31"/>
      <c r="D42" s="32">
        <f t="shared" ref="D42:M42" si="9">SUM(D43:D57)</f>
        <v>8612915</v>
      </c>
      <c r="E42" s="32">
        <f t="shared" si="9"/>
        <v>577722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42584752</v>
      </c>
      <c r="J42" s="32">
        <f t="shared" si="9"/>
        <v>15924596</v>
      </c>
      <c r="K42" s="32">
        <f t="shared" si="9"/>
        <v>0</v>
      </c>
      <c r="L42" s="32">
        <f t="shared" si="9"/>
        <v>0</v>
      </c>
      <c r="M42" s="32">
        <f t="shared" si="9"/>
        <v>231897</v>
      </c>
      <c r="N42" s="32">
        <f t="shared" si="7"/>
        <v>67931882</v>
      </c>
      <c r="O42" s="45">
        <f t="shared" si="8"/>
        <v>1122.4328673870659</v>
      </c>
      <c r="P42" s="10"/>
    </row>
    <row r="43" spans="1:16">
      <c r="A43" s="12"/>
      <c r="B43" s="25">
        <v>341.1</v>
      </c>
      <c r="C43" s="20" t="s">
        <v>87</v>
      </c>
      <c r="D43" s="46">
        <v>84363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84363</v>
      </c>
      <c r="O43" s="47">
        <f t="shared" si="8"/>
        <v>1.3939228710221077</v>
      </c>
      <c r="P43" s="9"/>
    </row>
    <row r="44" spans="1:16">
      <c r="A44" s="12"/>
      <c r="B44" s="25">
        <v>341.9</v>
      </c>
      <c r="C44" s="20" t="s">
        <v>49</v>
      </c>
      <c r="D44" s="46">
        <v>333367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7" si="10">SUM(D44:M44)</f>
        <v>333367</v>
      </c>
      <c r="O44" s="47">
        <f t="shared" si="8"/>
        <v>5.5081953669739931</v>
      </c>
      <c r="P44" s="9"/>
    </row>
    <row r="45" spans="1:16">
      <c r="A45" s="12"/>
      <c r="B45" s="25">
        <v>342.1</v>
      </c>
      <c r="C45" s="20" t="s">
        <v>50</v>
      </c>
      <c r="D45" s="46">
        <v>331030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331030</v>
      </c>
      <c r="O45" s="47">
        <f t="shared" si="8"/>
        <v>5.4695813092759655</v>
      </c>
      <c r="P45" s="9"/>
    </row>
    <row r="46" spans="1:16">
      <c r="A46" s="12"/>
      <c r="B46" s="25">
        <v>342.2</v>
      </c>
      <c r="C46" s="20" t="s">
        <v>51</v>
      </c>
      <c r="D46" s="46">
        <v>3505099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3505099</v>
      </c>
      <c r="O46" s="47">
        <f t="shared" si="8"/>
        <v>57.914460857208951</v>
      </c>
      <c r="P46" s="9"/>
    </row>
    <row r="47" spans="1:16">
      <c r="A47" s="12"/>
      <c r="B47" s="25">
        <v>342.4</v>
      </c>
      <c r="C47" s="20" t="s">
        <v>52</v>
      </c>
      <c r="D47" s="46">
        <v>1918955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1918955</v>
      </c>
      <c r="O47" s="47">
        <f t="shared" si="8"/>
        <v>31.706734741085885</v>
      </c>
      <c r="P47" s="9"/>
    </row>
    <row r="48" spans="1:16">
      <c r="A48" s="12"/>
      <c r="B48" s="25">
        <v>343.4</v>
      </c>
      <c r="C48" s="20" t="s">
        <v>53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4770585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4770585</v>
      </c>
      <c r="O48" s="47">
        <f t="shared" si="8"/>
        <v>78.823981362149297</v>
      </c>
      <c r="P48" s="9"/>
    </row>
    <row r="49" spans="1:16">
      <c r="A49" s="12"/>
      <c r="B49" s="25">
        <v>343.6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31861348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31861348</v>
      </c>
      <c r="O49" s="47">
        <f t="shared" si="8"/>
        <v>526.44241763325738</v>
      </c>
      <c r="P49" s="9"/>
    </row>
    <row r="50" spans="1:16">
      <c r="A50" s="12"/>
      <c r="B50" s="25">
        <v>343.8</v>
      </c>
      <c r="C50" s="20" t="s">
        <v>55</v>
      </c>
      <c r="D50" s="46">
        <v>0</v>
      </c>
      <c r="E50" s="46">
        <v>68575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68575</v>
      </c>
      <c r="O50" s="47">
        <f t="shared" si="8"/>
        <v>1.1330590529063811</v>
      </c>
      <c r="P50" s="9"/>
    </row>
    <row r="51" spans="1:16">
      <c r="A51" s="12"/>
      <c r="B51" s="25">
        <v>343.9</v>
      </c>
      <c r="C51" s="20" t="s">
        <v>56</v>
      </c>
      <c r="D51" s="46">
        <v>88121</v>
      </c>
      <c r="E51" s="46">
        <v>0</v>
      </c>
      <c r="F51" s="46">
        <v>0</v>
      </c>
      <c r="G51" s="46">
        <v>0</v>
      </c>
      <c r="H51" s="46">
        <v>0</v>
      </c>
      <c r="I51" s="46">
        <v>2105069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2193190</v>
      </c>
      <c r="O51" s="47">
        <f t="shared" si="8"/>
        <v>36.237896963087806</v>
      </c>
      <c r="P51" s="9"/>
    </row>
    <row r="52" spans="1:16">
      <c r="A52" s="12"/>
      <c r="B52" s="25">
        <v>344.5</v>
      </c>
      <c r="C52" s="20" t="s">
        <v>57</v>
      </c>
      <c r="D52" s="46">
        <v>1275910</v>
      </c>
      <c r="E52" s="46">
        <v>231063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1506973</v>
      </c>
      <c r="O52" s="47">
        <f t="shared" si="8"/>
        <v>24.899590231651299</v>
      </c>
      <c r="P52" s="9"/>
    </row>
    <row r="53" spans="1:16">
      <c r="A53" s="12"/>
      <c r="B53" s="25">
        <v>344.9</v>
      </c>
      <c r="C53" s="20" t="s">
        <v>94</v>
      </c>
      <c r="D53" s="46">
        <v>0</v>
      </c>
      <c r="E53" s="46">
        <v>7005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7005</v>
      </c>
      <c r="O53" s="47">
        <f t="shared" si="8"/>
        <v>0.11574303559036384</v>
      </c>
      <c r="P53" s="9"/>
    </row>
    <row r="54" spans="1:16">
      <c r="A54" s="12"/>
      <c r="B54" s="25">
        <v>346.4</v>
      </c>
      <c r="C54" s="20" t="s">
        <v>58</v>
      </c>
      <c r="D54" s="46">
        <v>189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189</v>
      </c>
      <c r="O54" s="47">
        <f t="shared" si="8"/>
        <v>3.1228313671061761E-3</v>
      </c>
      <c r="P54" s="9"/>
    </row>
    <row r="55" spans="1:16">
      <c r="A55" s="12"/>
      <c r="B55" s="25">
        <v>347.2</v>
      </c>
      <c r="C55" s="20" t="s">
        <v>59</v>
      </c>
      <c r="D55" s="46">
        <v>301079</v>
      </c>
      <c r="E55" s="46">
        <v>271079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572158</v>
      </c>
      <c r="O55" s="47">
        <f t="shared" si="8"/>
        <v>9.4537193086811406</v>
      </c>
      <c r="P55" s="9"/>
    </row>
    <row r="56" spans="1:16">
      <c r="A56" s="12"/>
      <c r="B56" s="25">
        <v>347.5</v>
      </c>
      <c r="C56" s="20" t="s">
        <v>60</v>
      </c>
      <c r="D56" s="46">
        <v>774802</v>
      </c>
      <c r="E56" s="46">
        <v>0</v>
      </c>
      <c r="F56" s="46">
        <v>0</v>
      </c>
      <c r="G56" s="46">
        <v>0</v>
      </c>
      <c r="H56" s="46">
        <v>0</v>
      </c>
      <c r="I56" s="46">
        <v>3847750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4622552</v>
      </c>
      <c r="O56" s="47">
        <f t="shared" si="8"/>
        <v>76.378044347509999</v>
      </c>
      <c r="P56" s="9"/>
    </row>
    <row r="57" spans="1:16">
      <c r="A57" s="12"/>
      <c r="B57" s="25">
        <v>349</v>
      </c>
      <c r="C57" s="20" t="s">
        <v>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15924596</v>
      </c>
      <c r="K57" s="46">
        <v>0</v>
      </c>
      <c r="L57" s="46">
        <v>0</v>
      </c>
      <c r="M57" s="46">
        <v>231897</v>
      </c>
      <c r="N57" s="46">
        <f t="shared" si="10"/>
        <v>16156493</v>
      </c>
      <c r="O57" s="47">
        <f t="shared" si="8"/>
        <v>266.95239747529826</v>
      </c>
      <c r="P57" s="9"/>
    </row>
    <row r="58" spans="1:16" ht="15.75">
      <c r="A58" s="29" t="s">
        <v>47</v>
      </c>
      <c r="B58" s="30"/>
      <c r="C58" s="31"/>
      <c r="D58" s="32">
        <f t="shared" ref="D58:M58" si="11">SUM(D59:D61)</f>
        <v>1075159</v>
      </c>
      <c r="E58" s="32">
        <f t="shared" si="11"/>
        <v>516195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0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 t="shared" ref="N58:N63" si="12">SUM(D58:M58)</f>
        <v>1591354</v>
      </c>
      <c r="O58" s="45">
        <f t="shared" si="8"/>
        <v>26.29381051518456</v>
      </c>
      <c r="P58" s="10"/>
    </row>
    <row r="59" spans="1:16">
      <c r="A59" s="13"/>
      <c r="B59" s="39">
        <v>351.9</v>
      </c>
      <c r="C59" s="21" t="s">
        <v>65</v>
      </c>
      <c r="D59" s="46">
        <v>831546</v>
      </c>
      <c r="E59" s="46">
        <v>516195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1347741</v>
      </c>
      <c r="O59" s="47">
        <f t="shared" si="8"/>
        <v>22.268613066322992</v>
      </c>
      <c r="P59" s="9"/>
    </row>
    <row r="60" spans="1:16">
      <c r="A60" s="13"/>
      <c r="B60" s="39">
        <v>354</v>
      </c>
      <c r="C60" s="21" t="s">
        <v>63</v>
      </c>
      <c r="D60" s="46">
        <v>182033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182033</v>
      </c>
      <c r="O60" s="47">
        <f t="shared" si="8"/>
        <v>3.0077162023726909</v>
      </c>
      <c r="P60" s="9"/>
    </row>
    <row r="61" spans="1:16">
      <c r="A61" s="13"/>
      <c r="B61" s="39">
        <v>359</v>
      </c>
      <c r="C61" s="21" t="s">
        <v>64</v>
      </c>
      <c r="D61" s="46">
        <v>61580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61580</v>
      </c>
      <c r="O61" s="47">
        <f t="shared" si="8"/>
        <v>1.0174812464888801</v>
      </c>
      <c r="P61" s="9"/>
    </row>
    <row r="62" spans="1:16" ht="15.75">
      <c r="A62" s="29" t="s">
        <v>4</v>
      </c>
      <c r="B62" s="30"/>
      <c r="C62" s="31"/>
      <c r="D62" s="32">
        <f t="shared" ref="D62:M62" si="13">SUM(D63:D71)</f>
        <v>5240271</v>
      </c>
      <c r="E62" s="32">
        <f t="shared" si="13"/>
        <v>734216</v>
      </c>
      <c r="F62" s="32">
        <f t="shared" si="13"/>
        <v>3025</v>
      </c>
      <c r="G62" s="32">
        <f t="shared" si="13"/>
        <v>1531353</v>
      </c>
      <c r="H62" s="32">
        <f t="shared" si="13"/>
        <v>0</v>
      </c>
      <c r="I62" s="32">
        <f t="shared" si="13"/>
        <v>1119063</v>
      </c>
      <c r="J62" s="32">
        <f t="shared" si="13"/>
        <v>2621198</v>
      </c>
      <c r="K62" s="32">
        <f t="shared" si="13"/>
        <v>28283963</v>
      </c>
      <c r="L62" s="32">
        <f t="shared" si="13"/>
        <v>0</v>
      </c>
      <c r="M62" s="32">
        <f t="shared" si="13"/>
        <v>510716</v>
      </c>
      <c r="N62" s="32">
        <f t="shared" si="12"/>
        <v>40043805</v>
      </c>
      <c r="O62" s="45">
        <f t="shared" si="8"/>
        <v>661.64047784276795</v>
      </c>
      <c r="P62" s="10"/>
    </row>
    <row r="63" spans="1:16">
      <c r="A63" s="12"/>
      <c r="B63" s="25">
        <v>361.1</v>
      </c>
      <c r="C63" s="20" t="s">
        <v>66</v>
      </c>
      <c r="D63" s="46">
        <v>187514</v>
      </c>
      <c r="E63" s="46">
        <v>2462</v>
      </c>
      <c r="F63" s="46">
        <v>3025</v>
      </c>
      <c r="G63" s="46">
        <v>0</v>
      </c>
      <c r="H63" s="46">
        <v>0</v>
      </c>
      <c r="I63" s="46">
        <v>5800</v>
      </c>
      <c r="J63" s="46">
        <v>4089</v>
      </c>
      <c r="K63" s="46">
        <v>1305034</v>
      </c>
      <c r="L63" s="46">
        <v>0</v>
      </c>
      <c r="M63" s="46">
        <v>29348</v>
      </c>
      <c r="N63" s="46">
        <f t="shared" si="12"/>
        <v>1537272</v>
      </c>
      <c r="O63" s="47">
        <f t="shared" si="8"/>
        <v>25.40021810250818</v>
      </c>
      <c r="P63" s="9"/>
    </row>
    <row r="64" spans="1:16">
      <c r="A64" s="12"/>
      <c r="B64" s="25">
        <v>361.2</v>
      </c>
      <c r="C64" s="20" t="s">
        <v>67</v>
      </c>
      <c r="D64" s="46">
        <v>0</v>
      </c>
      <c r="E64" s="46">
        <v>0</v>
      </c>
      <c r="F64" s="46">
        <v>0</v>
      </c>
      <c r="G64" s="46">
        <v>1946</v>
      </c>
      <c r="H64" s="46">
        <v>0</v>
      </c>
      <c r="I64" s="46">
        <v>0</v>
      </c>
      <c r="J64" s="46">
        <v>0</v>
      </c>
      <c r="K64" s="46">
        <v>1617761</v>
      </c>
      <c r="L64" s="46">
        <v>0</v>
      </c>
      <c r="M64" s="46">
        <v>0</v>
      </c>
      <c r="N64" s="46">
        <f t="shared" ref="N64:N71" si="14">SUM(D64:M64)</f>
        <v>1619707</v>
      </c>
      <c r="O64" s="47">
        <f t="shared" si="8"/>
        <v>26.762284789002347</v>
      </c>
      <c r="P64" s="9"/>
    </row>
    <row r="65" spans="1:119">
      <c r="A65" s="12"/>
      <c r="B65" s="25">
        <v>361.3</v>
      </c>
      <c r="C65" s="20" t="s">
        <v>68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13419358</v>
      </c>
      <c r="L65" s="46">
        <v>0</v>
      </c>
      <c r="M65" s="46">
        <v>0</v>
      </c>
      <c r="N65" s="46">
        <f t="shared" si="14"/>
        <v>13419358</v>
      </c>
      <c r="O65" s="47">
        <f t="shared" si="8"/>
        <v>221.72694226892699</v>
      </c>
      <c r="P65" s="9"/>
    </row>
    <row r="66" spans="1:119">
      <c r="A66" s="12"/>
      <c r="B66" s="25">
        <v>362</v>
      </c>
      <c r="C66" s="20" t="s">
        <v>69</v>
      </c>
      <c r="D66" s="46">
        <v>113445</v>
      </c>
      <c r="E66" s="46">
        <v>0</v>
      </c>
      <c r="F66" s="46">
        <v>0</v>
      </c>
      <c r="G66" s="46">
        <v>0</v>
      </c>
      <c r="H66" s="46">
        <v>0</v>
      </c>
      <c r="I66" s="46">
        <v>146451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259896</v>
      </c>
      <c r="O66" s="47">
        <f t="shared" si="8"/>
        <v>4.2942401110340045</v>
      </c>
      <c r="P66" s="9"/>
    </row>
    <row r="67" spans="1:119">
      <c r="A67" s="12"/>
      <c r="B67" s="25">
        <v>364</v>
      </c>
      <c r="C67" s="20" t="s">
        <v>70</v>
      </c>
      <c r="D67" s="46">
        <v>22161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71535</v>
      </c>
      <c r="K67" s="46">
        <v>0</v>
      </c>
      <c r="L67" s="46">
        <v>0</v>
      </c>
      <c r="M67" s="46">
        <v>0</v>
      </c>
      <c r="N67" s="46">
        <f t="shared" si="14"/>
        <v>93696</v>
      </c>
      <c r="O67" s="47">
        <f t="shared" si="8"/>
        <v>1.5481312580549222</v>
      </c>
      <c r="P67" s="9"/>
    </row>
    <row r="68" spans="1:119">
      <c r="A68" s="12"/>
      <c r="B68" s="25">
        <v>365</v>
      </c>
      <c r="C68" s="20" t="s">
        <v>71</v>
      </c>
      <c r="D68" s="46">
        <v>5379</v>
      </c>
      <c r="E68" s="46">
        <v>0</v>
      </c>
      <c r="F68" s="46">
        <v>0</v>
      </c>
      <c r="G68" s="46">
        <v>0</v>
      </c>
      <c r="H68" s="46">
        <v>0</v>
      </c>
      <c r="I68" s="46">
        <v>14259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19638</v>
      </c>
      <c r="O68" s="47">
        <f t="shared" si="8"/>
        <v>0.32447704966788937</v>
      </c>
      <c r="P68" s="9"/>
    </row>
    <row r="69" spans="1:119">
      <c r="A69" s="12"/>
      <c r="B69" s="25">
        <v>366</v>
      </c>
      <c r="C69" s="20" t="s">
        <v>72</v>
      </c>
      <c r="D69" s="46">
        <v>2439334</v>
      </c>
      <c r="E69" s="46">
        <v>11463</v>
      </c>
      <c r="F69" s="46">
        <v>0</v>
      </c>
      <c r="G69" s="46">
        <v>1529407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474768</v>
      </c>
      <c r="N69" s="46">
        <f t="shared" si="14"/>
        <v>4454972</v>
      </c>
      <c r="O69" s="47">
        <f t="shared" ref="O69:O75" si="15">(N69/O$77)</f>
        <v>73.609133868675855</v>
      </c>
      <c r="P69" s="9"/>
    </row>
    <row r="70" spans="1:119">
      <c r="A70" s="12"/>
      <c r="B70" s="25">
        <v>368</v>
      </c>
      <c r="C70" s="20" t="s">
        <v>73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11870953</v>
      </c>
      <c r="L70" s="46">
        <v>0</v>
      </c>
      <c r="M70" s="46">
        <v>0</v>
      </c>
      <c r="N70" s="46">
        <f t="shared" si="14"/>
        <v>11870953</v>
      </c>
      <c r="O70" s="47">
        <f t="shared" si="15"/>
        <v>196.14277452827071</v>
      </c>
      <c r="P70" s="9"/>
    </row>
    <row r="71" spans="1:119">
      <c r="A71" s="12"/>
      <c r="B71" s="25">
        <v>369.9</v>
      </c>
      <c r="C71" s="20" t="s">
        <v>74</v>
      </c>
      <c r="D71" s="46">
        <v>2472438</v>
      </c>
      <c r="E71" s="46">
        <v>720291</v>
      </c>
      <c r="F71" s="46">
        <v>0</v>
      </c>
      <c r="G71" s="46">
        <v>0</v>
      </c>
      <c r="H71" s="46">
        <v>0</v>
      </c>
      <c r="I71" s="46">
        <v>952553</v>
      </c>
      <c r="J71" s="46">
        <v>2545574</v>
      </c>
      <c r="K71" s="46">
        <v>70857</v>
      </c>
      <c r="L71" s="46">
        <v>0</v>
      </c>
      <c r="M71" s="46">
        <v>6600</v>
      </c>
      <c r="N71" s="46">
        <f t="shared" si="14"/>
        <v>6768313</v>
      </c>
      <c r="O71" s="47">
        <f t="shared" si="15"/>
        <v>111.83227586662701</v>
      </c>
      <c r="P71" s="9"/>
    </row>
    <row r="72" spans="1:119" ht="15.75">
      <c r="A72" s="29" t="s">
        <v>48</v>
      </c>
      <c r="B72" s="30"/>
      <c r="C72" s="31"/>
      <c r="D72" s="32">
        <f t="shared" ref="D72:M72" si="16">SUM(D73:D74)</f>
        <v>3434948</v>
      </c>
      <c r="E72" s="32">
        <f t="shared" si="16"/>
        <v>1089821</v>
      </c>
      <c r="F72" s="32">
        <f t="shared" si="16"/>
        <v>1205620</v>
      </c>
      <c r="G72" s="32">
        <f t="shared" si="16"/>
        <v>1818020</v>
      </c>
      <c r="H72" s="32">
        <f t="shared" si="16"/>
        <v>0</v>
      </c>
      <c r="I72" s="32">
        <f t="shared" si="16"/>
        <v>981675</v>
      </c>
      <c r="J72" s="32">
        <f t="shared" si="16"/>
        <v>470524</v>
      </c>
      <c r="K72" s="32">
        <f t="shared" si="16"/>
        <v>0</v>
      </c>
      <c r="L72" s="32">
        <f t="shared" si="16"/>
        <v>0</v>
      </c>
      <c r="M72" s="32">
        <f t="shared" si="16"/>
        <v>0</v>
      </c>
      <c r="N72" s="32">
        <f>SUM(D72:M72)</f>
        <v>9000608</v>
      </c>
      <c r="O72" s="45">
        <f t="shared" si="15"/>
        <v>148.71630151019465</v>
      </c>
      <c r="P72" s="9"/>
    </row>
    <row r="73" spans="1:119">
      <c r="A73" s="12"/>
      <c r="B73" s="25">
        <v>381</v>
      </c>
      <c r="C73" s="20" t="s">
        <v>75</v>
      </c>
      <c r="D73" s="46">
        <v>3434948</v>
      </c>
      <c r="E73" s="46">
        <v>1089821</v>
      </c>
      <c r="F73" s="46">
        <v>1205620</v>
      </c>
      <c r="G73" s="46">
        <v>1818020</v>
      </c>
      <c r="H73" s="46">
        <v>0</v>
      </c>
      <c r="I73" s="46">
        <v>108991</v>
      </c>
      <c r="J73" s="46">
        <v>189250</v>
      </c>
      <c r="K73" s="46">
        <v>0</v>
      </c>
      <c r="L73" s="46">
        <v>0</v>
      </c>
      <c r="M73" s="46">
        <v>0</v>
      </c>
      <c r="N73" s="46">
        <f>SUM(D73:M73)</f>
        <v>7846650</v>
      </c>
      <c r="O73" s="47">
        <f t="shared" si="15"/>
        <v>129.64954892435807</v>
      </c>
      <c r="P73" s="9"/>
    </row>
    <row r="74" spans="1:119" ht="15.75" thickBot="1">
      <c r="A74" s="12"/>
      <c r="B74" s="25">
        <v>389.7</v>
      </c>
      <c r="C74" s="20" t="s">
        <v>77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872684</v>
      </c>
      <c r="J74" s="46">
        <v>281274</v>
      </c>
      <c r="K74" s="46">
        <v>0</v>
      </c>
      <c r="L74" s="46">
        <v>0</v>
      </c>
      <c r="M74" s="46">
        <v>0</v>
      </c>
      <c r="N74" s="46">
        <f>SUM(D74:M74)</f>
        <v>1153958</v>
      </c>
      <c r="O74" s="47">
        <f t="shared" si="15"/>
        <v>19.066752585836554</v>
      </c>
      <c r="P74" s="9"/>
    </row>
    <row r="75" spans="1:119" ht="16.5" thickBot="1">
      <c r="A75" s="14" t="s">
        <v>61</v>
      </c>
      <c r="B75" s="23"/>
      <c r="C75" s="22"/>
      <c r="D75" s="15">
        <f t="shared" ref="D75:M75" si="17">SUM(D5,D14,D22,D42,D58,D62,D72)</f>
        <v>97663159</v>
      </c>
      <c r="E75" s="15">
        <f t="shared" si="17"/>
        <v>7090504</v>
      </c>
      <c r="F75" s="15">
        <f t="shared" si="17"/>
        <v>1208645</v>
      </c>
      <c r="G75" s="15">
        <f t="shared" si="17"/>
        <v>4205973</v>
      </c>
      <c r="H75" s="15">
        <f t="shared" si="17"/>
        <v>0</v>
      </c>
      <c r="I75" s="15">
        <f t="shared" si="17"/>
        <v>44812120</v>
      </c>
      <c r="J75" s="15">
        <f t="shared" si="17"/>
        <v>19019339</v>
      </c>
      <c r="K75" s="15">
        <f t="shared" si="17"/>
        <v>29961631</v>
      </c>
      <c r="L75" s="15">
        <f t="shared" si="17"/>
        <v>0</v>
      </c>
      <c r="M75" s="15">
        <f t="shared" si="17"/>
        <v>13095625</v>
      </c>
      <c r="N75" s="15">
        <f>SUM(D75:M75)</f>
        <v>217056996</v>
      </c>
      <c r="O75" s="38">
        <f t="shared" si="15"/>
        <v>3586.4147913155548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118" t="s">
        <v>95</v>
      </c>
      <c r="M77" s="118"/>
      <c r="N77" s="118"/>
      <c r="O77" s="43">
        <v>60522</v>
      </c>
    </row>
    <row r="78" spans="1:119">
      <c r="A78" s="119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7"/>
    </row>
    <row r="79" spans="1:119" ht="15.75" customHeight="1" thickBot="1">
      <c r="A79" s="120" t="s">
        <v>100</v>
      </c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100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65040400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1400752</v>
      </c>
      <c r="L5" s="27">
        <f t="shared" si="0"/>
        <v>0</v>
      </c>
      <c r="M5" s="27">
        <f t="shared" si="0"/>
        <v>13661037</v>
      </c>
      <c r="N5" s="28">
        <f>SUM(D5:M5)</f>
        <v>80102189</v>
      </c>
      <c r="O5" s="33">
        <f t="shared" ref="O5:O36" si="1">(N5/O$76)</f>
        <v>1255.7367100910815</v>
      </c>
      <c r="P5" s="6"/>
    </row>
    <row r="6" spans="1:133">
      <c r="A6" s="12"/>
      <c r="B6" s="25">
        <v>311</v>
      </c>
      <c r="C6" s="20" t="s">
        <v>3</v>
      </c>
      <c r="D6" s="46">
        <v>53984307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13661037</v>
      </c>
      <c r="N6" s="46">
        <f>SUM(D6:M6)</f>
        <v>67645344</v>
      </c>
      <c r="O6" s="47">
        <f t="shared" si="1"/>
        <v>1060.4546865447021</v>
      </c>
      <c r="P6" s="9"/>
    </row>
    <row r="7" spans="1:133">
      <c r="A7" s="12"/>
      <c r="B7" s="25">
        <v>312.41000000000003</v>
      </c>
      <c r="C7" s="20" t="s">
        <v>11</v>
      </c>
      <c r="D7" s="46">
        <v>1308213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1308213</v>
      </c>
      <c r="O7" s="47">
        <f t="shared" si="1"/>
        <v>20.508441894370502</v>
      </c>
      <c r="P7" s="9"/>
    </row>
    <row r="8" spans="1:133">
      <c r="A8" s="12"/>
      <c r="B8" s="25">
        <v>312.51</v>
      </c>
      <c r="C8" s="20" t="s">
        <v>85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954346</v>
      </c>
      <c r="L8" s="46">
        <v>0</v>
      </c>
      <c r="M8" s="46">
        <v>0</v>
      </c>
      <c r="N8" s="46">
        <f>SUM(D8:M8)</f>
        <v>954346</v>
      </c>
      <c r="O8" s="47">
        <f t="shared" si="1"/>
        <v>14.960980733355282</v>
      </c>
      <c r="P8" s="9"/>
    </row>
    <row r="9" spans="1:133">
      <c r="A9" s="12"/>
      <c r="B9" s="25">
        <v>312.52</v>
      </c>
      <c r="C9" s="20" t="s">
        <v>86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446406</v>
      </c>
      <c r="L9" s="46">
        <v>0</v>
      </c>
      <c r="M9" s="46">
        <v>0</v>
      </c>
      <c r="N9" s="46">
        <f>SUM(D9:M9)</f>
        <v>446406</v>
      </c>
      <c r="O9" s="47">
        <f t="shared" si="1"/>
        <v>6.9981658279640691</v>
      </c>
      <c r="P9" s="9"/>
    </row>
    <row r="10" spans="1:133">
      <c r="A10" s="12"/>
      <c r="B10" s="25">
        <v>314.10000000000002</v>
      </c>
      <c r="C10" s="20" t="s">
        <v>12</v>
      </c>
      <c r="D10" s="46">
        <v>4365129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4365129</v>
      </c>
      <c r="O10" s="47">
        <f t="shared" si="1"/>
        <v>68.430748248130556</v>
      </c>
      <c r="P10" s="9"/>
    </row>
    <row r="11" spans="1:133">
      <c r="A11" s="12"/>
      <c r="B11" s="25">
        <v>314.2</v>
      </c>
      <c r="C11" s="20" t="s">
        <v>13</v>
      </c>
      <c r="D11" s="46">
        <v>4378057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4378057</v>
      </c>
      <c r="O11" s="47">
        <f t="shared" si="1"/>
        <v>68.633416419758888</v>
      </c>
      <c r="P11" s="9"/>
    </row>
    <row r="12" spans="1:133">
      <c r="A12" s="12"/>
      <c r="B12" s="25">
        <v>314.39999999999998</v>
      </c>
      <c r="C12" s="20" t="s">
        <v>14</v>
      </c>
      <c r="D12" s="46">
        <v>214989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214989</v>
      </c>
      <c r="O12" s="47">
        <f t="shared" si="1"/>
        <v>3.3703146310492405</v>
      </c>
      <c r="P12" s="9"/>
    </row>
    <row r="13" spans="1:133">
      <c r="A13" s="12"/>
      <c r="B13" s="25">
        <v>316</v>
      </c>
      <c r="C13" s="20" t="s">
        <v>15</v>
      </c>
      <c r="D13" s="46">
        <v>789705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789705</v>
      </c>
      <c r="O13" s="47">
        <f t="shared" si="1"/>
        <v>12.379955791750929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SUM(D15:D21)</f>
        <v>8421036</v>
      </c>
      <c r="E14" s="32">
        <f t="shared" si="3"/>
        <v>119500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8540536</v>
      </c>
      <c r="O14" s="45">
        <f t="shared" si="1"/>
        <v>133.88728464155261</v>
      </c>
      <c r="P14" s="10"/>
    </row>
    <row r="15" spans="1:133">
      <c r="A15" s="12"/>
      <c r="B15" s="25">
        <v>322</v>
      </c>
      <c r="C15" s="20" t="s">
        <v>0</v>
      </c>
      <c r="D15" s="46">
        <v>2043002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2043002</v>
      </c>
      <c r="O15" s="47">
        <f t="shared" si="1"/>
        <v>32.027496903854896</v>
      </c>
      <c r="P15" s="9"/>
    </row>
    <row r="16" spans="1:133">
      <c r="A16" s="12"/>
      <c r="B16" s="25">
        <v>323.10000000000002</v>
      </c>
      <c r="C16" s="20" t="s">
        <v>17</v>
      </c>
      <c r="D16" s="46">
        <v>4995821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4995821</v>
      </c>
      <c r="O16" s="47">
        <f t="shared" si="1"/>
        <v>78.317907476210635</v>
      </c>
      <c r="P16" s="9"/>
    </row>
    <row r="17" spans="1:16">
      <c r="A17" s="12"/>
      <c r="B17" s="25">
        <v>323.39999999999998</v>
      </c>
      <c r="C17" s="20" t="s">
        <v>18</v>
      </c>
      <c r="D17" s="46">
        <v>100218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100218</v>
      </c>
      <c r="O17" s="47">
        <f t="shared" si="1"/>
        <v>1.5710859239053756</v>
      </c>
      <c r="P17" s="9"/>
    </row>
    <row r="18" spans="1:16">
      <c r="A18" s="12"/>
      <c r="B18" s="25">
        <v>323.89999999999998</v>
      </c>
      <c r="C18" s="20" t="s">
        <v>19</v>
      </c>
      <c r="D18" s="46">
        <v>237522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237522</v>
      </c>
      <c r="O18" s="47">
        <f t="shared" si="1"/>
        <v>3.7235573531486619</v>
      </c>
      <c r="P18" s="9"/>
    </row>
    <row r="19" spans="1:16">
      <c r="A19" s="12"/>
      <c r="B19" s="25">
        <v>324.61</v>
      </c>
      <c r="C19" s="20" t="s">
        <v>20</v>
      </c>
      <c r="D19" s="46">
        <v>0</v>
      </c>
      <c r="E19" s="46">
        <v>119500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119500</v>
      </c>
      <c r="O19" s="47">
        <f t="shared" si="1"/>
        <v>1.8733637461004249</v>
      </c>
      <c r="P19" s="9"/>
    </row>
    <row r="20" spans="1:16">
      <c r="A20" s="12"/>
      <c r="B20" s="25">
        <v>325.10000000000002</v>
      </c>
      <c r="C20" s="20" t="s">
        <v>21</v>
      </c>
      <c r="D20" s="46">
        <v>27574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27574</v>
      </c>
      <c r="O20" s="47">
        <f t="shared" si="1"/>
        <v>0.43226888648513068</v>
      </c>
      <c r="P20" s="9"/>
    </row>
    <row r="21" spans="1:16">
      <c r="A21" s="12"/>
      <c r="B21" s="25">
        <v>329</v>
      </c>
      <c r="C21" s="20" t="s">
        <v>22</v>
      </c>
      <c r="D21" s="46">
        <v>1016899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1016899</v>
      </c>
      <c r="O21" s="47">
        <f t="shared" si="1"/>
        <v>15.941604351847497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SUM(D23:D40)</f>
        <v>7898284</v>
      </c>
      <c r="E22" s="32">
        <f t="shared" si="5"/>
        <v>2289097</v>
      </c>
      <c r="F22" s="32">
        <f t="shared" si="5"/>
        <v>0</v>
      </c>
      <c r="G22" s="32">
        <f t="shared" si="5"/>
        <v>2530278</v>
      </c>
      <c r="H22" s="32">
        <f t="shared" si="5"/>
        <v>0</v>
      </c>
      <c r="I22" s="32">
        <f t="shared" si="5"/>
        <v>868123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13585782</v>
      </c>
      <c r="O22" s="45">
        <f t="shared" si="1"/>
        <v>212.98001222781357</v>
      </c>
      <c r="P22" s="10"/>
    </row>
    <row r="23" spans="1:16">
      <c r="A23" s="12"/>
      <c r="B23" s="25">
        <v>331.2</v>
      </c>
      <c r="C23" s="20" t="s">
        <v>23</v>
      </c>
      <c r="D23" s="46">
        <v>112138</v>
      </c>
      <c r="E23" s="46">
        <v>75669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5" si="6">SUM(D23:M23)</f>
        <v>187807</v>
      </c>
      <c r="O23" s="47">
        <f t="shared" si="1"/>
        <v>2.9441910047186819</v>
      </c>
      <c r="P23" s="9"/>
    </row>
    <row r="24" spans="1:16">
      <c r="A24" s="12"/>
      <c r="B24" s="25">
        <v>331.49</v>
      </c>
      <c r="C24" s="20" t="s">
        <v>27</v>
      </c>
      <c r="D24" s="46">
        <v>0</v>
      </c>
      <c r="E24" s="46">
        <v>0</v>
      </c>
      <c r="F24" s="46">
        <v>0</v>
      </c>
      <c r="G24" s="46">
        <v>500000</v>
      </c>
      <c r="H24" s="46">
        <v>0</v>
      </c>
      <c r="I24" s="46">
        <v>35223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535223</v>
      </c>
      <c r="O24" s="47">
        <f t="shared" si="1"/>
        <v>8.3905218768126169</v>
      </c>
      <c r="P24" s="9"/>
    </row>
    <row r="25" spans="1:16">
      <c r="A25" s="12"/>
      <c r="B25" s="25">
        <v>331.5</v>
      </c>
      <c r="C25" s="20" t="s">
        <v>25</v>
      </c>
      <c r="D25" s="46">
        <v>0</v>
      </c>
      <c r="E25" s="46">
        <v>1546548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1546548</v>
      </c>
      <c r="O25" s="47">
        <f t="shared" si="1"/>
        <v>24.244744391666273</v>
      </c>
      <c r="P25" s="9"/>
    </row>
    <row r="26" spans="1:16">
      <c r="A26" s="12"/>
      <c r="B26" s="25">
        <v>334.2</v>
      </c>
      <c r="C26" s="20" t="s">
        <v>26</v>
      </c>
      <c r="D26" s="46">
        <v>1644227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1644227</v>
      </c>
      <c r="O26" s="47">
        <f t="shared" si="1"/>
        <v>25.776027214723541</v>
      </c>
      <c r="P26" s="9"/>
    </row>
    <row r="27" spans="1:16">
      <c r="A27" s="12"/>
      <c r="B27" s="25">
        <v>334.33</v>
      </c>
      <c r="C27" s="20" t="s">
        <v>28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832900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832900</v>
      </c>
      <c r="O27" s="47">
        <f t="shared" si="1"/>
        <v>13.057110160058944</v>
      </c>
      <c r="P27" s="9"/>
    </row>
    <row r="28" spans="1:16">
      <c r="A28" s="12"/>
      <c r="B28" s="25">
        <v>334.49</v>
      </c>
      <c r="C28" s="20" t="s">
        <v>29</v>
      </c>
      <c r="D28" s="46">
        <v>59891</v>
      </c>
      <c r="E28" s="46">
        <v>0</v>
      </c>
      <c r="F28" s="46">
        <v>0</v>
      </c>
      <c r="G28" s="46">
        <v>98048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157939</v>
      </c>
      <c r="O28" s="47">
        <f t="shared" si="1"/>
        <v>2.4759598049820504</v>
      </c>
      <c r="P28" s="9"/>
    </row>
    <row r="29" spans="1:16">
      <c r="A29" s="12"/>
      <c r="B29" s="25">
        <v>334.5</v>
      </c>
      <c r="C29" s="20" t="s">
        <v>30</v>
      </c>
      <c r="D29" s="46">
        <v>4750</v>
      </c>
      <c r="E29" s="46">
        <v>666880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671630</v>
      </c>
      <c r="O29" s="47">
        <f t="shared" si="1"/>
        <v>10.528931320447098</v>
      </c>
      <c r="P29" s="9"/>
    </row>
    <row r="30" spans="1:16">
      <c r="A30" s="12"/>
      <c r="B30" s="25">
        <v>335.12</v>
      </c>
      <c r="C30" s="20" t="s">
        <v>31</v>
      </c>
      <c r="D30" s="46">
        <v>1656907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1656907</v>
      </c>
      <c r="O30" s="47">
        <f t="shared" si="1"/>
        <v>25.974807568703067</v>
      </c>
      <c r="P30" s="9"/>
    </row>
    <row r="31" spans="1:16">
      <c r="A31" s="12"/>
      <c r="B31" s="25">
        <v>335.14</v>
      </c>
      <c r="C31" s="20" t="s">
        <v>32</v>
      </c>
      <c r="D31" s="46">
        <v>643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643</v>
      </c>
      <c r="O31" s="47">
        <f t="shared" si="1"/>
        <v>1.0080107855586386E-2</v>
      </c>
      <c r="P31" s="9"/>
    </row>
    <row r="32" spans="1:16">
      <c r="A32" s="12"/>
      <c r="B32" s="25">
        <v>335.15</v>
      </c>
      <c r="C32" s="20" t="s">
        <v>33</v>
      </c>
      <c r="D32" s="46">
        <v>70691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70691</v>
      </c>
      <c r="O32" s="47">
        <f t="shared" si="1"/>
        <v>1.1082004734358588</v>
      </c>
      <c r="P32" s="9"/>
    </row>
    <row r="33" spans="1:16">
      <c r="A33" s="12"/>
      <c r="B33" s="25">
        <v>335.18</v>
      </c>
      <c r="C33" s="20" t="s">
        <v>34</v>
      </c>
      <c r="D33" s="46">
        <v>3972093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3972093</v>
      </c>
      <c r="O33" s="47">
        <f t="shared" si="1"/>
        <v>62.269247048864223</v>
      </c>
      <c r="P33" s="9"/>
    </row>
    <row r="34" spans="1:16">
      <c r="A34" s="12"/>
      <c r="B34" s="25">
        <v>335.21</v>
      </c>
      <c r="C34" s="20" t="s">
        <v>35</v>
      </c>
      <c r="D34" s="46">
        <v>54960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54960</v>
      </c>
      <c r="O34" s="47">
        <f t="shared" si="1"/>
        <v>0.86159055636551751</v>
      </c>
      <c r="P34" s="9"/>
    </row>
    <row r="35" spans="1:16">
      <c r="A35" s="12"/>
      <c r="B35" s="25">
        <v>335.49</v>
      </c>
      <c r="C35" s="20" t="s">
        <v>36</v>
      </c>
      <c r="D35" s="46">
        <v>54003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54003</v>
      </c>
      <c r="O35" s="47">
        <f t="shared" si="1"/>
        <v>0.84658796971264638</v>
      </c>
      <c r="P35" s="9"/>
    </row>
    <row r="36" spans="1:16">
      <c r="A36" s="12"/>
      <c r="B36" s="25">
        <v>337.2</v>
      </c>
      <c r="C36" s="20" t="s">
        <v>37</v>
      </c>
      <c r="D36" s="46">
        <v>11975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7">SUM(D36:M36)</f>
        <v>11975</v>
      </c>
      <c r="O36" s="47">
        <f t="shared" si="1"/>
        <v>0.18772829171173713</v>
      </c>
      <c r="P36" s="9"/>
    </row>
    <row r="37" spans="1:16">
      <c r="A37" s="12"/>
      <c r="B37" s="25">
        <v>337.3</v>
      </c>
      <c r="C37" s="20" t="s">
        <v>38</v>
      </c>
      <c r="D37" s="46">
        <v>11138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11138</v>
      </c>
      <c r="O37" s="47">
        <f t="shared" ref="O37:O68" si="8">(N37/O$76)</f>
        <v>0.17460690714700028</v>
      </c>
      <c r="P37" s="9"/>
    </row>
    <row r="38" spans="1:16">
      <c r="A38" s="12"/>
      <c r="B38" s="25">
        <v>337.4</v>
      </c>
      <c r="C38" s="20" t="s">
        <v>39</v>
      </c>
      <c r="D38" s="46">
        <v>60000</v>
      </c>
      <c r="E38" s="46">
        <v>0</v>
      </c>
      <c r="F38" s="46">
        <v>0</v>
      </c>
      <c r="G38" s="46">
        <v>353971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413971</v>
      </c>
      <c r="O38" s="47">
        <f t="shared" si="8"/>
        <v>6.4896925802254311</v>
      </c>
      <c r="P38" s="9"/>
    </row>
    <row r="39" spans="1:16">
      <c r="A39" s="12"/>
      <c r="B39" s="25">
        <v>337.7</v>
      </c>
      <c r="C39" s="20" t="s">
        <v>40</v>
      </c>
      <c r="D39" s="46">
        <v>59977</v>
      </c>
      <c r="E39" s="46">
        <v>0</v>
      </c>
      <c r="F39" s="46">
        <v>0</v>
      </c>
      <c r="G39" s="46">
        <v>1578259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1638236</v>
      </c>
      <c r="O39" s="47">
        <f t="shared" si="8"/>
        <v>25.682108200473436</v>
      </c>
      <c r="P39" s="9"/>
    </row>
    <row r="40" spans="1:16">
      <c r="A40" s="12"/>
      <c r="B40" s="25">
        <v>338</v>
      </c>
      <c r="C40" s="20" t="s">
        <v>41</v>
      </c>
      <c r="D40" s="46">
        <v>124891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124891</v>
      </c>
      <c r="O40" s="47">
        <f t="shared" si="8"/>
        <v>1.957876749909859</v>
      </c>
      <c r="P40" s="9"/>
    </row>
    <row r="41" spans="1:16" ht="15.75">
      <c r="A41" s="29" t="s">
        <v>46</v>
      </c>
      <c r="B41" s="30"/>
      <c r="C41" s="31"/>
      <c r="D41" s="32">
        <f t="shared" ref="D41:M41" si="9">SUM(D42:D55)</f>
        <v>7982407</v>
      </c>
      <c r="E41" s="32">
        <f t="shared" si="9"/>
        <v>657029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44741555</v>
      </c>
      <c r="J41" s="32">
        <f t="shared" si="9"/>
        <v>15086167</v>
      </c>
      <c r="K41" s="32">
        <f t="shared" si="9"/>
        <v>0</v>
      </c>
      <c r="L41" s="32">
        <f t="shared" si="9"/>
        <v>0</v>
      </c>
      <c r="M41" s="32">
        <f t="shared" si="9"/>
        <v>227680</v>
      </c>
      <c r="N41" s="32">
        <f t="shared" si="7"/>
        <v>68694838</v>
      </c>
      <c r="O41" s="45">
        <f t="shared" si="8"/>
        <v>1076.9072724137391</v>
      </c>
      <c r="P41" s="10"/>
    </row>
    <row r="42" spans="1:16">
      <c r="A42" s="12"/>
      <c r="B42" s="25">
        <v>341.1</v>
      </c>
      <c r="C42" s="20" t="s">
        <v>87</v>
      </c>
      <c r="D42" s="46">
        <v>33174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33174</v>
      </c>
      <c r="O42" s="47">
        <f t="shared" si="8"/>
        <v>0.52005831726473217</v>
      </c>
      <c r="P42" s="9"/>
    </row>
    <row r="43" spans="1:16">
      <c r="A43" s="12"/>
      <c r="B43" s="25">
        <v>341.9</v>
      </c>
      <c r="C43" s="20" t="s">
        <v>49</v>
      </c>
      <c r="D43" s="46">
        <v>123480</v>
      </c>
      <c r="E43" s="46">
        <v>17415</v>
      </c>
      <c r="F43" s="46">
        <v>0</v>
      </c>
      <c r="G43" s="46">
        <v>0</v>
      </c>
      <c r="H43" s="46">
        <v>0</v>
      </c>
      <c r="I43" s="46">
        <v>0</v>
      </c>
      <c r="J43" s="46">
        <v>15086167</v>
      </c>
      <c r="K43" s="46">
        <v>0</v>
      </c>
      <c r="L43" s="46">
        <v>0</v>
      </c>
      <c r="M43" s="46">
        <v>0</v>
      </c>
      <c r="N43" s="46">
        <f t="shared" ref="N43:N54" si="10">SUM(D43:M43)</f>
        <v>15227062</v>
      </c>
      <c r="O43" s="47">
        <f t="shared" si="8"/>
        <v>238.70984025458935</v>
      </c>
      <c r="P43" s="9"/>
    </row>
    <row r="44" spans="1:16">
      <c r="A44" s="12"/>
      <c r="B44" s="25">
        <v>342.1</v>
      </c>
      <c r="C44" s="20" t="s">
        <v>50</v>
      </c>
      <c r="D44" s="46">
        <v>468332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468332</v>
      </c>
      <c r="O44" s="47">
        <f t="shared" si="8"/>
        <v>7.3418928028343444</v>
      </c>
      <c r="P44" s="9"/>
    </row>
    <row r="45" spans="1:16">
      <c r="A45" s="12"/>
      <c r="B45" s="25">
        <v>342.2</v>
      </c>
      <c r="C45" s="20" t="s">
        <v>51</v>
      </c>
      <c r="D45" s="46">
        <v>3123041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3123041</v>
      </c>
      <c r="O45" s="47">
        <f t="shared" si="8"/>
        <v>48.958927087742403</v>
      </c>
      <c r="P45" s="9"/>
    </row>
    <row r="46" spans="1:16">
      <c r="A46" s="12"/>
      <c r="B46" s="25">
        <v>342.4</v>
      </c>
      <c r="C46" s="20" t="s">
        <v>52</v>
      </c>
      <c r="D46" s="46">
        <v>2393906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2393906</v>
      </c>
      <c r="O46" s="47">
        <f t="shared" si="8"/>
        <v>37.528508049977269</v>
      </c>
      <c r="P46" s="9"/>
    </row>
    <row r="47" spans="1:16">
      <c r="A47" s="12"/>
      <c r="B47" s="25">
        <v>343.4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4942922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4942922</v>
      </c>
      <c r="O47" s="47">
        <f t="shared" si="8"/>
        <v>77.488626565708827</v>
      </c>
      <c r="P47" s="9"/>
    </row>
    <row r="48" spans="1:16">
      <c r="A48" s="12"/>
      <c r="B48" s="25">
        <v>343.6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33445652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33445652</v>
      </c>
      <c r="O48" s="47">
        <f t="shared" si="8"/>
        <v>524.3169198451144</v>
      </c>
      <c r="P48" s="9"/>
    </row>
    <row r="49" spans="1:16">
      <c r="A49" s="12"/>
      <c r="B49" s="25">
        <v>343.8</v>
      </c>
      <c r="C49" s="20" t="s">
        <v>55</v>
      </c>
      <c r="D49" s="46">
        <v>78975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78975</v>
      </c>
      <c r="O49" s="47">
        <f t="shared" si="8"/>
        <v>1.2380661242533979</v>
      </c>
      <c r="P49" s="9"/>
    </row>
    <row r="50" spans="1:16">
      <c r="A50" s="12"/>
      <c r="B50" s="25">
        <v>343.9</v>
      </c>
      <c r="C50" s="20" t="s">
        <v>56</v>
      </c>
      <c r="D50" s="46">
        <v>24034</v>
      </c>
      <c r="E50" s="46">
        <v>0</v>
      </c>
      <c r="F50" s="46">
        <v>0</v>
      </c>
      <c r="G50" s="46">
        <v>0</v>
      </c>
      <c r="H50" s="46">
        <v>0</v>
      </c>
      <c r="I50" s="46">
        <v>2095636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2119670</v>
      </c>
      <c r="O50" s="47">
        <f t="shared" si="8"/>
        <v>33.229396917963911</v>
      </c>
      <c r="P50" s="9"/>
    </row>
    <row r="51" spans="1:16">
      <c r="A51" s="12"/>
      <c r="B51" s="25">
        <v>344.5</v>
      </c>
      <c r="C51" s="20" t="s">
        <v>57</v>
      </c>
      <c r="D51" s="46">
        <v>850957</v>
      </c>
      <c r="E51" s="46">
        <v>60150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911107</v>
      </c>
      <c r="O51" s="47">
        <f t="shared" si="8"/>
        <v>14.283136590948283</v>
      </c>
      <c r="P51" s="9"/>
    </row>
    <row r="52" spans="1:16">
      <c r="A52" s="12"/>
      <c r="B52" s="25">
        <v>346.4</v>
      </c>
      <c r="C52" s="20" t="s">
        <v>58</v>
      </c>
      <c r="D52" s="46">
        <v>250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250</v>
      </c>
      <c r="O52" s="47">
        <f t="shared" si="8"/>
        <v>3.9191710169464954E-3</v>
      </c>
      <c r="P52" s="9"/>
    </row>
    <row r="53" spans="1:16">
      <c r="A53" s="12"/>
      <c r="B53" s="25">
        <v>347.2</v>
      </c>
      <c r="C53" s="20" t="s">
        <v>59</v>
      </c>
      <c r="D53" s="46">
        <v>886258</v>
      </c>
      <c r="E53" s="46">
        <v>579464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1465722</v>
      </c>
      <c r="O53" s="47">
        <f t="shared" si="8"/>
        <v>22.977660725203403</v>
      </c>
      <c r="P53" s="9"/>
    </row>
    <row r="54" spans="1:16">
      <c r="A54" s="12"/>
      <c r="B54" s="25">
        <v>347.5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4257345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4257345</v>
      </c>
      <c r="O54" s="47">
        <f t="shared" si="8"/>
        <v>66.741052532568318</v>
      </c>
      <c r="P54" s="9"/>
    </row>
    <row r="55" spans="1:16">
      <c r="A55" s="12"/>
      <c r="B55" s="25">
        <v>349</v>
      </c>
      <c r="C55" s="20" t="s">
        <v>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227680</v>
      </c>
      <c r="N55" s="46">
        <f t="shared" ref="N55:N61" si="11">SUM(D55:M55)</f>
        <v>227680</v>
      </c>
      <c r="O55" s="47">
        <f t="shared" si="8"/>
        <v>3.5692674285535122</v>
      </c>
      <c r="P55" s="9"/>
    </row>
    <row r="56" spans="1:16" ht="15.75">
      <c r="A56" s="29" t="s">
        <v>47</v>
      </c>
      <c r="B56" s="30"/>
      <c r="C56" s="31"/>
      <c r="D56" s="32">
        <f t="shared" ref="D56:M56" si="12">SUM(D57:D59)</f>
        <v>574409</v>
      </c>
      <c r="E56" s="32">
        <f t="shared" si="12"/>
        <v>179064</v>
      </c>
      <c r="F56" s="32">
        <f t="shared" si="12"/>
        <v>0</v>
      </c>
      <c r="G56" s="32">
        <f t="shared" si="12"/>
        <v>0</v>
      </c>
      <c r="H56" s="32">
        <f t="shared" si="12"/>
        <v>0</v>
      </c>
      <c r="I56" s="32">
        <f t="shared" si="12"/>
        <v>0</v>
      </c>
      <c r="J56" s="32">
        <f t="shared" si="12"/>
        <v>0</v>
      </c>
      <c r="K56" s="32">
        <f t="shared" si="12"/>
        <v>0</v>
      </c>
      <c r="L56" s="32">
        <f t="shared" si="12"/>
        <v>0</v>
      </c>
      <c r="M56" s="32">
        <f t="shared" si="12"/>
        <v>0</v>
      </c>
      <c r="N56" s="32">
        <f t="shared" si="11"/>
        <v>753473</v>
      </c>
      <c r="O56" s="45">
        <f t="shared" si="8"/>
        <v>11.811958174606907</v>
      </c>
      <c r="P56" s="10"/>
    </row>
    <row r="57" spans="1:16">
      <c r="A57" s="13"/>
      <c r="B57" s="39">
        <v>351.9</v>
      </c>
      <c r="C57" s="21" t="s">
        <v>65</v>
      </c>
      <c r="D57" s="46">
        <v>420855</v>
      </c>
      <c r="E57" s="46">
        <v>179064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599919</v>
      </c>
      <c r="O57" s="47">
        <f t="shared" si="8"/>
        <v>9.4047406292620988</v>
      </c>
      <c r="P57" s="9"/>
    </row>
    <row r="58" spans="1:16">
      <c r="A58" s="13"/>
      <c r="B58" s="39">
        <v>354</v>
      </c>
      <c r="C58" s="21" t="s">
        <v>63</v>
      </c>
      <c r="D58" s="46">
        <v>105841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105841</v>
      </c>
      <c r="O58" s="47">
        <f t="shared" si="8"/>
        <v>1.6592359184185361</v>
      </c>
      <c r="P58" s="9"/>
    </row>
    <row r="59" spans="1:16">
      <c r="A59" s="13"/>
      <c r="B59" s="39">
        <v>359</v>
      </c>
      <c r="C59" s="21" t="s">
        <v>64</v>
      </c>
      <c r="D59" s="46">
        <v>47713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47713</v>
      </c>
      <c r="O59" s="47">
        <f t="shared" si="8"/>
        <v>0.74798162692627257</v>
      </c>
      <c r="P59" s="9"/>
    </row>
    <row r="60" spans="1:16" ht="15.75">
      <c r="A60" s="29" t="s">
        <v>4</v>
      </c>
      <c r="B60" s="30"/>
      <c r="C60" s="31"/>
      <c r="D60" s="32">
        <f t="shared" ref="D60:M60" si="13">SUM(D61:D69)</f>
        <v>5053100</v>
      </c>
      <c r="E60" s="32">
        <f t="shared" si="13"/>
        <v>692314</v>
      </c>
      <c r="F60" s="32">
        <f t="shared" si="13"/>
        <v>8360</v>
      </c>
      <c r="G60" s="32">
        <f t="shared" si="13"/>
        <v>2772225</v>
      </c>
      <c r="H60" s="32">
        <f t="shared" si="13"/>
        <v>0</v>
      </c>
      <c r="I60" s="32">
        <f t="shared" si="13"/>
        <v>2186971</v>
      </c>
      <c r="J60" s="32">
        <f t="shared" si="13"/>
        <v>2730059</v>
      </c>
      <c r="K60" s="32">
        <f t="shared" si="13"/>
        <v>8394188</v>
      </c>
      <c r="L60" s="32">
        <f t="shared" si="13"/>
        <v>0</v>
      </c>
      <c r="M60" s="32">
        <f t="shared" si="13"/>
        <v>94465</v>
      </c>
      <c r="N60" s="32">
        <f t="shared" si="11"/>
        <v>21931682</v>
      </c>
      <c r="O60" s="45">
        <f t="shared" si="8"/>
        <v>343.81604978914862</v>
      </c>
      <c r="P60" s="10"/>
    </row>
    <row r="61" spans="1:16">
      <c r="A61" s="12"/>
      <c r="B61" s="25">
        <v>361.1</v>
      </c>
      <c r="C61" s="20" t="s">
        <v>66</v>
      </c>
      <c r="D61" s="46">
        <v>234318</v>
      </c>
      <c r="E61" s="46">
        <v>6310</v>
      </c>
      <c r="F61" s="46">
        <v>8360</v>
      </c>
      <c r="G61" s="46">
        <v>11987</v>
      </c>
      <c r="H61" s="46">
        <v>0</v>
      </c>
      <c r="I61" s="46">
        <v>6897</v>
      </c>
      <c r="J61" s="46">
        <v>33975</v>
      </c>
      <c r="K61" s="46">
        <v>1365632</v>
      </c>
      <c r="L61" s="46">
        <v>0</v>
      </c>
      <c r="M61" s="46">
        <v>65274</v>
      </c>
      <c r="N61" s="46">
        <f t="shared" si="11"/>
        <v>1732753</v>
      </c>
      <c r="O61" s="47">
        <f t="shared" si="8"/>
        <v>27.163821348508364</v>
      </c>
      <c r="P61" s="9"/>
    </row>
    <row r="62" spans="1:16">
      <c r="A62" s="12"/>
      <c r="B62" s="25">
        <v>361.2</v>
      </c>
      <c r="C62" s="20" t="s">
        <v>67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1358879</v>
      </c>
      <c r="L62" s="46">
        <v>0</v>
      </c>
      <c r="M62" s="46">
        <v>0</v>
      </c>
      <c r="N62" s="46">
        <f t="shared" ref="N62:N69" si="14">SUM(D62:M62)</f>
        <v>1358879</v>
      </c>
      <c r="O62" s="47">
        <f t="shared" si="8"/>
        <v>21.302716769348947</v>
      </c>
      <c r="P62" s="9"/>
    </row>
    <row r="63" spans="1:16">
      <c r="A63" s="12"/>
      <c r="B63" s="25">
        <v>361.3</v>
      </c>
      <c r="C63" s="20" t="s">
        <v>68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-4359020</v>
      </c>
      <c r="L63" s="46">
        <v>0</v>
      </c>
      <c r="M63" s="46">
        <v>0</v>
      </c>
      <c r="N63" s="46">
        <f t="shared" si="14"/>
        <v>-4359020</v>
      </c>
      <c r="O63" s="47">
        <f t="shared" si="8"/>
        <v>-68.334979385160452</v>
      </c>
      <c r="P63" s="9"/>
    </row>
    <row r="64" spans="1:16">
      <c r="A64" s="12"/>
      <c r="B64" s="25">
        <v>362</v>
      </c>
      <c r="C64" s="20" t="s">
        <v>69</v>
      </c>
      <c r="D64" s="46">
        <v>103213</v>
      </c>
      <c r="E64" s="46">
        <v>16293</v>
      </c>
      <c r="F64" s="46">
        <v>0</v>
      </c>
      <c r="G64" s="46">
        <v>0</v>
      </c>
      <c r="H64" s="46">
        <v>0</v>
      </c>
      <c r="I64" s="46">
        <v>147147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266653</v>
      </c>
      <c r="O64" s="47">
        <f t="shared" si="8"/>
        <v>4.1802348367273359</v>
      </c>
      <c r="P64" s="9"/>
    </row>
    <row r="65" spans="1:119">
      <c r="A65" s="12"/>
      <c r="B65" s="25">
        <v>364</v>
      </c>
      <c r="C65" s="20" t="s">
        <v>70</v>
      </c>
      <c r="D65" s="46">
        <v>3802</v>
      </c>
      <c r="E65" s="46">
        <v>46000</v>
      </c>
      <c r="F65" s="46">
        <v>0</v>
      </c>
      <c r="G65" s="46">
        <v>0</v>
      </c>
      <c r="H65" s="46">
        <v>0</v>
      </c>
      <c r="I65" s="46">
        <v>-117625</v>
      </c>
      <c r="J65" s="46">
        <v>62779</v>
      </c>
      <c r="K65" s="46">
        <v>0</v>
      </c>
      <c r="L65" s="46">
        <v>0</v>
      </c>
      <c r="M65" s="46">
        <v>0</v>
      </c>
      <c r="N65" s="46">
        <f t="shared" si="14"/>
        <v>-5044</v>
      </c>
      <c r="O65" s="47">
        <f t="shared" si="8"/>
        <v>-7.9073194437912497E-2</v>
      </c>
      <c r="P65" s="9"/>
    </row>
    <row r="66" spans="1:119">
      <c r="A66" s="12"/>
      <c r="B66" s="25">
        <v>365</v>
      </c>
      <c r="C66" s="20" t="s">
        <v>71</v>
      </c>
      <c r="D66" s="46">
        <v>434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22943</v>
      </c>
      <c r="K66" s="46">
        <v>0</v>
      </c>
      <c r="L66" s="46">
        <v>0</v>
      </c>
      <c r="M66" s="46">
        <v>0</v>
      </c>
      <c r="N66" s="46">
        <f t="shared" si="14"/>
        <v>23377</v>
      </c>
      <c r="O66" s="47">
        <f t="shared" si="8"/>
        <v>0.3664738434526329</v>
      </c>
      <c r="P66" s="9"/>
    </row>
    <row r="67" spans="1:119">
      <c r="A67" s="12"/>
      <c r="B67" s="25">
        <v>366</v>
      </c>
      <c r="C67" s="20" t="s">
        <v>72</v>
      </c>
      <c r="D67" s="46">
        <v>2445661</v>
      </c>
      <c r="E67" s="46">
        <v>357954</v>
      </c>
      <c r="F67" s="46">
        <v>0</v>
      </c>
      <c r="G67" s="46">
        <v>2760238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16000</v>
      </c>
      <c r="N67" s="46">
        <f t="shared" si="14"/>
        <v>5579853</v>
      </c>
      <c r="O67" s="47">
        <f t="shared" si="8"/>
        <v>87.473592625687814</v>
      </c>
      <c r="P67" s="9"/>
    </row>
    <row r="68" spans="1:119">
      <c r="A68" s="12"/>
      <c r="B68" s="25">
        <v>368</v>
      </c>
      <c r="C68" s="20" t="s">
        <v>73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9755317</v>
      </c>
      <c r="L68" s="46">
        <v>0</v>
      </c>
      <c r="M68" s="46">
        <v>0</v>
      </c>
      <c r="N68" s="46">
        <f t="shared" si="14"/>
        <v>9755317</v>
      </c>
      <c r="O68" s="47">
        <f t="shared" si="8"/>
        <v>152.93102259010175</v>
      </c>
      <c r="P68" s="9"/>
    </row>
    <row r="69" spans="1:119">
      <c r="A69" s="12"/>
      <c r="B69" s="25">
        <v>369.9</v>
      </c>
      <c r="C69" s="20" t="s">
        <v>74</v>
      </c>
      <c r="D69" s="46">
        <v>2265672</v>
      </c>
      <c r="E69" s="46">
        <v>265757</v>
      </c>
      <c r="F69" s="46">
        <v>0</v>
      </c>
      <c r="G69" s="46">
        <v>0</v>
      </c>
      <c r="H69" s="46">
        <v>0</v>
      </c>
      <c r="I69" s="46">
        <v>2150552</v>
      </c>
      <c r="J69" s="46">
        <v>2610362</v>
      </c>
      <c r="K69" s="46">
        <v>273380</v>
      </c>
      <c r="L69" s="46">
        <v>0</v>
      </c>
      <c r="M69" s="46">
        <v>13191</v>
      </c>
      <c r="N69" s="46">
        <f t="shared" si="14"/>
        <v>7578914</v>
      </c>
      <c r="O69" s="47">
        <f t="shared" ref="O69:O74" si="15">(N69/O$76)</f>
        <v>118.81224035492012</v>
      </c>
      <c r="P69" s="9"/>
    </row>
    <row r="70" spans="1:119" ht="15.75">
      <c r="A70" s="29" t="s">
        <v>48</v>
      </c>
      <c r="B70" s="30"/>
      <c r="C70" s="31"/>
      <c r="D70" s="32">
        <f t="shared" ref="D70:M70" si="16">SUM(D71:D73)</f>
        <v>4101919</v>
      </c>
      <c r="E70" s="32">
        <f t="shared" si="16"/>
        <v>1103828</v>
      </c>
      <c r="F70" s="32">
        <f t="shared" si="16"/>
        <v>1856900</v>
      </c>
      <c r="G70" s="32">
        <f t="shared" si="16"/>
        <v>2412152</v>
      </c>
      <c r="H70" s="32">
        <f t="shared" si="16"/>
        <v>0</v>
      </c>
      <c r="I70" s="32">
        <f t="shared" si="16"/>
        <v>1201316</v>
      </c>
      <c r="J70" s="32">
        <f t="shared" si="16"/>
        <v>459479</v>
      </c>
      <c r="K70" s="32">
        <f t="shared" si="16"/>
        <v>0</v>
      </c>
      <c r="L70" s="32">
        <f t="shared" si="16"/>
        <v>0</v>
      </c>
      <c r="M70" s="32">
        <f t="shared" si="16"/>
        <v>0</v>
      </c>
      <c r="N70" s="32">
        <f>SUM(D70:M70)</f>
        <v>11135594</v>
      </c>
      <c r="O70" s="45">
        <f t="shared" si="15"/>
        <v>174.56918904513319</v>
      </c>
      <c r="P70" s="9"/>
    </row>
    <row r="71" spans="1:119">
      <c r="A71" s="12"/>
      <c r="B71" s="25">
        <v>381</v>
      </c>
      <c r="C71" s="20" t="s">
        <v>75</v>
      </c>
      <c r="D71" s="46">
        <v>4101919</v>
      </c>
      <c r="E71" s="46">
        <v>1103828</v>
      </c>
      <c r="F71" s="46">
        <v>1856900</v>
      </c>
      <c r="G71" s="46">
        <v>2151552</v>
      </c>
      <c r="H71" s="46">
        <v>0</v>
      </c>
      <c r="I71" s="46">
        <v>98705</v>
      </c>
      <c r="J71" s="46">
        <v>356006</v>
      </c>
      <c r="K71" s="46">
        <v>0</v>
      </c>
      <c r="L71" s="46">
        <v>0</v>
      </c>
      <c r="M71" s="46">
        <v>0</v>
      </c>
      <c r="N71" s="46">
        <f>SUM(D71:M71)</f>
        <v>9668910</v>
      </c>
      <c r="O71" s="47">
        <f t="shared" si="15"/>
        <v>151.57644734985655</v>
      </c>
      <c r="P71" s="9"/>
    </row>
    <row r="72" spans="1:119">
      <c r="A72" s="12"/>
      <c r="B72" s="25">
        <v>384</v>
      </c>
      <c r="C72" s="20" t="s">
        <v>76</v>
      </c>
      <c r="D72" s="46">
        <v>0</v>
      </c>
      <c r="E72" s="46">
        <v>0</v>
      </c>
      <c r="F72" s="46">
        <v>0</v>
      </c>
      <c r="G72" s="46">
        <v>260600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260600</v>
      </c>
      <c r="O72" s="47">
        <f t="shared" si="15"/>
        <v>4.0853438680650269</v>
      </c>
      <c r="P72" s="9"/>
    </row>
    <row r="73" spans="1:119" ht="15.75" thickBot="1">
      <c r="A73" s="12"/>
      <c r="B73" s="25">
        <v>389.7</v>
      </c>
      <c r="C73" s="20" t="s">
        <v>77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1102611</v>
      </c>
      <c r="J73" s="46">
        <v>103473</v>
      </c>
      <c r="K73" s="46">
        <v>0</v>
      </c>
      <c r="L73" s="46">
        <v>0</v>
      </c>
      <c r="M73" s="46">
        <v>0</v>
      </c>
      <c r="N73" s="46">
        <f>SUM(D73:M73)</f>
        <v>1206084</v>
      </c>
      <c r="O73" s="47">
        <f t="shared" si="15"/>
        <v>18.907397827211589</v>
      </c>
      <c r="P73" s="9"/>
    </row>
    <row r="74" spans="1:119" ht="16.5" thickBot="1">
      <c r="A74" s="14" t="s">
        <v>61</v>
      </c>
      <c r="B74" s="23"/>
      <c r="C74" s="22"/>
      <c r="D74" s="15">
        <f t="shared" ref="D74:M74" si="17">SUM(D5,D14,D22,D41,D56,D60,D70)</f>
        <v>99071555</v>
      </c>
      <c r="E74" s="15">
        <f t="shared" si="17"/>
        <v>5040832</v>
      </c>
      <c r="F74" s="15">
        <f t="shared" si="17"/>
        <v>1865260</v>
      </c>
      <c r="G74" s="15">
        <f t="shared" si="17"/>
        <v>7714655</v>
      </c>
      <c r="H74" s="15">
        <f t="shared" si="17"/>
        <v>0</v>
      </c>
      <c r="I74" s="15">
        <f t="shared" si="17"/>
        <v>48997965</v>
      </c>
      <c r="J74" s="15">
        <f t="shared" si="17"/>
        <v>18275705</v>
      </c>
      <c r="K74" s="15">
        <f t="shared" si="17"/>
        <v>9794940</v>
      </c>
      <c r="L74" s="15">
        <f t="shared" si="17"/>
        <v>0</v>
      </c>
      <c r="M74" s="15">
        <f t="shared" si="17"/>
        <v>13983182</v>
      </c>
      <c r="N74" s="15">
        <f>SUM(D74:M74)</f>
        <v>204744094</v>
      </c>
      <c r="O74" s="38">
        <f t="shared" si="15"/>
        <v>3209.7084763830753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118" t="s">
        <v>84</v>
      </c>
      <c r="M76" s="118"/>
      <c r="N76" s="118"/>
      <c r="O76" s="43">
        <v>63789</v>
      </c>
    </row>
    <row r="77" spans="1:119">
      <c r="A77" s="119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7"/>
    </row>
    <row r="78" spans="1:119" ht="15.75" thickBot="1">
      <c r="A78" s="120" t="s">
        <v>100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</sheetData>
  <mergeCells count="10">
    <mergeCell ref="A78:O78"/>
    <mergeCell ref="A77:O77"/>
    <mergeCell ref="L76:N7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65758910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1696312</v>
      </c>
      <c r="L5" s="27">
        <f t="shared" si="0"/>
        <v>0</v>
      </c>
      <c r="M5" s="27">
        <f t="shared" si="0"/>
        <v>14584943</v>
      </c>
      <c r="N5" s="28">
        <f>SUM(D5:M5)</f>
        <v>82040165</v>
      </c>
      <c r="O5" s="33">
        <f t="shared" ref="O5:O36" si="1">(N5/O$81)</f>
        <v>1277.4862192463406</v>
      </c>
      <c r="P5" s="6"/>
    </row>
    <row r="6" spans="1:133">
      <c r="A6" s="12"/>
      <c r="B6" s="25">
        <v>311</v>
      </c>
      <c r="C6" s="20" t="s">
        <v>3</v>
      </c>
      <c r="D6" s="46">
        <v>55302837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14584943</v>
      </c>
      <c r="N6" s="46">
        <f>SUM(D6:M6)</f>
        <v>69887780</v>
      </c>
      <c r="O6" s="47">
        <f t="shared" si="1"/>
        <v>1088.2556835876674</v>
      </c>
      <c r="P6" s="9"/>
    </row>
    <row r="7" spans="1:133">
      <c r="A7" s="12"/>
      <c r="B7" s="25">
        <v>312.41000000000003</v>
      </c>
      <c r="C7" s="20" t="s">
        <v>11</v>
      </c>
      <c r="D7" s="46">
        <v>1365552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1365552</v>
      </c>
      <c r="O7" s="47">
        <f t="shared" si="1"/>
        <v>21.263656181874804</v>
      </c>
      <c r="P7" s="9"/>
    </row>
    <row r="8" spans="1:133">
      <c r="A8" s="12"/>
      <c r="B8" s="25">
        <v>312.51</v>
      </c>
      <c r="C8" s="20" t="s">
        <v>85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1249905</v>
      </c>
      <c r="L8" s="46">
        <v>0</v>
      </c>
      <c r="M8" s="46">
        <v>0</v>
      </c>
      <c r="N8" s="46">
        <f>SUM(D8:M8)</f>
        <v>1249905</v>
      </c>
      <c r="O8" s="47">
        <f t="shared" si="1"/>
        <v>19.462862036748675</v>
      </c>
      <c r="P8" s="9"/>
    </row>
    <row r="9" spans="1:133">
      <c r="A9" s="12"/>
      <c r="B9" s="25">
        <v>312.52</v>
      </c>
      <c r="C9" s="20" t="s">
        <v>86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446407</v>
      </c>
      <c r="L9" s="46">
        <v>0</v>
      </c>
      <c r="M9" s="46">
        <v>0</v>
      </c>
      <c r="N9" s="46">
        <f>SUM(D9:M9)</f>
        <v>446407</v>
      </c>
      <c r="O9" s="47">
        <f t="shared" si="1"/>
        <v>6.9512145748987857</v>
      </c>
      <c r="P9" s="9"/>
    </row>
    <row r="10" spans="1:133">
      <c r="A10" s="12"/>
      <c r="B10" s="25">
        <v>314.10000000000002</v>
      </c>
      <c r="C10" s="20" t="s">
        <v>12</v>
      </c>
      <c r="D10" s="46">
        <v>4152517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4152517</v>
      </c>
      <c r="O10" s="47">
        <f t="shared" si="1"/>
        <v>64.660806602304575</v>
      </c>
      <c r="P10" s="9"/>
    </row>
    <row r="11" spans="1:133">
      <c r="A11" s="12"/>
      <c r="B11" s="25">
        <v>314.2</v>
      </c>
      <c r="C11" s="20" t="s">
        <v>13</v>
      </c>
      <c r="D11" s="46">
        <v>3963485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3963485</v>
      </c>
      <c r="O11" s="47">
        <f t="shared" si="1"/>
        <v>61.717299906571164</v>
      </c>
      <c r="P11" s="9"/>
    </row>
    <row r="12" spans="1:133">
      <c r="A12" s="12"/>
      <c r="B12" s="25">
        <v>314.39999999999998</v>
      </c>
      <c r="C12" s="20" t="s">
        <v>14</v>
      </c>
      <c r="D12" s="46">
        <v>222281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222281</v>
      </c>
      <c r="O12" s="47">
        <f t="shared" si="1"/>
        <v>3.4612426035502959</v>
      </c>
      <c r="P12" s="9"/>
    </row>
    <row r="13" spans="1:133">
      <c r="A13" s="12"/>
      <c r="B13" s="25">
        <v>316</v>
      </c>
      <c r="C13" s="20" t="s">
        <v>15</v>
      </c>
      <c r="D13" s="46">
        <v>752238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752238</v>
      </c>
      <c r="O13" s="47">
        <f t="shared" si="1"/>
        <v>11.713453752725007</v>
      </c>
      <c r="P13" s="9"/>
    </row>
    <row r="14" spans="1:133" ht="15.75">
      <c r="A14" s="29" t="s">
        <v>104</v>
      </c>
      <c r="B14" s="30"/>
      <c r="C14" s="31"/>
      <c r="D14" s="32">
        <f t="shared" ref="D14:M14" si="3">SUM(D15:D19)</f>
        <v>8941735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8941735</v>
      </c>
      <c r="O14" s="45">
        <f t="shared" si="1"/>
        <v>139.23598567424477</v>
      </c>
      <c r="P14" s="10"/>
    </row>
    <row r="15" spans="1:133">
      <c r="A15" s="12"/>
      <c r="B15" s="25">
        <v>322</v>
      </c>
      <c r="C15" s="20" t="s">
        <v>0</v>
      </c>
      <c r="D15" s="46">
        <v>2631683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2631683</v>
      </c>
      <c r="O15" s="47">
        <f t="shared" si="1"/>
        <v>40.979180940516976</v>
      </c>
      <c r="P15" s="9"/>
    </row>
    <row r="16" spans="1:133">
      <c r="A16" s="12"/>
      <c r="B16" s="25">
        <v>323.10000000000002</v>
      </c>
      <c r="C16" s="20" t="s">
        <v>17</v>
      </c>
      <c r="D16" s="46">
        <v>4993678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4993678</v>
      </c>
      <c r="O16" s="47">
        <f t="shared" si="1"/>
        <v>77.758922454064148</v>
      </c>
      <c r="P16" s="9"/>
    </row>
    <row r="17" spans="1:16">
      <c r="A17" s="12"/>
      <c r="B17" s="25">
        <v>323.39999999999998</v>
      </c>
      <c r="C17" s="20" t="s">
        <v>18</v>
      </c>
      <c r="D17" s="46">
        <v>63259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63259</v>
      </c>
      <c r="O17" s="47">
        <f t="shared" si="1"/>
        <v>0.98503581438804111</v>
      </c>
      <c r="P17" s="9"/>
    </row>
    <row r="18" spans="1:16">
      <c r="A18" s="12"/>
      <c r="B18" s="25">
        <v>323.89999999999998</v>
      </c>
      <c r="C18" s="20" t="s">
        <v>19</v>
      </c>
      <c r="D18" s="46">
        <v>190505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190505</v>
      </c>
      <c r="O18" s="47">
        <f t="shared" si="1"/>
        <v>2.9664434755527873</v>
      </c>
      <c r="P18" s="9"/>
    </row>
    <row r="19" spans="1:16">
      <c r="A19" s="12"/>
      <c r="B19" s="25">
        <v>329</v>
      </c>
      <c r="C19" s="20" t="s">
        <v>105</v>
      </c>
      <c r="D19" s="46">
        <v>1062610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1062610</v>
      </c>
      <c r="O19" s="47">
        <f t="shared" si="1"/>
        <v>16.546402989722829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SUM(D21:D40)</f>
        <v>9065896</v>
      </c>
      <c r="E20" s="32">
        <f t="shared" si="5"/>
        <v>3406240</v>
      </c>
      <c r="F20" s="32">
        <f t="shared" si="5"/>
        <v>0</v>
      </c>
      <c r="G20" s="32">
        <f t="shared" si="5"/>
        <v>794573</v>
      </c>
      <c r="H20" s="32">
        <f t="shared" si="5"/>
        <v>0</v>
      </c>
      <c r="I20" s="32">
        <f t="shared" si="5"/>
        <v>748981</v>
      </c>
      <c r="J20" s="32">
        <f t="shared" si="5"/>
        <v>204949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14220639</v>
      </c>
      <c r="O20" s="45">
        <f t="shared" si="1"/>
        <v>221.43629710370601</v>
      </c>
      <c r="P20" s="10"/>
    </row>
    <row r="21" spans="1:16">
      <c r="A21" s="12"/>
      <c r="B21" s="25">
        <v>331.2</v>
      </c>
      <c r="C21" s="20" t="s">
        <v>23</v>
      </c>
      <c r="D21" s="46">
        <v>5932</v>
      </c>
      <c r="E21" s="46">
        <v>45279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5" si="6">SUM(D21:M21)</f>
        <v>51211</v>
      </c>
      <c r="O21" s="47">
        <f t="shared" si="1"/>
        <v>0.79743070694487694</v>
      </c>
      <c r="P21" s="9"/>
    </row>
    <row r="22" spans="1:16">
      <c r="A22" s="12"/>
      <c r="B22" s="25">
        <v>331.49</v>
      </c>
      <c r="C22" s="20" t="s">
        <v>27</v>
      </c>
      <c r="D22" s="46">
        <v>55312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55312</v>
      </c>
      <c r="O22" s="47">
        <f t="shared" si="1"/>
        <v>0.86128931796947994</v>
      </c>
      <c r="P22" s="9"/>
    </row>
    <row r="23" spans="1:16">
      <c r="A23" s="12"/>
      <c r="B23" s="25">
        <v>331.5</v>
      </c>
      <c r="C23" s="20" t="s">
        <v>25</v>
      </c>
      <c r="D23" s="46">
        <v>48045</v>
      </c>
      <c r="E23" s="46">
        <v>1315437</v>
      </c>
      <c r="F23" s="46">
        <v>0</v>
      </c>
      <c r="G23" s="46">
        <v>103598</v>
      </c>
      <c r="H23" s="46">
        <v>0</v>
      </c>
      <c r="I23" s="46">
        <v>298742</v>
      </c>
      <c r="J23" s="46">
        <v>204949</v>
      </c>
      <c r="K23" s="46">
        <v>0</v>
      </c>
      <c r="L23" s="46">
        <v>0</v>
      </c>
      <c r="M23" s="46">
        <v>0</v>
      </c>
      <c r="N23" s="46">
        <f t="shared" si="6"/>
        <v>1970771</v>
      </c>
      <c r="O23" s="47">
        <f t="shared" si="1"/>
        <v>30.687807536592963</v>
      </c>
      <c r="P23" s="9"/>
    </row>
    <row r="24" spans="1:16">
      <c r="A24" s="12"/>
      <c r="B24" s="25">
        <v>331.7</v>
      </c>
      <c r="C24" s="20" t="s">
        <v>98</v>
      </c>
      <c r="D24" s="46">
        <v>20551</v>
      </c>
      <c r="E24" s="46">
        <v>0</v>
      </c>
      <c r="F24" s="46">
        <v>0</v>
      </c>
      <c r="G24" s="46">
        <v>48870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69421</v>
      </c>
      <c r="O24" s="47">
        <f t="shared" si="1"/>
        <v>1.0809872313920896</v>
      </c>
      <c r="P24" s="9"/>
    </row>
    <row r="25" spans="1:16">
      <c r="A25" s="12"/>
      <c r="B25" s="25">
        <v>334.2</v>
      </c>
      <c r="C25" s="20" t="s">
        <v>26</v>
      </c>
      <c r="D25" s="46">
        <v>1966734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1966734</v>
      </c>
      <c r="O25" s="47">
        <f t="shared" si="1"/>
        <v>30.624945499844284</v>
      </c>
      <c r="P25" s="9"/>
    </row>
    <row r="26" spans="1:16">
      <c r="A26" s="12"/>
      <c r="B26" s="25">
        <v>334.33</v>
      </c>
      <c r="C26" s="20" t="s">
        <v>28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450239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450239</v>
      </c>
      <c r="O26" s="47">
        <f t="shared" si="1"/>
        <v>7.0108844596698852</v>
      </c>
      <c r="P26" s="9"/>
    </row>
    <row r="27" spans="1:16">
      <c r="A27" s="12"/>
      <c r="B27" s="25">
        <v>334.49</v>
      </c>
      <c r="C27" s="20" t="s">
        <v>29</v>
      </c>
      <c r="D27" s="46">
        <v>27720</v>
      </c>
      <c r="E27" s="46">
        <v>0</v>
      </c>
      <c r="F27" s="46">
        <v>0</v>
      </c>
      <c r="G27" s="46">
        <v>15843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43563</v>
      </c>
      <c r="O27" s="47">
        <f t="shared" si="1"/>
        <v>0.67834008097165988</v>
      </c>
      <c r="P27" s="9"/>
    </row>
    <row r="28" spans="1:16">
      <c r="A28" s="12"/>
      <c r="B28" s="25">
        <v>334.5</v>
      </c>
      <c r="C28" s="20" t="s">
        <v>30</v>
      </c>
      <c r="D28" s="46">
        <v>0</v>
      </c>
      <c r="E28" s="46">
        <v>1064804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1064804</v>
      </c>
      <c r="O28" s="47">
        <f t="shared" si="1"/>
        <v>16.580566801619433</v>
      </c>
      <c r="P28" s="9"/>
    </row>
    <row r="29" spans="1:16">
      <c r="A29" s="12"/>
      <c r="B29" s="25">
        <v>334.7</v>
      </c>
      <c r="C29" s="20" t="s">
        <v>92</v>
      </c>
      <c r="D29" s="46">
        <v>0</v>
      </c>
      <c r="E29" s="46">
        <v>0</v>
      </c>
      <c r="F29" s="46">
        <v>0</v>
      </c>
      <c r="G29" s="46">
        <v>220837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220837</v>
      </c>
      <c r="O29" s="47">
        <f t="shared" si="1"/>
        <v>3.438757396449704</v>
      </c>
      <c r="P29" s="9"/>
    </row>
    <row r="30" spans="1:16">
      <c r="A30" s="12"/>
      <c r="B30" s="25">
        <v>335.12</v>
      </c>
      <c r="C30" s="20" t="s">
        <v>31</v>
      </c>
      <c r="D30" s="46">
        <v>1836299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1836299</v>
      </c>
      <c r="O30" s="47">
        <f t="shared" si="1"/>
        <v>28.593880411086889</v>
      </c>
      <c r="P30" s="9"/>
    </row>
    <row r="31" spans="1:16">
      <c r="A31" s="12"/>
      <c r="B31" s="25">
        <v>335.14</v>
      </c>
      <c r="C31" s="20" t="s">
        <v>32</v>
      </c>
      <c r="D31" s="46">
        <v>869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869</v>
      </c>
      <c r="O31" s="47">
        <f t="shared" si="1"/>
        <v>1.3531610090314544E-2</v>
      </c>
      <c r="P31" s="9"/>
    </row>
    <row r="32" spans="1:16">
      <c r="A32" s="12"/>
      <c r="B32" s="25">
        <v>335.15</v>
      </c>
      <c r="C32" s="20" t="s">
        <v>33</v>
      </c>
      <c r="D32" s="46">
        <v>72653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72653</v>
      </c>
      <c r="O32" s="47">
        <f t="shared" si="1"/>
        <v>1.1313142323263781</v>
      </c>
      <c r="P32" s="9"/>
    </row>
    <row r="33" spans="1:16">
      <c r="A33" s="12"/>
      <c r="B33" s="25">
        <v>335.18</v>
      </c>
      <c r="C33" s="20" t="s">
        <v>34</v>
      </c>
      <c r="D33" s="46">
        <v>4453598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4453598</v>
      </c>
      <c r="O33" s="47">
        <f t="shared" si="1"/>
        <v>69.349081283089376</v>
      </c>
      <c r="P33" s="9"/>
    </row>
    <row r="34" spans="1:16">
      <c r="A34" s="12"/>
      <c r="B34" s="25">
        <v>335.29</v>
      </c>
      <c r="C34" s="20" t="s">
        <v>106</v>
      </c>
      <c r="D34" s="46">
        <v>51718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51718</v>
      </c>
      <c r="O34" s="47">
        <f t="shared" si="1"/>
        <v>0.80532544378698223</v>
      </c>
      <c r="P34" s="9"/>
    </row>
    <row r="35" spans="1:16">
      <c r="A35" s="12"/>
      <c r="B35" s="25">
        <v>335.49</v>
      </c>
      <c r="C35" s="20" t="s">
        <v>36</v>
      </c>
      <c r="D35" s="46">
        <v>43658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43658</v>
      </c>
      <c r="O35" s="47">
        <f t="shared" si="1"/>
        <v>0.67981937091248834</v>
      </c>
      <c r="P35" s="9"/>
    </row>
    <row r="36" spans="1:16">
      <c r="A36" s="12"/>
      <c r="B36" s="25">
        <v>337.2</v>
      </c>
      <c r="C36" s="20" t="s">
        <v>37</v>
      </c>
      <c r="D36" s="46">
        <v>0</v>
      </c>
      <c r="E36" s="46">
        <v>155689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7">SUM(D36:M36)</f>
        <v>155689</v>
      </c>
      <c r="O36" s="47">
        <f t="shared" si="1"/>
        <v>2.4243070694487701</v>
      </c>
      <c r="P36" s="9"/>
    </row>
    <row r="37" spans="1:16">
      <c r="A37" s="12"/>
      <c r="B37" s="25">
        <v>337.4</v>
      </c>
      <c r="C37" s="20" t="s">
        <v>39</v>
      </c>
      <c r="D37" s="46">
        <v>0</v>
      </c>
      <c r="E37" s="46">
        <v>0</v>
      </c>
      <c r="F37" s="46">
        <v>0</v>
      </c>
      <c r="G37" s="46">
        <v>394943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394943</v>
      </c>
      <c r="O37" s="47">
        <f t="shared" ref="O37:O68" si="8">(N37/O$81)</f>
        <v>6.1498442852693866</v>
      </c>
      <c r="P37" s="9"/>
    </row>
    <row r="38" spans="1:16">
      <c r="A38" s="12"/>
      <c r="B38" s="25">
        <v>337.5</v>
      </c>
      <c r="C38" s="20" t="s">
        <v>107</v>
      </c>
      <c r="D38" s="46">
        <v>0</v>
      </c>
      <c r="E38" s="46">
        <v>790606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790606</v>
      </c>
      <c r="O38" s="47">
        <f t="shared" si="8"/>
        <v>12.310900031142946</v>
      </c>
      <c r="P38" s="9"/>
    </row>
    <row r="39" spans="1:16">
      <c r="A39" s="12"/>
      <c r="B39" s="25">
        <v>337.7</v>
      </c>
      <c r="C39" s="20" t="s">
        <v>40</v>
      </c>
      <c r="D39" s="46">
        <v>348241</v>
      </c>
      <c r="E39" s="46">
        <v>34425</v>
      </c>
      <c r="F39" s="46">
        <v>0</v>
      </c>
      <c r="G39" s="46">
        <v>10482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393148</v>
      </c>
      <c r="O39" s="47">
        <f t="shared" si="8"/>
        <v>6.1218934911242604</v>
      </c>
      <c r="P39" s="9"/>
    </row>
    <row r="40" spans="1:16">
      <c r="A40" s="12"/>
      <c r="B40" s="25">
        <v>338</v>
      </c>
      <c r="C40" s="20" t="s">
        <v>41</v>
      </c>
      <c r="D40" s="46">
        <v>134566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134566</v>
      </c>
      <c r="O40" s="47">
        <f t="shared" si="8"/>
        <v>2.0953908439738398</v>
      </c>
      <c r="P40" s="9"/>
    </row>
    <row r="41" spans="1:16" ht="15.75">
      <c r="A41" s="29" t="s">
        <v>46</v>
      </c>
      <c r="B41" s="30"/>
      <c r="C41" s="31"/>
      <c r="D41" s="32">
        <f t="shared" ref="D41:M41" si="9">SUM(D42:D57)</f>
        <v>7539234</v>
      </c>
      <c r="E41" s="32">
        <f t="shared" si="9"/>
        <v>446739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39068797</v>
      </c>
      <c r="J41" s="32">
        <f t="shared" si="9"/>
        <v>15873854</v>
      </c>
      <c r="K41" s="32">
        <f t="shared" si="9"/>
        <v>0</v>
      </c>
      <c r="L41" s="32">
        <f t="shared" si="9"/>
        <v>0</v>
      </c>
      <c r="M41" s="32">
        <f t="shared" si="9"/>
        <v>187431</v>
      </c>
      <c r="N41" s="32">
        <f t="shared" si="7"/>
        <v>63116055</v>
      </c>
      <c r="O41" s="45">
        <f t="shared" si="8"/>
        <v>982.80995017128623</v>
      </c>
      <c r="P41" s="10"/>
    </row>
    <row r="42" spans="1:16">
      <c r="A42" s="12"/>
      <c r="B42" s="25">
        <v>341.1</v>
      </c>
      <c r="C42" s="20" t="s">
        <v>87</v>
      </c>
      <c r="D42" s="46">
        <v>27684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27684</v>
      </c>
      <c r="O42" s="47">
        <f t="shared" si="8"/>
        <v>0.43108066023045782</v>
      </c>
      <c r="P42" s="9"/>
    </row>
    <row r="43" spans="1:16">
      <c r="A43" s="12"/>
      <c r="B43" s="25">
        <v>341.9</v>
      </c>
      <c r="C43" s="20" t="s">
        <v>49</v>
      </c>
      <c r="D43" s="46">
        <v>147952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15873854</v>
      </c>
      <c r="K43" s="46">
        <v>0</v>
      </c>
      <c r="L43" s="46">
        <v>0</v>
      </c>
      <c r="M43" s="46">
        <v>0</v>
      </c>
      <c r="N43" s="46">
        <f t="shared" ref="N43:N59" si="10">SUM(D43:M43)</f>
        <v>16021806</v>
      </c>
      <c r="O43" s="47">
        <f t="shared" si="8"/>
        <v>249.48312052320151</v>
      </c>
      <c r="P43" s="9"/>
    </row>
    <row r="44" spans="1:16">
      <c r="A44" s="12"/>
      <c r="B44" s="25">
        <v>342.1</v>
      </c>
      <c r="C44" s="20" t="s">
        <v>50</v>
      </c>
      <c r="D44" s="46">
        <v>356434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356434</v>
      </c>
      <c r="O44" s="47">
        <f t="shared" si="8"/>
        <v>5.550202429149798</v>
      </c>
      <c r="P44" s="9"/>
    </row>
    <row r="45" spans="1:16">
      <c r="A45" s="12"/>
      <c r="B45" s="25">
        <v>342.2</v>
      </c>
      <c r="C45" s="20" t="s">
        <v>51</v>
      </c>
      <c r="D45" s="46">
        <v>3100860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3100860</v>
      </c>
      <c r="O45" s="47">
        <f t="shared" si="8"/>
        <v>48.284957957022733</v>
      </c>
      <c r="P45" s="9"/>
    </row>
    <row r="46" spans="1:16">
      <c r="A46" s="12"/>
      <c r="B46" s="25">
        <v>342.4</v>
      </c>
      <c r="C46" s="20" t="s">
        <v>52</v>
      </c>
      <c r="D46" s="46">
        <v>2399771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2399771</v>
      </c>
      <c r="O46" s="47">
        <f t="shared" si="8"/>
        <v>37.367969479912801</v>
      </c>
      <c r="P46" s="9"/>
    </row>
    <row r="47" spans="1:16">
      <c r="A47" s="12"/>
      <c r="B47" s="25">
        <v>342.9</v>
      </c>
      <c r="C47" s="20" t="s">
        <v>108</v>
      </c>
      <c r="D47" s="46">
        <v>21692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21692</v>
      </c>
      <c r="O47" s="47">
        <f t="shared" si="8"/>
        <v>0.33777639364683898</v>
      </c>
      <c r="P47" s="9"/>
    </row>
    <row r="48" spans="1:16">
      <c r="A48" s="12"/>
      <c r="B48" s="25">
        <v>343.4</v>
      </c>
      <c r="C48" s="20" t="s">
        <v>53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3383499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3383499</v>
      </c>
      <c r="O48" s="47">
        <f t="shared" si="8"/>
        <v>52.686063531610088</v>
      </c>
      <c r="P48" s="9"/>
    </row>
    <row r="49" spans="1:16">
      <c r="A49" s="12"/>
      <c r="B49" s="25">
        <v>343.6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29245949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29245949</v>
      </c>
      <c r="O49" s="47">
        <f t="shared" si="8"/>
        <v>455.40250700716285</v>
      </c>
      <c r="P49" s="9"/>
    </row>
    <row r="50" spans="1:16">
      <c r="A50" s="12"/>
      <c r="B50" s="25">
        <v>343.8</v>
      </c>
      <c r="C50" s="20" t="s">
        <v>55</v>
      </c>
      <c r="D50" s="46">
        <v>70780</v>
      </c>
      <c r="E50" s="46">
        <v>18871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89651</v>
      </c>
      <c r="O50" s="47">
        <f t="shared" si="8"/>
        <v>1.3959981314232326</v>
      </c>
      <c r="P50" s="9"/>
    </row>
    <row r="51" spans="1:16">
      <c r="A51" s="12"/>
      <c r="B51" s="25">
        <v>343.9</v>
      </c>
      <c r="C51" s="20" t="s">
        <v>56</v>
      </c>
      <c r="D51" s="46">
        <v>61319</v>
      </c>
      <c r="E51" s="46">
        <v>0</v>
      </c>
      <c r="F51" s="46">
        <v>0</v>
      </c>
      <c r="G51" s="46">
        <v>0</v>
      </c>
      <c r="H51" s="46">
        <v>0</v>
      </c>
      <c r="I51" s="46">
        <v>2090146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2151465</v>
      </c>
      <c r="O51" s="47">
        <f t="shared" si="8"/>
        <v>33.501479289940825</v>
      </c>
      <c r="P51" s="9"/>
    </row>
    <row r="52" spans="1:16">
      <c r="A52" s="12"/>
      <c r="B52" s="25">
        <v>344.5</v>
      </c>
      <c r="C52" s="20" t="s">
        <v>57</v>
      </c>
      <c r="D52" s="46">
        <v>485930</v>
      </c>
      <c r="E52" s="46">
        <v>173065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658995</v>
      </c>
      <c r="O52" s="47">
        <f t="shared" si="8"/>
        <v>10.2615228900654</v>
      </c>
      <c r="P52" s="9"/>
    </row>
    <row r="53" spans="1:16">
      <c r="A53" s="12"/>
      <c r="B53" s="25">
        <v>344.9</v>
      </c>
      <c r="C53" s="20" t="s">
        <v>94</v>
      </c>
      <c r="D53" s="46">
        <v>12316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12316</v>
      </c>
      <c r="O53" s="47">
        <f t="shared" si="8"/>
        <v>0.19177826222360636</v>
      </c>
      <c r="P53" s="9"/>
    </row>
    <row r="54" spans="1:16">
      <c r="A54" s="12"/>
      <c r="B54" s="25">
        <v>346.4</v>
      </c>
      <c r="C54" s="20" t="s">
        <v>58</v>
      </c>
      <c r="D54" s="46">
        <v>10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10</v>
      </c>
      <c r="O54" s="47">
        <f t="shared" si="8"/>
        <v>1.5571473061351605E-4</v>
      </c>
      <c r="P54" s="9"/>
    </row>
    <row r="55" spans="1:16">
      <c r="A55" s="12"/>
      <c r="B55" s="25">
        <v>347.2</v>
      </c>
      <c r="C55" s="20" t="s">
        <v>59</v>
      </c>
      <c r="D55" s="46">
        <v>192205</v>
      </c>
      <c r="E55" s="46">
        <v>254803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447008</v>
      </c>
      <c r="O55" s="47">
        <f t="shared" si="8"/>
        <v>6.9605730302086579</v>
      </c>
      <c r="P55" s="9"/>
    </row>
    <row r="56" spans="1:16">
      <c r="A56" s="12"/>
      <c r="B56" s="25">
        <v>347.5</v>
      </c>
      <c r="C56" s="20" t="s">
        <v>60</v>
      </c>
      <c r="D56" s="46">
        <v>662281</v>
      </c>
      <c r="E56" s="46">
        <v>0</v>
      </c>
      <c r="F56" s="46">
        <v>0</v>
      </c>
      <c r="G56" s="46">
        <v>0</v>
      </c>
      <c r="H56" s="46">
        <v>0</v>
      </c>
      <c r="I56" s="46">
        <v>4349203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5011484</v>
      </c>
      <c r="O56" s="47">
        <f t="shared" si="8"/>
        <v>78.036188103394579</v>
      </c>
      <c r="P56" s="9"/>
    </row>
    <row r="57" spans="1:16">
      <c r="A57" s="12"/>
      <c r="B57" s="25">
        <v>349</v>
      </c>
      <c r="C57" s="20" t="s">
        <v>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187431</v>
      </c>
      <c r="N57" s="46">
        <f t="shared" si="10"/>
        <v>187431</v>
      </c>
      <c r="O57" s="47">
        <f t="shared" si="8"/>
        <v>2.9185767673621923</v>
      </c>
      <c r="P57" s="9"/>
    </row>
    <row r="58" spans="1:16" ht="15.75">
      <c r="A58" s="29" t="s">
        <v>47</v>
      </c>
      <c r="B58" s="30"/>
      <c r="C58" s="31"/>
      <c r="D58" s="32">
        <f t="shared" ref="D58:M58" si="11">SUM(D59:D61)</f>
        <v>411217</v>
      </c>
      <c r="E58" s="32">
        <f t="shared" si="11"/>
        <v>253127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0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 t="shared" si="10"/>
        <v>664344</v>
      </c>
      <c r="O58" s="45">
        <f t="shared" si="8"/>
        <v>10.34481469947057</v>
      </c>
      <c r="P58" s="10"/>
    </row>
    <row r="59" spans="1:16">
      <c r="A59" s="13"/>
      <c r="B59" s="39">
        <v>351.9</v>
      </c>
      <c r="C59" s="21" t="s">
        <v>65</v>
      </c>
      <c r="D59" s="46">
        <v>366543</v>
      </c>
      <c r="E59" s="46">
        <v>253127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619670</v>
      </c>
      <c r="O59" s="47">
        <f t="shared" si="8"/>
        <v>9.6491747119277491</v>
      </c>
      <c r="P59" s="9"/>
    </row>
    <row r="60" spans="1:16">
      <c r="A60" s="13"/>
      <c r="B60" s="39">
        <v>354</v>
      </c>
      <c r="C60" s="21" t="s">
        <v>63</v>
      </c>
      <c r="D60" s="46">
        <v>1920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1920</v>
      </c>
      <c r="O60" s="47">
        <f t="shared" si="8"/>
        <v>2.989722827779508E-2</v>
      </c>
      <c r="P60" s="9"/>
    </row>
    <row r="61" spans="1:16">
      <c r="A61" s="13"/>
      <c r="B61" s="39">
        <v>359</v>
      </c>
      <c r="C61" s="21" t="s">
        <v>64</v>
      </c>
      <c r="D61" s="46">
        <v>42754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42754</v>
      </c>
      <c r="O61" s="47">
        <f t="shared" si="8"/>
        <v>0.66574275926502646</v>
      </c>
      <c r="P61" s="9"/>
    </row>
    <row r="62" spans="1:16" ht="15.75">
      <c r="A62" s="29" t="s">
        <v>4</v>
      </c>
      <c r="B62" s="30"/>
      <c r="C62" s="31"/>
      <c r="D62" s="32">
        <f t="shared" ref="D62:M62" si="12">SUM(D63:D73)</f>
        <v>5323753</v>
      </c>
      <c r="E62" s="32">
        <f t="shared" si="12"/>
        <v>1004994</v>
      </c>
      <c r="F62" s="32">
        <f t="shared" si="12"/>
        <v>57774</v>
      </c>
      <c r="G62" s="32">
        <f t="shared" si="12"/>
        <v>3392619</v>
      </c>
      <c r="H62" s="32">
        <f t="shared" si="12"/>
        <v>0</v>
      </c>
      <c r="I62" s="32">
        <f t="shared" si="12"/>
        <v>10240805</v>
      </c>
      <c r="J62" s="32">
        <f t="shared" si="12"/>
        <v>437681</v>
      </c>
      <c r="K62" s="32">
        <f t="shared" si="12"/>
        <v>-20960951</v>
      </c>
      <c r="L62" s="32">
        <f t="shared" si="12"/>
        <v>0</v>
      </c>
      <c r="M62" s="32">
        <f t="shared" si="12"/>
        <v>357413</v>
      </c>
      <c r="N62" s="32">
        <f>SUM(D62:M62)</f>
        <v>-145912</v>
      </c>
      <c r="O62" s="45">
        <f t="shared" si="8"/>
        <v>-2.2720647773279352</v>
      </c>
      <c r="P62" s="10"/>
    </row>
    <row r="63" spans="1:16">
      <c r="A63" s="12"/>
      <c r="B63" s="25">
        <v>361.1</v>
      </c>
      <c r="C63" s="20" t="s">
        <v>66</v>
      </c>
      <c r="D63" s="46">
        <v>1312143</v>
      </c>
      <c r="E63" s="46">
        <v>68107</v>
      </c>
      <c r="F63" s="46">
        <v>57774</v>
      </c>
      <c r="G63" s="46">
        <v>437638</v>
      </c>
      <c r="H63" s="46">
        <v>0</v>
      </c>
      <c r="I63" s="46">
        <v>495237</v>
      </c>
      <c r="J63" s="46">
        <v>149475</v>
      </c>
      <c r="K63" s="46">
        <v>2005318</v>
      </c>
      <c r="L63" s="46">
        <v>0</v>
      </c>
      <c r="M63" s="46">
        <v>351442</v>
      </c>
      <c r="N63" s="46">
        <f>SUM(D63:M63)</f>
        <v>4877134</v>
      </c>
      <c r="O63" s="47">
        <f t="shared" si="8"/>
        <v>75.944160697601987</v>
      </c>
      <c r="P63" s="9"/>
    </row>
    <row r="64" spans="1:16">
      <c r="A64" s="12"/>
      <c r="B64" s="25">
        <v>361.2</v>
      </c>
      <c r="C64" s="20" t="s">
        <v>67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2536030</v>
      </c>
      <c r="L64" s="46">
        <v>0</v>
      </c>
      <c r="M64" s="46">
        <v>0</v>
      </c>
      <c r="N64" s="46">
        <f t="shared" ref="N64:N73" si="13">SUM(D64:M64)</f>
        <v>2536030</v>
      </c>
      <c r="O64" s="47">
        <f t="shared" si="8"/>
        <v>39.489722827779509</v>
      </c>
      <c r="P64" s="9"/>
    </row>
    <row r="65" spans="1:119">
      <c r="A65" s="12"/>
      <c r="B65" s="25">
        <v>361.3</v>
      </c>
      <c r="C65" s="20" t="s">
        <v>68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-35051079</v>
      </c>
      <c r="L65" s="46">
        <v>0</v>
      </c>
      <c r="M65" s="46">
        <v>0</v>
      </c>
      <c r="N65" s="46">
        <f t="shared" si="13"/>
        <v>-35051079</v>
      </c>
      <c r="O65" s="47">
        <f t="shared" si="8"/>
        <v>-545.79693241980692</v>
      </c>
      <c r="P65" s="9"/>
    </row>
    <row r="66" spans="1:119">
      <c r="A66" s="12"/>
      <c r="B66" s="25">
        <v>362</v>
      </c>
      <c r="C66" s="20" t="s">
        <v>69</v>
      </c>
      <c r="D66" s="46">
        <v>79136</v>
      </c>
      <c r="E66" s="46">
        <v>0</v>
      </c>
      <c r="F66" s="46">
        <v>0</v>
      </c>
      <c r="G66" s="46">
        <v>0</v>
      </c>
      <c r="H66" s="46">
        <v>0</v>
      </c>
      <c r="I66" s="46">
        <v>140426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219562</v>
      </c>
      <c r="O66" s="47">
        <f t="shared" si="8"/>
        <v>3.4189037682964809</v>
      </c>
      <c r="P66" s="9"/>
    </row>
    <row r="67" spans="1:119">
      <c r="A67" s="12"/>
      <c r="B67" s="25">
        <v>363.11</v>
      </c>
      <c r="C67" s="20" t="s">
        <v>21</v>
      </c>
      <c r="D67" s="46">
        <v>32233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32233</v>
      </c>
      <c r="O67" s="47">
        <f t="shared" si="8"/>
        <v>0.50191529118654621</v>
      </c>
      <c r="P67" s="9"/>
    </row>
    <row r="68" spans="1:119">
      <c r="A68" s="12"/>
      <c r="B68" s="25">
        <v>363.27</v>
      </c>
      <c r="C68" s="20" t="s">
        <v>109</v>
      </c>
      <c r="D68" s="46">
        <v>0</v>
      </c>
      <c r="E68" s="46">
        <v>167823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167823</v>
      </c>
      <c r="O68" s="47">
        <f t="shared" si="8"/>
        <v>2.6132513235752102</v>
      </c>
      <c r="P68" s="9"/>
    </row>
    <row r="69" spans="1:119">
      <c r="A69" s="12"/>
      <c r="B69" s="25">
        <v>364</v>
      </c>
      <c r="C69" s="20" t="s">
        <v>70</v>
      </c>
      <c r="D69" s="46">
        <v>2590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2590</v>
      </c>
      <c r="O69" s="47">
        <f t="shared" ref="O69:O79" si="14">(N69/O$81)</f>
        <v>4.0330115228900655E-2</v>
      </c>
      <c r="P69" s="9"/>
    </row>
    <row r="70" spans="1:119">
      <c r="A70" s="12"/>
      <c r="B70" s="25">
        <v>365</v>
      </c>
      <c r="C70" s="20" t="s">
        <v>71</v>
      </c>
      <c r="D70" s="46">
        <v>1734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1734</v>
      </c>
      <c r="O70" s="47">
        <f t="shared" si="14"/>
        <v>2.7000934288383682E-2</v>
      </c>
      <c r="P70" s="9"/>
    </row>
    <row r="71" spans="1:119">
      <c r="A71" s="12"/>
      <c r="B71" s="25">
        <v>366</v>
      </c>
      <c r="C71" s="20" t="s">
        <v>72</v>
      </c>
      <c r="D71" s="46">
        <v>1448851</v>
      </c>
      <c r="E71" s="46">
        <v>110213</v>
      </c>
      <c r="F71" s="46">
        <v>0</v>
      </c>
      <c r="G71" s="46">
        <v>2932751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4491815</v>
      </c>
      <c r="O71" s="47">
        <f t="shared" si="14"/>
        <v>69.944176269075058</v>
      </c>
      <c r="P71" s="9"/>
    </row>
    <row r="72" spans="1:119">
      <c r="A72" s="12"/>
      <c r="B72" s="25">
        <v>368</v>
      </c>
      <c r="C72" s="20" t="s">
        <v>73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9528135</v>
      </c>
      <c r="L72" s="46">
        <v>0</v>
      </c>
      <c r="M72" s="46">
        <v>0</v>
      </c>
      <c r="N72" s="46">
        <f t="shared" si="13"/>
        <v>9528135</v>
      </c>
      <c r="O72" s="47">
        <f t="shared" si="14"/>
        <v>148.36709747742137</v>
      </c>
      <c r="P72" s="9"/>
    </row>
    <row r="73" spans="1:119">
      <c r="A73" s="12"/>
      <c r="B73" s="25">
        <v>369.9</v>
      </c>
      <c r="C73" s="20" t="s">
        <v>74</v>
      </c>
      <c r="D73" s="46">
        <v>2447066</v>
      </c>
      <c r="E73" s="46">
        <v>658851</v>
      </c>
      <c r="F73" s="46">
        <v>0</v>
      </c>
      <c r="G73" s="46">
        <v>22230</v>
      </c>
      <c r="H73" s="46">
        <v>0</v>
      </c>
      <c r="I73" s="46">
        <v>9605142</v>
      </c>
      <c r="J73" s="46">
        <v>288206</v>
      </c>
      <c r="K73" s="46">
        <v>20645</v>
      </c>
      <c r="L73" s="46">
        <v>0</v>
      </c>
      <c r="M73" s="46">
        <v>5971</v>
      </c>
      <c r="N73" s="46">
        <f t="shared" si="13"/>
        <v>13048111</v>
      </c>
      <c r="O73" s="47">
        <f t="shared" si="14"/>
        <v>203.17830893802554</v>
      </c>
      <c r="P73" s="9"/>
    </row>
    <row r="74" spans="1:119" ht="15.75">
      <c r="A74" s="29" t="s">
        <v>48</v>
      </c>
      <c r="B74" s="30"/>
      <c r="C74" s="31"/>
      <c r="D74" s="32">
        <f t="shared" ref="D74:M74" si="15">SUM(D75:D78)</f>
        <v>2952714</v>
      </c>
      <c r="E74" s="32">
        <f t="shared" si="15"/>
        <v>1078670</v>
      </c>
      <c r="F74" s="32">
        <f t="shared" si="15"/>
        <v>2586640</v>
      </c>
      <c r="G74" s="32">
        <f t="shared" si="15"/>
        <v>6089250</v>
      </c>
      <c r="H74" s="32">
        <f t="shared" si="15"/>
        <v>0</v>
      </c>
      <c r="I74" s="32">
        <f t="shared" si="15"/>
        <v>1295039</v>
      </c>
      <c r="J74" s="32">
        <f t="shared" si="15"/>
        <v>1928532</v>
      </c>
      <c r="K74" s="32">
        <f t="shared" si="15"/>
        <v>0</v>
      </c>
      <c r="L74" s="32">
        <f t="shared" si="15"/>
        <v>0</v>
      </c>
      <c r="M74" s="32">
        <f t="shared" si="15"/>
        <v>43711</v>
      </c>
      <c r="N74" s="32">
        <f t="shared" ref="N74:N79" si="16">SUM(D74:M74)</f>
        <v>15974556</v>
      </c>
      <c r="O74" s="45">
        <f t="shared" si="14"/>
        <v>248.74736842105264</v>
      </c>
      <c r="P74" s="9"/>
    </row>
    <row r="75" spans="1:119">
      <c r="A75" s="12"/>
      <c r="B75" s="25">
        <v>381</v>
      </c>
      <c r="C75" s="20" t="s">
        <v>75</v>
      </c>
      <c r="D75" s="46">
        <v>2952714</v>
      </c>
      <c r="E75" s="46">
        <v>1078670</v>
      </c>
      <c r="F75" s="46">
        <v>2586640</v>
      </c>
      <c r="G75" s="46">
        <v>3089250</v>
      </c>
      <c r="H75" s="46">
        <v>0</v>
      </c>
      <c r="I75" s="46">
        <v>298592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10005866</v>
      </c>
      <c r="O75" s="47">
        <f t="shared" si="14"/>
        <v>155.80607287449394</v>
      </c>
      <c r="P75" s="9"/>
    </row>
    <row r="76" spans="1:119">
      <c r="A76" s="12"/>
      <c r="B76" s="25">
        <v>384</v>
      </c>
      <c r="C76" s="20" t="s">
        <v>76</v>
      </c>
      <c r="D76" s="46">
        <v>0</v>
      </c>
      <c r="E76" s="46">
        <v>0</v>
      </c>
      <c r="F76" s="46">
        <v>0</v>
      </c>
      <c r="G76" s="46">
        <v>3000000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3000000</v>
      </c>
      <c r="O76" s="47">
        <f t="shared" si="14"/>
        <v>46.714419184054812</v>
      </c>
      <c r="P76" s="9"/>
    </row>
    <row r="77" spans="1:119">
      <c r="A77" s="12"/>
      <c r="B77" s="25">
        <v>389.4</v>
      </c>
      <c r="C77" s="20" t="s">
        <v>110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1592025</v>
      </c>
      <c r="K77" s="46">
        <v>0</v>
      </c>
      <c r="L77" s="46">
        <v>0</v>
      </c>
      <c r="M77" s="46">
        <v>43711</v>
      </c>
      <c r="N77" s="46">
        <f t="shared" si="16"/>
        <v>1635736</v>
      </c>
      <c r="O77" s="47">
        <f t="shared" si="14"/>
        <v>25.470819059483027</v>
      </c>
      <c r="P77" s="9"/>
    </row>
    <row r="78" spans="1:119" ht="15.75" thickBot="1">
      <c r="A78" s="12"/>
      <c r="B78" s="25">
        <v>389.7</v>
      </c>
      <c r="C78" s="20" t="s">
        <v>77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996447</v>
      </c>
      <c r="J78" s="46">
        <v>336507</v>
      </c>
      <c r="K78" s="46">
        <v>0</v>
      </c>
      <c r="L78" s="46">
        <v>0</v>
      </c>
      <c r="M78" s="46">
        <v>0</v>
      </c>
      <c r="N78" s="46">
        <f t="shared" si="16"/>
        <v>1332954</v>
      </c>
      <c r="O78" s="47">
        <f t="shared" si="14"/>
        <v>20.756057303020867</v>
      </c>
      <c r="P78" s="9"/>
    </row>
    <row r="79" spans="1:119" ht="16.5" thickBot="1">
      <c r="A79" s="14" t="s">
        <v>61</v>
      </c>
      <c r="B79" s="23"/>
      <c r="C79" s="22"/>
      <c r="D79" s="15">
        <f t="shared" ref="D79:M79" si="17">SUM(D5,D14,D20,D41,D58,D62,D74)</f>
        <v>99993459</v>
      </c>
      <c r="E79" s="15">
        <f t="shared" si="17"/>
        <v>6189770</v>
      </c>
      <c r="F79" s="15">
        <f t="shared" si="17"/>
        <v>2644414</v>
      </c>
      <c r="G79" s="15">
        <f t="shared" si="17"/>
        <v>10276442</v>
      </c>
      <c r="H79" s="15">
        <f t="shared" si="17"/>
        <v>0</v>
      </c>
      <c r="I79" s="15">
        <f t="shared" si="17"/>
        <v>51353622</v>
      </c>
      <c r="J79" s="15">
        <f t="shared" si="17"/>
        <v>18445016</v>
      </c>
      <c r="K79" s="15">
        <f t="shared" si="17"/>
        <v>-19264639</v>
      </c>
      <c r="L79" s="15">
        <f t="shared" si="17"/>
        <v>0</v>
      </c>
      <c r="M79" s="15">
        <f t="shared" si="17"/>
        <v>15173498</v>
      </c>
      <c r="N79" s="15">
        <f t="shared" si="16"/>
        <v>184811582</v>
      </c>
      <c r="O79" s="38">
        <f t="shared" si="14"/>
        <v>2877.788570538773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118" t="s">
        <v>111</v>
      </c>
      <c r="M81" s="118"/>
      <c r="N81" s="118"/>
      <c r="O81" s="43">
        <v>64220</v>
      </c>
    </row>
    <row r="82" spans="1:15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7"/>
    </row>
    <row r="83" spans="1:15" ht="15.75" customHeight="1" thickBot="1">
      <c r="A83" s="120" t="s">
        <v>100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78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29"/>
      <c r="M3" s="130"/>
      <c r="N3" s="36"/>
      <c r="O3" s="37"/>
      <c r="P3" s="131" t="s">
        <v>148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149</v>
      </c>
      <c r="N4" s="35" t="s">
        <v>10</v>
      </c>
      <c r="O4" s="35" t="s">
        <v>150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151</v>
      </c>
      <c r="B5" s="26"/>
      <c r="C5" s="26"/>
      <c r="D5" s="27">
        <f t="shared" ref="D5:N5" si="0">SUM(D6:D14)</f>
        <v>91927534</v>
      </c>
      <c r="E5" s="27">
        <f t="shared" si="0"/>
        <v>29048157</v>
      </c>
      <c r="F5" s="27">
        <f t="shared" si="0"/>
        <v>2164002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2218288</v>
      </c>
      <c r="L5" s="27">
        <f t="shared" si="0"/>
        <v>0</v>
      </c>
      <c r="M5" s="27">
        <f t="shared" si="0"/>
        <v>0</v>
      </c>
      <c r="N5" s="27">
        <f t="shared" si="0"/>
        <v>28839433</v>
      </c>
      <c r="O5" s="28">
        <f>SUM(D5:N5)</f>
        <v>154197414</v>
      </c>
      <c r="P5" s="33">
        <f t="shared" ref="P5:P36" si="1">(O5/P$68)</f>
        <v>2298.9491151432021</v>
      </c>
      <c r="Q5" s="6"/>
    </row>
    <row r="6" spans="1:134">
      <c r="A6" s="12"/>
      <c r="B6" s="25">
        <v>311</v>
      </c>
      <c r="C6" s="20" t="s">
        <v>3</v>
      </c>
      <c r="D6" s="46">
        <v>80357912</v>
      </c>
      <c r="E6" s="46">
        <v>27584441</v>
      </c>
      <c r="F6" s="46">
        <v>2164002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28839433</v>
      </c>
      <c r="O6" s="46">
        <f>SUM(D6:N6)</f>
        <v>138945788</v>
      </c>
      <c r="P6" s="47">
        <f t="shared" si="1"/>
        <v>2071.5606577907652</v>
      </c>
      <c r="Q6" s="9"/>
    </row>
    <row r="7" spans="1:134">
      <c r="A7" s="12"/>
      <c r="B7" s="25">
        <v>312.41000000000003</v>
      </c>
      <c r="C7" s="20" t="s">
        <v>152</v>
      </c>
      <c r="D7" s="46">
        <v>0</v>
      </c>
      <c r="E7" s="46">
        <v>1004601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1004601</v>
      </c>
      <c r="P7" s="47">
        <f t="shared" si="1"/>
        <v>14.977725761483757</v>
      </c>
      <c r="Q7" s="9"/>
    </row>
    <row r="8" spans="1:134">
      <c r="A8" s="12"/>
      <c r="B8" s="25">
        <v>312.43</v>
      </c>
      <c r="C8" s="20" t="s">
        <v>166</v>
      </c>
      <c r="D8" s="46">
        <v>0</v>
      </c>
      <c r="E8" s="46">
        <v>459115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459115</v>
      </c>
      <c r="P8" s="47">
        <f t="shared" si="1"/>
        <v>6.8450046963755904</v>
      </c>
      <c r="Q8" s="9"/>
    </row>
    <row r="9" spans="1:134">
      <c r="A9" s="12"/>
      <c r="B9" s="25">
        <v>312.51</v>
      </c>
      <c r="C9" s="20" t="s">
        <v>85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1322142</v>
      </c>
      <c r="L9" s="46">
        <v>0</v>
      </c>
      <c r="M9" s="46">
        <v>0</v>
      </c>
      <c r="N9" s="46">
        <v>0</v>
      </c>
      <c r="O9" s="46">
        <f t="shared" si="2"/>
        <v>1322142</v>
      </c>
      <c r="P9" s="47">
        <f t="shared" si="1"/>
        <v>19.711985448690232</v>
      </c>
      <c r="Q9" s="9"/>
    </row>
    <row r="10" spans="1:134">
      <c r="A10" s="12"/>
      <c r="B10" s="25">
        <v>312.52</v>
      </c>
      <c r="C10" s="20" t="s">
        <v>113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896146</v>
      </c>
      <c r="L10" s="46">
        <v>0</v>
      </c>
      <c r="M10" s="46">
        <v>0</v>
      </c>
      <c r="N10" s="46">
        <v>0</v>
      </c>
      <c r="O10" s="46">
        <f t="shared" si="2"/>
        <v>896146</v>
      </c>
      <c r="P10" s="47">
        <f t="shared" si="1"/>
        <v>13.360756191015758</v>
      </c>
      <c r="Q10" s="9"/>
    </row>
    <row r="11" spans="1:134">
      <c r="A11" s="12"/>
      <c r="B11" s="25">
        <v>314.10000000000002</v>
      </c>
      <c r="C11" s="20" t="s">
        <v>12</v>
      </c>
      <c r="D11" s="46">
        <v>7065126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7065126</v>
      </c>
      <c r="P11" s="47">
        <f t="shared" si="1"/>
        <v>105.33487394331549</v>
      </c>
      <c r="Q11" s="9"/>
    </row>
    <row r="12" spans="1:134">
      <c r="A12" s="12"/>
      <c r="B12" s="25">
        <v>314.39999999999998</v>
      </c>
      <c r="C12" s="20" t="s">
        <v>14</v>
      </c>
      <c r="D12" s="46">
        <v>376343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376343</v>
      </c>
      <c r="P12" s="47">
        <f t="shared" si="1"/>
        <v>5.6109462824087188</v>
      </c>
      <c r="Q12" s="9"/>
    </row>
    <row r="13" spans="1:134">
      <c r="A13" s="12"/>
      <c r="B13" s="25">
        <v>315.2</v>
      </c>
      <c r="C13" s="20" t="s">
        <v>167</v>
      </c>
      <c r="D13" s="46">
        <v>3138902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3138902</v>
      </c>
      <c r="P13" s="47">
        <f t="shared" si="1"/>
        <v>46.798294395658459</v>
      </c>
      <c r="Q13" s="9"/>
    </row>
    <row r="14" spans="1:134">
      <c r="A14" s="12"/>
      <c r="B14" s="25">
        <v>316</v>
      </c>
      <c r="C14" s="20" t="s">
        <v>115</v>
      </c>
      <c r="D14" s="46">
        <v>989251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989251</v>
      </c>
      <c r="P14" s="47">
        <f t="shared" si="1"/>
        <v>14.748870633488885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SUM(D16:D21)</f>
        <v>10373245</v>
      </c>
      <c r="E15" s="32">
        <f t="shared" si="3"/>
        <v>10162505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1600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20537350</v>
      </c>
      <c r="P15" s="45">
        <f t="shared" si="1"/>
        <v>306.1939975847211</v>
      </c>
      <c r="Q15" s="10"/>
    </row>
    <row r="16" spans="1:134">
      <c r="A16" s="12"/>
      <c r="B16" s="25">
        <v>322</v>
      </c>
      <c r="C16" s="20" t="s">
        <v>154</v>
      </c>
      <c r="D16" s="46">
        <v>4154533</v>
      </c>
      <c r="E16" s="46">
        <v>9416620</v>
      </c>
      <c r="F16" s="46">
        <v>0</v>
      </c>
      <c r="G16" s="46">
        <v>0</v>
      </c>
      <c r="H16" s="46">
        <v>0</v>
      </c>
      <c r="I16" s="46">
        <v>1600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13572753</v>
      </c>
      <c r="P16" s="47">
        <f t="shared" si="1"/>
        <v>202.35792345653243</v>
      </c>
      <c r="Q16" s="9"/>
    </row>
    <row r="17" spans="1:17">
      <c r="A17" s="12"/>
      <c r="B17" s="25">
        <v>323.10000000000002</v>
      </c>
      <c r="C17" s="20" t="s">
        <v>17</v>
      </c>
      <c r="D17" s="46">
        <v>5657962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1" si="4">SUM(D17:N17)</f>
        <v>5657962</v>
      </c>
      <c r="P17" s="47">
        <f t="shared" si="1"/>
        <v>84.355284540724284</v>
      </c>
      <c r="Q17" s="9"/>
    </row>
    <row r="18" spans="1:17">
      <c r="A18" s="12"/>
      <c r="B18" s="25">
        <v>323.39999999999998</v>
      </c>
      <c r="C18" s="20" t="s">
        <v>18</v>
      </c>
      <c r="D18" s="46">
        <v>109067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109067</v>
      </c>
      <c r="P18" s="47">
        <f t="shared" si="1"/>
        <v>1.6260939573300732</v>
      </c>
      <c r="Q18" s="9"/>
    </row>
    <row r="19" spans="1:17">
      <c r="A19" s="12"/>
      <c r="B19" s="25">
        <v>323.89999999999998</v>
      </c>
      <c r="C19" s="20" t="s">
        <v>19</v>
      </c>
      <c r="D19" s="46">
        <v>451425</v>
      </c>
      <c r="E19" s="46">
        <v>59885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511310</v>
      </c>
      <c r="P19" s="47">
        <f t="shared" si="1"/>
        <v>7.623186677202451</v>
      </c>
      <c r="Q19" s="9"/>
    </row>
    <row r="20" spans="1:17">
      <c r="A20" s="12"/>
      <c r="B20" s="25">
        <v>324.61</v>
      </c>
      <c r="C20" s="20" t="s">
        <v>20</v>
      </c>
      <c r="D20" s="46">
        <v>0</v>
      </c>
      <c r="E20" s="46">
        <v>343000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343000</v>
      </c>
      <c r="P20" s="47">
        <f t="shared" si="1"/>
        <v>5.1138311988430516</v>
      </c>
      <c r="Q20" s="9"/>
    </row>
    <row r="21" spans="1:17">
      <c r="A21" s="12"/>
      <c r="B21" s="25">
        <v>325.2</v>
      </c>
      <c r="C21" s="20" t="s">
        <v>168</v>
      </c>
      <c r="D21" s="46">
        <v>258</v>
      </c>
      <c r="E21" s="46">
        <v>343000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343258</v>
      </c>
      <c r="P21" s="47">
        <f t="shared" si="1"/>
        <v>5.1176777540888283</v>
      </c>
      <c r="Q21" s="9"/>
    </row>
    <row r="22" spans="1:17" ht="15.75">
      <c r="A22" s="29" t="s">
        <v>156</v>
      </c>
      <c r="B22" s="30"/>
      <c r="C22" s="31"/>
      <c r="D22" s="32">
        <f t="shared" ref="D22:N22" si="5">SUM(D23:D41)</f>
        <v>16925005</v>
      </c>
      <c r="E22" s="32">
        <f t="shared" si="5"/>
        <v>1434031</v>
      </c>
      <c r="F22" s="32">
        <f t="shared" si="5"/>
        <v>0</v>
      </c>
      <c r="G22" s="32">
        <f t="shared" si="5"/>
        <v>6480980</v>
      </c>
      <c r="H22" s="32">
        <f t="shared" si="5"/>
        <v>0</v>
      </c>
      <c r="I22" s="32">
        <f t="shared" si="5"/>
        <v>88346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268696</v>
      </c>
      <c r="O22" s="44">
        <f>SUM(D22:N22)</f>
        <v>25197058</v>
      </c>
      <c r="P22" s="45">
        <f t="shared" si="1"/>
        <v>375.66618460483352</v>
      </c>
      <c r="Q22" s="10"/>
    </row>
    <row r="23" spans="1:17">
      <c r="A23" s="12"/>
      <c r="B23" s="25">
        <v>331.2</v>
      </c>
      <c r="C23" s="20" t="s">
        <v>23</v>
      </c>
      <c r="D23" s="46">
        <v>1222215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1222215</v>
      </c>
      <c r="P23" s="47">
        <f t="shared" si="1"/>
        <v>18.222160929136912</v>
      </c>
      <c r="Q23" s="9"/>
    </row>
    <row r="24" spans="1:17">
      <c r="A24" s="12"/>
      <c r="B24" s="25">
        <v>331.39</v>
      </c>
      <c r="C24" s="20" t="s">
        <v>91</v>
      </c>
      <c r="D24" s="46">
        <v>0</v>
      </c>
      <c r="E24" s="46">
        <v>0</v>
      </c>
      <c r="F24" s="46">
        <v>0</v>
      </c>
      <c r="G24" s="46">
        <v>282742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268696</v>
      </c>
      <c r="O24" s="46">
        <f t="shared" ref="O24:O38" si="6">SUM(D24:N24)</f>
        <v>551438</v>
      </c>
      <c r="P24" s="47">
        <f t="shared" si="1"/>
        <v>8.221460200080509</v>
      </c>
      <c r="Q24" s="9"/>
    </row>
    <row r="25" spans="1:17">
      <c r="A25" s="12"/>
      <c r="B25" s="25">
        <v>331.49</v>
      </c>
      <c r="C25" s="20" t="s">
        <v>27</v>
      </c>
      <c r="D25" s="46">
        <v>60000</v>
      </c>
      <c r="E25" s="46">
        <v>0</v>
      </c>
      <c r="F25" s="46">
        <v>0</v>
      </c>
      <c r="G25" s="46">
        <v>-18131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41869</v>
      </c>
      <c r="P25" s="47">
        <f t="shared" si="1"/>
        <v>0.62423031622262315</v>
      </c>
      <c r="Q25" s="9"/>
    </row>
    <row r="26" spans="1:17">
      <c r="A26" s="12"/>
      <c r="B26" s="25">
        <v>331.5</v>
      </c>
      <c r="C26" s="20" t="s">
        <v>25</v>
      </c>
      <c r="D26" s="46">
        <v>83309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83309</v>
      </c>
      <c r="P26" s="47">
        <f t="shared" si="1"/>
        <v>1.2420646161644775</v>
      </c>
      <c r="Q26" s="9"/>
    </row>
    <row r="27" spans="1:17">
      <c r="A27" s="12"/>
      <c r="B27" s="25">
        <v>331.51</v>
      </c>
      <c r="C27" s="20" t="s">
        <v>169</v>
      </c>
      <c r="D27" s="46">
        <v>4604502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4604502</v>
      </c>
      <c r="P27" s="47">
        <f t="shared" si="1"/>
        <v>68.649113652289302</v>
      </c>
      <c r="Q27" s="9"/>
    </row>
    <row r="28" spans="1:17">
      <c r="A28" s="12"/>
      <c r="B28" s="25">
        <v>331.69</v>
      </c>
      <c r="C28" s="20" t="s">
        <v>170</v>
      </c>
      <c r="D28" s="46">
        <v>0</v>
      </c>
      <c r="E28" s="46">
        <v>992169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992169</v>
      </c>
      <c r="P28" s="47">
        <f t="shared" si="1"/>
        <v>14.792375471501201</v>
      </c>
      <c r="Q28" s="9"/>
    </row>
    <row r="29" spans="1:17">
      <c r="A29" s="12"/>
      <c r="B29" s="25">
        <v>331.9</v>
      </c>
      <c r="C29" s="20" t="s">
        <v>171</v>
      </c>
      <c r="D29" s="46">
        <v>528692</v>
      </c>
      <c r="E29" s="46">
        <v>0</v>
      </c>
      <c r="F29" s="46">
        <v>0</v>
      </c>
      <c r="G29" s="46">
        <v>0</v>
      </c>
      <c r="H29" s="46">
        <v>0</v>
      </c>
      <c r="I29" s="46">
        <v>27928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556620</v>
      </c>
      <c r="P29" s="47">
        <f t="shared" si="1"/>
        <v>8.2987193058309607</v>
      </c>
      <c r="Q29" s="9"/>
    </row>
    <row r="30" spans="1:17">
      <c r="A30" s="12"/>
      <c r="B30" s="25">
        <v>334.1</v>
      </c>
      <c r="C30" s="20" t="s">
        <v>157</v>
      </c>
      <c r="D30" s="46">
        <v>28240</v>
      </c>
      <c r="E30" s="46">
        <v>9100</v>
      </c>
      <c r="F30" s="46">
        <v>0</v>
      </c>
      <c r="G30" s="46">
        <v>0</v>
      </c>
      <c r="H30" s="46">
        <v>0</v>
      </c>
      <c r="I30" s="46">
        <v>1552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38892</v>
      </c>
      <c r="P30" s="47">
        <f t="shared" si="1"/>
        <v>0.57984583960759173</v>
      </c>
      <c r="Q30" s="9"/>
    </row>
    <row r="31" spans="1:17">
      <c r="A31" s="12"/>
      <c r="B31" s="25">
        <v>334.69</v>
      </c>
      <c r="C31" s="20" t="s">
        <v>172</v>
      </c>
      <c r="D31" s="46">
        <v>50000</v>
      </c>
      <c r="E31" s="46">
        <v>432762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482762</v>
      </c>
      <c r="P31" s="47">
        <f t="shared" si="1"/>
        <v>7.1975608665185691</v>
      </c>
      <c r="Q31" s="9"/>
    </row>
    <row r="32" spans="1:17">
      <c r="A32" s="12"/>
      <c r="B32" s="25">
        <v>334.7</v>
      </c>
      <c r="C32" s="20" t="s">
        <v>92</v>
      </c>
      <c r="D32" s="46">
        <v>0</v>
      </c>
      <c r="E32" s="46">
        <v>0</v>
      </c>
      <c r="F32" s="46">
        <v>0</v>
      </c>
      <c r="G32" s="46">
        <v>-155000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-155000</v>
      </c>
      <c r="P32" s="47">
        <f t="shared" si="1"/>
        <v>-2.3109149732381136</v>
      </c>
      <c r="Q32" s="9"/>
    </row>
    <row r="33" spans="1:17">
      <c r="A33" s="12"/>
      <c r="B33" s="25">
        <v>335.14</v>
      </c>
      <c r="C33" s="20" t="s">
        <v>117</v>
      </c>
      <c r="D33" s="46">
        <v>442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442</v>
      </c>
      <c r="P33" s="47">
        <f t="shared" si="1"/>
        <v>6.5898349559435241E-3</v>
      </c>
      <c r="Q33" s="9"/>
    </row>
    <row r="34" spans="1:17">
      <c r="A34" s="12"/>
      <c r="B34" s="25">
        <v>335.15</v>
      </c>
      <c r="C34" s="20" t="s">
        <v>118</v>
      </c>
      <c r="D34" s="46">
        <v>101694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101694</v>
      </c>
      <c r="P34" s="47">
        <f t="shared" si="1"/>
        <v>1.5161689502482369</v>
      </c>
      <c r="Q34" s="9"/>
    </row>
    <row r="35" spans="1:17">
      <c r="A35" s="12"/>
      <c r="B35" s="25">
        <v>335.18</v>
      </c>
      <c r="C35" s="20" t="s">
        <v>158</v>
      </c>
      <c r="D35" s="46">
        <v>6835410</v>
      </c>
      <c r="E35" s="46">
        <v>0</v>
      </c>
      <c r="F35" s="46">
        <v>0</v>
      </c>
      <c r="G35" s="46">
        <v>6371369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13206779</v>
      </c>
      <c r="P35" s="47">
        <f t="shared" si="1"/>
        <v>196.90156993126891</v>
      </c>
      <c r="Q35" s="9"/>
    </row>
    <row r="36" spans="1:17">
      <c r="A36" s="12"/>
      <c r="B36" s="25">
        <v>335.19</v>
      </c>
      <c r="C36" s="20" t="s">
        <v>159</v>
      </c>
      <c r="D36" s="46">
        <v>68752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68752</v>
      </c>
      <c r="P36" s="47">
        <f t="shared" si="1"/>
        <v>1.0250324273552696</v>
      </c>
      <c r="Q36" s="9"/>
    </row>
    <row r="37" spans="1:17">
      <c r="A37" s="12"/>
      <c r="B37" s="25">
        <v>335.23</v>
      </c>
      <c r="C37" s="20" t="s">
        <v>173</v>
      </c>
      <c r="D37" s="46">
        <v>104451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104451</v>
      </c>
      <c r="P37" s="47">
        <f t="shared" ref="P37:P66" si="7">(O37/P$68)</f>
        <v>1.5572734185141561</v>
      </c>
      <c r="Q37" s="9"/>
    </row>
    <row r="38" spans="1:17">
      <c r="A38" s="12"/>
      <c r="B38" s="25">
        <v>335.34</v>
      </c>
      <c r="C38" s="20" t="s">
        <v>174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58866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58866</v>
      </c>
      <c r="P38" s="47">
        <f t="shared" si="7"/>
        <v>0.87764077944925678</v>
      </c>
      <c r="Q38" s="9"/>
    </row>
    <row r="39" spans="1:17">
      <c r="A39" s="12"/>
      <c r="B39" s="25">
        <v>335.69</v>
      </c>
      <c r="C39" s="20" t="s">
        <v>175</v>
      </c>
      <c r="D39" s="46">
        <v>144857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1" si="8">SUM(D39:N39)</f>
        <v>144857</v>
      </c>
      <c r="P39" s="47">
        <f t="shared" si="7"/>
        <v>2.1596916792151832</v>
      </c>
      <c r="Q39" s="9"/>
    </row>
    <row r="40" spans="1:17">
      <c r="A40" s="12"/>
      <c r="B40" s="25">
        <v>335.9</v>
      </c>
      <c r="C40" s="20" t="s">
        <v>176</v>
      </c>
      <c r="D40" s="46">
        <v>2981941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2981941</v>
      </c>
      <c r="P40" s="47">
        <f t="shared" si="7"/>
        <v>44.458142620726669</v>
      </c>
      <c r="Q40" s="9"/>
    </row>
    <row r="41" spans="1:17">
      <c r="A41" s="12"/>
      <c r="B41" s="25">
        <v>337.9</v>
      </c>
      <c r="C41" s="20" t="s">
        <v>177</v>
      </c>
      <c r="D41" s="46">
        <v>110500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110500</v>
      </c>
      <c r="P41" s="47">
        <f t="shared" si="7"/>
        <v>1.647458738985881</v>
      </c>
      <c r="Q41" s="9"/>
    </row>
    <row r="42" spans="1:17" ht="15.75">
      <c r="A42" s="29" t="s">
        <v>46</v>
      </c>
      <c r="B42" s="30"/>
      <c r="C42" s="31"/>
      <c r="D42" s="32">
        <f t="shared" ref="D42:N42" si="9">SUM(D43:D49)</f>
        <v>18046652</v>
      </c>
      <c r="E42" s="32">
        <f t="shared" si="9"/>
        <v>413760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47043427</v>
      </c>
      <c r="J42" s="32">
        <f t="shared" si="9"/>
        <v>23079605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9"/>
        <v>187547</v>
      </c>
      <c r="O42" s="32">
        <f>SUM(D42:N42)</f>
        <v>88770991</v>
      </c>
      <c r="P42" s="45">
        <f t="shared" si="7"/>
        <v>1323.4981438134571</v>
      </c>
      <c r="Q42" s="10"/>
    </row>
    <row r="43" spans="1:17">
      <c r="A43" s="12"/>
      <c r="B43" s="25">
        <v>341.2</v>
      </c>
      <c r="C43" s="20" t="s">
        <v>160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23079605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48" si="10">SUM(D43:N43)</f>
        <v>23079605</v>
      </c>
      <c r="P43" s="47">
        <f t="shared" si="7"/>
        <v>344.09680497368538</v>
      </c>
      <c r="Q43" s="9"/>
    </row>
    <row r="44" spans="1:17">
      <c r="A44" s="12"/>
      <c r="B44" s="25">
        <v>341.9</v>
      </c>
      <c r="C44" s="20" t="s">
        <v>121</v>
      </c>
      <c r="D44" s="46">
        <v>1723283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1723283</v>
      </c>
      <c r="P44" s="47">
        <f t="shared" si="7"/>
        <v>25.692648308559331</v>
      </c>
      <c r="Q44" s="9"/>
    </row>
    <row r="45" spans="1:17">
      <c r="A45" s="12"/>
      <c r="B45" s="25">
        <v>342.1</v>
      </c>
      <c r="C45" s="20" t="s">
        <v>50</v>
      </c>
      <c r="D45" s="46">
        <v>463583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463583</v>
      </c>
      <c r="P45" s="47">
        <f t="shared" si="7"/>
        <v>6.9116186841202865</v>
      </c>
      <c r="Q45" s="9"/>
    </row>
    <row r="46" spans="1:17">
      <c r="A46" s="12"/>
      <c r="B46" s="25">
        <v>342.2</v>
      </c>
      <c r="C46" s="20" t="s">
        <v>51</v>
      </c>
      <c r="D46" s="46">
        <v>9991249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9991249</v>
      </c>
      <c r="P46" s="47">
        <f t="shared" si="7"/>
        <v>148.96081880935697</v>
      </c>
      <c r="Q46" s="9"/>
    </row>
    <row r="47" spans="1:17">
      <c r="A47" s="12"/>
      <c r="B47" s="25">
        <v>343.9</v>
      </c>
      <c r="C47" s="20" t="s">
        <v>56</v>
      </c>
      <c r="D47" s="46">
        <v>196077</v>
      </c>
      <c r="E47" s="46">
        <v>0</v>
      </c>
      <c r="F47" s="46">
        <v>0</v>
      </c>
      <c r="G47" s="46">
        <v>0</v>
      </c>
      <c r="H47" s="46">
        <v>0</v>
      </c>
      <c r="I47" s="46">
        <v>42963639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43159716</v>
      </c>
      <c r="P47" s="47">
        <f t="shared" si="7"/>
        <v>643.47376738777155</v>
      </c>
      <c r="Q47" s="9"/>
    </row>
    <row r="48" spans="1:17">
      <c r="A48" s="12"/>
      <c r="B48" s="25">
        <v>347.2</v>
      </c>
      <c r="C48" s="20" t="s">
        <v>59</v>
      </c>
      <c r="D48" s="46">
        <v>5672460</v>
      </c>
      <c r="E48" s="46">
        <v>236663</v>
      </c>
      <c r="F48" s="46">
        <v>0</v>
      </c>
      <c r="G48" s="46">
        <v>0</v>
      </c>
      <c r="H48" s="46">
        <v>0</v>
      </c>
      <c r="I48" s="46">
        <v>4079788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9988911</v>
      </c>
      <c r="P48" s="47">
        <f t="shared" si="7"/>
        <v>148.92596126608322</v>
      </c>
      <c r="Q48" s="9"/>
    </row>
    <row r="49" spans="1:17">
      <c r="A49" s="12"/>
      <c r="B49" s="25">
        <v>349</v>
      </c>
      <c r="C49" s="20" t="s">
        <v>178</v>
      </c>
      <c r="D49" s="46">
        <v>0</v>
      </c>
      <c r="E49" s="46">
        <v>177097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187547</v>
      </c>
      <c r="O49" s="46">
        <f>SUM(D49:N49)</f>
        <v>364644</v>
      </c>
      <c r="P49" s="47">
        <f t="shared" si="7"/>
        <v>5.4365243838802497</v>
      </c>
      <c r="Q49" s="9"/>
    </row>
    <row r="50" spans="1:17" ht="15.75">
      <c r="A50" s="29" t="s">
        <v>47</v>
      </c>
      <c r="B50" s="30"/>
      <c r="C50" s="31"/>
      <c r="D50" s="32">
        <f t="shared" ref="D50:N50" si="11">SUM(D51:D51)</f>
        <v>1369405</v>
      </c>
      <c r="E50" s="32">
        <f t="shared" si="11"/>
        <v>263931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 t="shared" si="11"/>
        <v>0</v>
      </c>
      <c r="O50" s="32">
        <f>SUM(D50:N50)</f>
        <v>1633336</v>
      </c>
      <c r="P50" s="45">
        <f t="shared" si="7"/>
        <v>24.351616895024822</v>
      </c>
      <c r="Q50" s="10"/>
    </row>
    <row r="51" spans="1:17">
      <c r="A51" s="13"/>
      <c r="B51" s="39">
        <v>359</v>
      </c>
      <c r="C51" s="21" t="s">
        <v>64</v>
      </c>
      <c r="D51" s="46">
        <v>1369405</v>
      </c>
      <c r="E51" s="46">
        <v>263931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" si="12">SUM(D51:N51)</f>
        <v>1633336</v>
      </c>
      <c r="P51" s="47">
        <f t="shared" si="7"/>
        <v>24.351616895024822</v>
      </c>
      <c r="Q51" s="9"/>
    </row>
    <row r="52" spans="1:17" ht="15.75">
      <c r="A52" s="29" t="s">
        <v>4</v>
      </c>
      <c r="B52" s="30"/>
      <c r="C52" s="31"/>
      <c r="D52" s="32">
        <f t="shared" ref="D52:N52" si="13">SUM(D53:D58)</f>
        <v>11621723</v>
      </c>
      <c r="E52" s="32">
        <f t="shared" si="13"/>
        <v>602315</v>
      </c>
      <c r="F52" s="32">
        <f t="shared" si="13"/>
        <v>0</v>
      </c>
      <c r="G52" s="32">
        <f t="shared" si="13"/>
        <v>2931755</v>
      </c>
      <c r="H52" s="32">
        <f t="shared" si="13"/>
        <v>0</v>
      </c>
      <c r="I52" s="32">
        <f t="shared" si="13"/>
        <v>1179063</v>
      </c>
      <c r="J52" s="32">
        <f t="shared" si="13"/>
        <v>2883998</v>
      </c>
      <c r="K52" s="32">
        <f t="shared" si="13"/>
        <v>33141449</v>
      </c>
      <c r="L52" s="32">
        <f t="shared" si="13"/>
        <v>0</v>
      </c>
      <c r="M52" s="32">
        <f t="shared" si="13"/>
        <v>0</v>
      </c>
      <c r="N52" s="32">
        <f t="shared" si="13"/>
        <v>1194318</v>
      </c>
      <c r="O52" s="32">
        <f>SUM(D52:N52)</f>
        <v>53554621</v>
      </c>
      <c r="P52" s="45">
        <f t="shared" si="7"/>
        <v>798.45274551607952</v>
      </c>
      <c r="Q52" s="10"/>
    </row>
    <row r="53" spans="1:17">
      <c r="A53" s="12"/>
      <c r="B53" s="25">
        <v>361.1</v>
      </c>
      <c r="C53" s="20" t="s">
        <v>66</v>
      </c>
      <c r="D53" s="46">
        <v>530081</v>
      </c>
      <c r="E53" s="46">
        <v>46469</v>
      </c>
      <c r="F53" s="46">
        <v>0</v>
      </c>
      <c r="G53" s="46">
        <v>259782</v>
      </c>
      <c r="H53" s="46">
        <v>0</v>
      </c>
      <c r="I53" s="46">
        <v>183400</v>
      </c>
      <c r="J53" s="46">
        <v>51999</v>
      </c>
      <c r="K53" s="46">
        <v>197975</v>
      </c>
      <c r="L53" s="46">
        <v>0</v>
      </c>
      <c r="M53" s="46">
        <v>0</v>
      </c>
      <c r="N53" s="46">
        <v>1033</v>
      </c>
      <c r="O53" s="46">
        <f>SUM(D53:N53)</f>
        <v>1270739</v>
      </c>
      <c r="P53" s="47">
        <f t="shared" si="7"/>
        <v>18.945611497920176</v>
      </c>
      <c r="Q53" s="9"/>
    </row>
    <row r="54" spans="1:17">
      <c r="A54" s="12"/>
      <c r="B54" s="25">
        <v>361.3</v>
      </c>
      <c r="C54" s="20" t="s">
        <v>68</v>
      </c>
      <c r="D54" s="46">
        <v>5324</v>
      </c>
      <c r="E54" s="46">
        <v>0</v>
      </c>
      <c r="F54" s="46">
        <v>0</v>
      </c>
      <c r="G54" s="46">
        <v>0</v>
      </c>
      <c r="H54" s="46">
        <v>0</v>
      </c>
      <c r="I54" s="46">
        <v>241660</v>
      </c>
      <c r="J54" s="46">
        <v>91065</v>
      </c>
      <c r="K54" s="46">
        <v>9811850</v>
      </c>
      <c r="L54" s="46">
        <v>0</v>
      </c>
      <c r="M54" s="46">
        <v>0</v>
      </c>
      <c r="N54" s="46">
        <v>0</v>
      </c>
      <c r="O54" s="46">
        <f t="shared" ref="O54:O65" si="14">SUM(D54:N54)</f>
        <v>10149899</v>
      </c>
      <c r="P54" s="47">
        <f t="shared" si="7"/>
        <v>151.32615210293264</v>
      </c>
      <c r="Q54" s="9"/>
    </row>
    <row r="55" spans="1:17">
      <c r="A55" s="12"/>
      <c r="B55" s="25">
        <v>362</v>
      </c>
      <c r="C55" s="20" t="s">
        <v>69</v>
      </c>
      <c r="D55" s="46">
        <v>316315</v>
      </c>
      <c r="E55" s="46">
        <v>12210</v>
      </c>
      <c r="F55" s="46">
        <v>0</v>
      </c>
      <c r="G55" s="46">
        <v>0</v>
      </c>
      <c r="H55" s="46">
        <v>0</v>
      </c>
      <c r="I55" s="46">
        <v>175766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504291</v>
      </c>
      <c r="P55" s="47">
        <f t="shared" si="7"/>
        <v>7.5185395017369139</v>
      </c>
      <c r="Q55" s="9"/>
    </row>
    <row r="56" spans="1:17">
      <c r="A56" s="12"/>
      <c r="B56" s="25">
        <v>365</v>
      </c>
      <c r="C56" s="20" t="s">
        <v>125</v>
      </c>
      <c r="D56" s="46">
        <v>629</v>
      </c>
      <c r="E56" s="46">
        <v>0</v>
      </c>
      <c r="F56" s="46">
        <v>0</v>
      </c>
      <c r="G56" s="46">
        <v>0</v>
      </c>
      <c r="H56" s="46">
        <v>0</v>
      </c>
      <c r="I56" s="46">
        <v>200775</v>
      </c>
      <c r="J56" s="46">
        <v>251619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453023</v>
      </c>
      <c r="P56" s="47">
        <f t="shared" si="7"/>
        <v>6.7541782833629034</v>
      </c>
      <c r="Q56" s="9"/>
    </row>
    <row r="57" spans="1:17">
      <c r="A57" s="12"/>
      <c r="B57" s="25">
        <v>366</v>
      </c>
      <c r="C57" s="20" t="s">
        <v>72</v>
      </c>
      <c r="D57" s="46">
        <v>5341518</v>
      </c>
      <c r="E57" s="46">
        <v>379886</v>
      </c>
      <c r="F57" s="46">
        <v>0</v>
      </c>
      <c r="G57" s="46">
        <v>2687835</v>
      </c>
      <c r="H57" s="46">
        <v>0</v>
      </c>
      <c r="I57" s="46">
        <v>329978</v>
      </c>
      <c r="J57" s="46">
        <v>0</v>
      </c>
      <c r="K57" s="46">
        <v>23126417</v>
      </c>
      <c r="L57" s="46">
        <v>0</v>
      </c>
      <c r="M57" s="46">
        <v>0</v>
      </c>
      <c r="N57" s="46">
        <v>111793</v>
      </c>
      <c r="O57" s="46">
        <f t="shared" si="14"/>
        <v>31977427</v>
      </c>
      <c r="P57" s="47">
        <f t="shared" si="7"/>
        <v>476.75557974147569</v>
      </c>
      <c r="Q57" s="9"/>
    </row>
    <row r="58" spans="1:17">
      <c r="A58" s="12"/>
      <c r="B58" s="25">
        <v>369.9</v>
      </c>
      <c r="C58" s="20" t="s">
        <v>74</v>
      </c>
      <c r="D58" s="46">
        <v>5427856</v>
      </c>
      <c r="E58" s="46">
        <v>163750</v>
      </c>
      <c r="F58" s="46">
        <v>0</v>
      </c>
      <c r="G58" s="46">
        <v>-15862</v>
      </c>
      <c r="H58" s="46">
        <v>0</v>
      </c>
      <c r="I58" s="46">
        <v>47484</v>
      </c>
      <c r="J58" s="46">
        <v>2489315</v>
      </c>
      <c r="K58" s="46">
        <v>5207</v>
      </c>
      <c r="L58" s="46">
        <v>0</v>
      </c>
      <c r="M58" s="46">
        <v>0</v>
      </c>
      <c r="N58" s="46">
        <v>1081492</v>
      </c>
      <c r="O58" s="46">
        <f t="shared" si="14"/>
        <v>9199242</v>
      </c>
      <c r="P58" s="47">
        <f t="shared" si="7"/>
        <v>137.15268438865118</v>
      </c>
      <c r="Q58" s="9"/>
    </row>
    <row r="59" spans="1:17" ht="15.75">
      <c r="A59" s="29" t="s">
        <v>48</v>
      </c>
      <c r="B59" s="30"/>
      <c r="C59" s="31"/>
      <c r="D59" s="32">
        <f t="shared" ref="D59:N59" si="15">SUM(D60:D65)</f>
        <v>7588525</v>
      </c>
      <c r="E59" s="32">
        <f t="shared" si="15"/>
        <v>5720478</v>
      </c>
      <c r="F59" s="32">
        <f t="shared" si="15"/>
        <v>3432650</v>
      </c>
      <c r="G59" s="32">
        <f t="shared" si="15"/>
        <v>263948</v>
      </c>
      <c r="H59" s="32">
        <f t="shared" si="15"/>
        <v>0</v>
      </c>
      <c r="I59" s="32">
        <f t="shared" si="15"/>
        <v>758176</v>
      </c>
      <c r="J59" s="32">
        <f t="shared" si="15"/>
        <v>201736</v>
      </c>
      <c r="K59" s="32">
        <f t="shared" si="15"/>
        <v>0</v>
      </c>
      <c r="L59" s="32">
        <f t="shared" si="15"/>
        <v>0</v>
      </c>
      <c r="M59" s="32">
        <f t="shared" si="15"/>
        <v>0</v>
      </c>
      <c r="N59" s="32">
        <f t="shared" si="15"/>
        <v>0</v>
      </c>
      <c r="O59" s="32">
        <f t="shared" si="14"/>
        <v>17965513</v>
      </c>
      <c r="P59" s="45">
        <f t="shared" si="7"/>
        <v>267.85014834583217</v>
      </c>
      <c r="Q59" s="9"/>
    </row>
    <row r="60" spans="1:17">
      <c r="A60" s="12"/>
      <c r="B60" s="25">
        <v>381</v>
      </c>
      <c r="C60" s="20" t="s">
        <v>75</v>
      </c>
      <c r="D60" s="46">
        <v>3667494</v>
      </c>
      <c r="E60" s="46">
        <v>5067499</v>
      </c>
      <c r="F60" s="46">
        <v>3432650</v>
      </c>
      <c r="G60" s="46">
        <v>263948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12431591</v>
      </c>
      <c r="P60" s="47">
        <f t="shared" si="7"/>
        <v>185.34419214885276</v>
      </c>
      <c r="Q60" s="9"/>
    </row>
    <row r="61" spans="1:17">
      <c r="A61" s="12"/>
      <c r="B61" s="25">
        <v>382</v>
      </c>
      <c r="C61" s="20" t="s">
        <v>179</v>
      </c>
      <c r="D61" s="46">
        <v>3641482</v>
      </c>
      <c r="E61" s="46">
        <v>0</v>
      </c>
      <c r="F61" s="46">
        <v>0</v>
      </c>
      <c r="G61" s="46">
        <v>0</v>
      </c>
      <c r="H61" s="46">
        <v>0</v>
      </c>
      <c r="I61" s="46">
        <v>123068</v>
      </c>
      <c r="J61" s="46">
        <v>30078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3794628</v>
      </c>
      <c r="P61" s="47">
        <f t="shared" si="7"/>
        <v>56.574597826249011</v>
      </c>
      <c r="Q61" s="9"/>
    </row>
    <row r="62" spans="1:17">
      <c r="A62" s="12"/>
      <c r="B62" s="25">
        <v>383.2</v>
      </c>
      <c r="C62" s="20" t="s">
        <v>183</v>
      </c>
      <c r="D62" s="46">
        <v>279549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279549</v>
      </c>
      <c r="P62" s="47">
        <f t="shared" si="7"/>
        <v>4.1678320635725257</v>
      </c>
      <c r="Q62" s="9"/>
    </row>
    <row r="63" spans="1:17">
      <c r="A63" s="12"/>
      <c r="B63" s="25">
        <v>388.1</v>
      </c>
      <c r="C63" s="20" t="s">
        <v>180</v>
      </c>
      <c r="D63" s="46">
        <v>0</v>
      </c>
      <c r="E63" s="46">
        <v>652979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652979</v>
      </c>
      <c r="P63" s="47">
        <f t="shared" si="7"/>
        <v>9.7353480536132277</v>
      </c>
      <c r="Q63" s="9"/>
    </row>
    <row r="64" spans="1:17">
      <c r="A64" s="12"/>
      <c r="B64" s="25">
        <v>389.4</v>
      </c>
      <c r="C64" s="20" t="s">
        <v>110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-446769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-446769</v>
      </c>
      <c r="P64" s="47">
        <f t="shared" si="7"/>
        <v>-6.6609365914749601</v>
      </c>
      <c r="Q64" s="9"/>
    </row>
    <row r="65" spans="1:120" ht="15.75" thickBot="1">
      <c r="A65" s="12"/>
      <c r="B65" s="25">
        <v>389.8</v>
      </c>
      <c r="C65" s="20" t="s">
        <v>181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1081877</v>
      </c>
      <c r="J65" s="46">
        <v>171658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1253535</v>
      </c>
      <c r="P65" s="47">
        <f t="shared" si="7"/>
        <v>18.689114845019606</v>
      </c>
      <c r="Q65" s="9"/>
    </row>
    <row r="66" spans="1:120" ht="16.5" thickBot="1">
      <c r="A66" s="14" t="s">
        <v>61</v>
      </c>
      <c r="B66" s="23"/>
      <c r="C66" s="22"/>
      <c r="D66" s="15">
        <f t="shared" ref="D66:N66" si="16">SUM(D5,D15,D22,D42,D50,D52,D59)</f>
        <v>157852089</v>
      </c>
      <c r="E66" s="15">
        <f t="shared" si="16"/>
        <v>47645177</v>
      </c>
      <c r="F66" s="15">
        <f t="shared" si="16"/>
        <v>5596652</v>
      </c>
      <c r="G66" s="15">
        <f t="shared" si="16"/>
        <v>9676683</v>
      </c>
      <c r="H66" s="15">
        <f t="shared" si="16"/>
        <v>0</v>
      </c>
      <c r="I66" s="15">
        <f t="shared" si="16"/>
        <v>49070612</v>
      </c>
      <c r="J66" s="15">
        <f t="shared" si="16"/>
        <v>26165339</v>
      </c>
      <c r="K66" s="15">
        <f t="shared" si="16"/>
        <v>35359737</v>
      </c>
      <c r="L66" s="15">
        <f t="shared" si="16"/>
        <v>0</v>
      </c>
      <c r="M66" s="15">
        <f t="shared" si="16"/>
        <v>0</v>
      </c>
      <c r="N66" s="15">
        <f t="shared" si="16"/>
        <v>30489994</v>
      </c>
      <c r="O66" s="15">
        <f>SUM(D66:N66)</f>
        <v>361856283</v>
      </c>
      <c r="P66" s="38">
        <f t="shared" si="7"/>
        <v>5394.9619519031503</v>
      </c>
      <c r="Q66" s="6"/>
      <c r="R66" s="2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</row>
    <row r="67" spans="1:120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9"/>
    </row>
    <row r="68" spans="1:120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118" t="s">
        <v>182</v>
      </c>
      <c r="N68" s="118"/>
      <c r="O68" s="118"/>
      <c r="P68" s="43">
        <v>67073</v>
      </c>
    </row>
    <row r="69" spans="1:120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7"/>
    </row>
    <row r="70" spans="1:120" ht="15.75" customHeight="1" thickBot="1">
      <c r="A70" s="120" t="s">
        <v>100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00"/>
    </row>
  </sheetData>
  <mergeCells count="10">
    <mergeCell ref="M68:O68"/>
    <mergeCell ref="A69:P69"/>
    <mergeCell ref="A70:P7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78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29"/>
      <c r="M3" s="130"/>
      <c r="N3" s="36"/>
      <c r="O3" s="37"/>
      <c r="P3" s="131" t="s">
        <v>148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149</v>
      </c>
      <c r="N4" s="35" t="s">
        <v>10</v>
      </c>
      <c r="O4" s="35" t="s">
        <v>150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151</v>
      </c>
      <c r="B5" s="26"/>
      <c r="C5" s="26"/>
      <c r="D5" s="27">
        <f t="shared" ref="D5:N5" si="0">SUM(D6:D13)</f>
        <v>89004720</v>
      </c>
      <c r="E5" s="27">
        <f t="shared" si="0"/>
        <v>26500852</v>
      </c>
      <c r="F5" s="27">
        <f t="shared" si="0"/>
        <v>2167500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2035683</v>
      </c>
      <c r="L5" s="27">
        <f t="shared" si="0"/>
        <v>0</v>
      </c>
      <c r="M5" s="27">
        <f t="shared" si="0"/>
        <v>0</v>
      </c>
      <c r="N5" s="27">
        <f t="shared" si="0"/>
        <v>1248207</v>
      </c>
      <c r="O5" s="28">
        <f>SUM(D5:N5)</f>
        <v>120956962</v>
      </c>
      <c r="P5" s="33">
        <f t="shared" ref="P5:P36" si="1">(O5/P$69)</f>
        <v>1806.7300292764535</v>
      </c>
      <c r="Q5" s="6"/>
    </row>
    <row r="6" spans="1:134">
      <c r="A6" s="12"/>
      <c r="B6" s="25">
        <v>311</v>
      </c>
      <c r="C6" s="20" t="s">
        <v>3</v>
      </c>
      <c r="D6" s="46">
        <v>76496032</v>
      </c>
      <c r="E6" s="46">
        <v>26500852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1248207</v>
      </c>
      <c r="O6" s="46">
        <f>SUM(D6:N6)</f>
        <v>104245091</v>
      </c>
      <c r="P6" s="47">
        <f t="shared" si="1"/>
        <v>1557.1053802951544</v>
      </c>
      <c r="Q6" s="9"/>
    </row>
    <row r="7" spans="1:134">
      <c r="A7" s="12"/>
      <c r="B7" s="25">
        <v>312.41000000000003</v>
      </c>
      <c r="C7" s="20" t="s">
        <v>152</v>
      </c>
      <c r="D7" s="46">
        <v>1280111</v>
      </c>
      <c r="E7" s="46">
        <v>0</v>
      </c>
      <c r="F7" s="46">
        <v>2167500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3447611</v>
      </c>
      <c r="P7" s="47">
        <f t="shared" si="1"/>
        <v>51.496848300173269</v>
      </c>
      <c r="Q7" s="9"/>
    </row>
    <row r="8" spans="1:134">
      <c r="A8" s="12"/>
      <c r="B8" s="25">
        <v>312.51</v>
      </c>
      <c r="C8" s="20" t="s">
        <v>85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1201496</v>
      </c>
      <c r="L8" s="46">
        <v>0</v>
      </c>
      <c r="M8" s="46">
        <v>0</v>
      </c>
      <c r="N8" s="46">
        <v>0</v>
      </c>
      <c r="O8" s="46">
        <f t="shared" si="2"/>
        <v>1201496</v>
      </c>
      <c r="P8" s="47">
        <f t="shared" si="1"/>
        <v>17.946704905299637</v>
      </c>
      <c r="Q8" s="9"/>
    </row>
    <row r="9" spans="1:134">
      <c r="A9" s="12"/>
      <c r="B9" s="25">
        <v>312.52</v>
      </c>
      <c r="C9" s="20" t="s">
        <v>113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834187</v>
      </c>
      <c r="L9" s="46">
        <v>0</v>
      </c>
      <c r="M9" s="46">
        <v>0</v>
      </c>
      <c r="N9" s="46">
        <v>0</v>
      </c>
      <c r="O9" s="46">
        <f t="shared" si="2"/>
        <v>834187</v>
      </c>
      <c r="P9" s="47">
        <f t="shared" si="1"/>
        <v>12.460222859532772</v>
      </c>
      <c r="Q9" s="9"/>
    </row>
    <row r="10" spans="1:134">
      <c r="A10" s="12"/>
      <c r="B10" s="25">
        <v>314.10000000000002</v>
      </c>
      <c r="C10" s="20" t="s">
        <v>12</v>
      </c>
      <c r="D10" s="46">
        <v>7255458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7255458</v>
      </c>
      <c r="P10" s="47">
        <f t="shared" si="1"/>
        <v>108.37452948557089</v>
      </c>
      <c r="Q10" s="9"/>
    </row>
    <row r="11" spans="1:134">
      <c r="A11" s="12"/>
      <c r="B11" s="25">
        <v>314.39999999999998</v>
      </c>
      <c r="C11" s="20" t="s">
        <v>14</v>
      </c>
      <c r="D11" s="46">
        <v>314286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314286</v>
      </c>
      <c r="P11" s="47">
        <f t="shared" si="1"/>
        <v>4.6944792973651195</v>
      </c>
      <c r="Q11" s="9"/>
    </row>
    <row r="12" spans="1:134">
      <c r="A12" s="12"/>
      <c r="B12" s="25">
        <v>315.10000000000002</v>
      </c>
      <c r="C12" s="20" t="s">
        <v>153</v>
      </c>
      <c r="D12" s="46">
        <v>2767188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2767188</v>
      </c>
      <c r="P12" s="47">
        <f t="shared" si="1"/>
        <v>41.33339308119735</v>
      </c>
      <c r="Q12" s="9"/>
    </row>
    <row r="13" spans="1:134">
      <c r="A13" s="12"/>
      <c r="B13" s="25">
        <v>316</v>
      </c>
      <c r="C13" s="20" t="s">
        <v>115</v>
      </c>
      <c r="D13" s="46">
        <v>891645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891645</v>
      </c>
      <c r="P13" s="47">
        <f t="shared" si="1"/>
        <v>13.318471052159886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SUM(D15:D20)</f>
        <v>16490187</v>
      </c>
      <c r="E14" s="32">
        <f t="shared" si="3"/>
        <v>315317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488297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 t="shared" ref="O14:O22" si="4">SUM(D14:N14)</f>
        <v>17293801</v>
      </c>
      <c r="P14" s="45">
        <f t="shared" si="1"/>
        <v>258.31691760769553</v>
      </c>
      <c r="Q14" s="10"/>
    </row>
    <row r="15" spans="1:134">
      <c r="A15" s="12"/>
      <c r="B15" s="25">
        <v>322</v>
      </c>
      <c r="C15" s="20" t="s">
        <v>154</v>
      </c>
      <c r="D15" s="46">
        <v>7524915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7524915</v>
      </c>
      <c r="P15" s="47">
        <f t="shared" si="1"/>
        <v>112.39939953396666</v>
      </c>
      <c r="Q15" s="9"/>
    </row>
    <row r="16" spans="1:134">
      <c r="A16" s="12"/>
      <c r="B16" s="25">
        <v>323.10000000000002</v>
      </c>
      <c r="C16" s="20" t="s">
        <v>17</v>
      </c>
      <c r="D16" s="46">
        <v>5277101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5277101</v>
      </c>
      <c r="P16" s="47">
        <f t="shared" si="1"/>
        <v>78.823878233853137</v>
      </c>
      <c r="Q16" s="9"/>
    </row>
    <row r="17" spans="1:17">
      <c r="A17" s="12"/>
      <c r="B17" s="25">
        <v>323.39999999999998</v>
      </c>
      <c r="C17" s="20" t="s">
        <v>18</v>
      </c>
      <c r="D17" s="46">
        <v>109066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109066</v>
      </c>
      <c r="P17" s="47">
        <f t="shared" si="1"/>
        <v>1.6291151341339547</v>
      </c>
      <c r="Q17" s="9"/>
    </row>
    <row r="18" spans="1:17">
      <c r="A18" s="12"/>
      <c r="B18" s="25">
        <v>323.89999999999998</v>
      </c>
      <c r="C18" s="20" t="s">
        <v>19</v>
      </c>
      <c r="D18" s="46">
        <v>513366</v>
      </c>
      <c r="E18" s="46">
        <v>60217</v>
      </c>
      <c r="F18" s="46">
        <v>0</v>
      </c>
      <c r="G18" s="46">
        <v>0</v>
      </c>
      <c r="H18" s="46">
        <v>0</v>
      </c>
      <c r="I18" s="46">
        <v>485857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1059440</v>
      </c>
      <c r="P18" s="47">
        <f t="shared" si="1"/>
        <v>15.824819262711358</v>
      </c>
      <c r="Q18" s="9"/>
    </row>
    <row r="19" spans="1:17">
      <c r="A19" s="12"/>
      <c r="B19" s="25">
        <v>324.61</v>
      </c>
      <c r="C19" s="20" t="s">
        <v>20</v>
      </c>
      <c r="D19" s="46">
        <v>0</v>
      </c>
      <c r="E19" s="46">
        <v>132500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132500</v>
      </c>
      <c r="P19" s="47">
        <f t="shared" si="1"/>
        <v>1.9791479954591624</v>
      </c>
      <c r="Q19" s="9"/>
    </row>
    <row r="20" spans="1:17">
      <c r="A20" s="12"/>
      <c r="B20" s="25">
        <v>329.5</v>
      </c>
      <c r="C20" s="20" t="s">
        <v>155</v>
      </c>
      <c r="D20" s="46">
        <v>3065739</v>
      </c>
      <c r="E20" s="46">
        <v>122600</v>
      </c>
      <c r="F20" s="46">
        <v>0</v>
      </c>
      <c r="G20" s="46">
        <v>0</v>
      </c>
      <c r="H20" s="46">
        <v>0</v>
      </c>
      <c r="I20" s="46">
        <v>2440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3190779</v>
      </c>
      <c r="P20" s="47">
        <f t="shared" si="1"/>
        <v>47.66055744757125</v>
      </c>
      <c r="Q20" s="9"/>
    </row>
    <row r="21" spans="1:17" ht="15.75">
      <c r="A21" s="29" t="s">
        <v>156</v>
      </c>
      <c r="B21" s="30"/>
      <c r="C21" s="31"/>
      <c r="D21" s="32">
        <f t="shared" ref="D21:N21" si="5">SUM(D22:D35)</f>
        <v>11118051</v>
      </c>
      <c r="E21" s="32">
        <f t="shared" si="5"/>
        <v>590972</v>
      </c>
      <c r="F21" s="32">
        <f t="shared" si="5"/>
        <v>0</v>
      </c>
      <c r="G21" s="32">
        <f t="shared" si="5"/>
        <v>7010861</v>
      </c>
      <c r="H21" s="32">
        <f t="shared" si="5"/>
        <v>0</v>
      </c>
      <c r="I21" s="32">
        <f t="shared" si="5"/>
        <v>916709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 t="shared" si="4"/>
        <v>19636593</v>
      </c>
      <c r="P21" s="45">
        <f t="shared" si="1"/>
        <v>293.31112206488621</v>
      </c>
      <c r="Q21" s="10"/>
    </row>
    <row r="22" spans="1:17">
      <c r="A22" s="12"/>
      <c r="B22" s="25">
        <v>331.2</v>
      </c>
      <c r="C22" s="20" t="s">
        <v>23</v>
      </c>
      <c r="D22" s="46">
        <v>1647784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1647784</v>
      </c>
      <c r="P22" s="47">
        <f t="shared" si="1"/>
        <v>24.612893589054192</v>
      </c>
      <c r="Q22" s="9"/>
    </row>
    <row r="23" spans="1:17">
      <c r="A23" s="12"/>
      <c r="B23" s="25">
        <v>331.39</v>
      </c>
      <c r="C23" s="20" t="s">
        <v>91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868462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3" si="6">SUM(D23:N23)</f>
        <v>868462</v>
      </c>
      <c r="P23" s="47">
        <f t="shared" si="1"/>
        <v>12.972187369301547</v>
      </c>
      <c r="Q23" s="9"/>
    </row>
    <row r="24" spans="1:17">
      <c r="A24" s="12"/>
      <c r="B24" s="25">
        <v>331.49</v>
      </c>
      <c r="C24" s="20" t="s">
        <v>27</v>
      </c>
      <c r="D24" s="46">
        <v>0</v>
      </c>
      <c r="E24" s="46">
        <v>0</v>
      </c>
      <c r="F24" s="46">
        <v>0</v>
      </c>
      <c r="G24" s="46">
        <v>1272265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1272265</v>
      </c>
      <c r="P24" s="47">
        <f t="shared" si="1"/>
        <v>19.003779052398876</v>
      </c>
      <c r="Q24" s="9"/>
    </row>
    <row r="25" spans="1:17">
      <c r="A25" s="12"/>
      <c r="B25" s="25">
        <v>331.5</v>
      </c>
      <c r="C25" s="20" t="s">
        <v>25</v>
      </c>
      <c r="D25" s="46">
        <v>0</v>
      </c>
      <c r="E25" s="46">
        <v>557957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557957</v>
      </c>
      <c r="P25" s="47">
        <f t="shared" si="1"/>
        <v>8.3341847403955303</v>
      </c>
      <c r="Q25" s="9"/>
    </row>
    <row r="26" spans="1:17">
      <c r="A26" s="12"/>
      <c r="B26" s="25">
        <v>334.1</v>
      </c>
      <c r="C26" s="20" t="s">
        <v>157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48247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48247</v>
      </c>
      <c r="P26" s="47">
        <f t="shared" si="1"/>
        <v>0.72066379876919395</v>
      </c>
      <c r="Q26" s="9"/>
    </row>
    <row r="27" spans="1:17">
      <c r="A27" s="12"/>
      <c r="B27" s="25">
        <v>334.2</v>
      </c>
      <c r="C27" s="20" t="s">
        <v>26</v>
      </c>
      <c r="D27" s="46">
        <v>29271</v>
      </c>
      <c r="E27" s="46">
        <v>33015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62286</v>
      </c>
      <c r="P27" s="47">
        <f t="shared" si="1"/>
        <v>0.93036386449184438</v>
      </c>
      <c r="Q27" s="9"/>
    </row>
    <row r="28" spans="1:17">
      <c r="A28" s="12"/>
      <c r="B28" s="25">
        <v>334.7</v>
      </c>
      <c r="C28" s="20" t="s">
        <v>92</v>
      </c>
      <c r="D28" s="46">
        <v>0</v>
      </c>
      <c r="E28" s="46">
        <v>0</v>
      </c>
      <c r="F28" s="46">
        <v>0</v>
      </c>
      <c r="G28" s="46">
        <v>96225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96225</v>
      </c>
      <c r="P28" s="47">
        <f t="shared" si="1"/>
        <v>1.4373095536834559</v>
      </c>
      <c r="Q28" s="9"/>
    </row>
    <row r="29" spans="1:17">
      <c r="A29" s="12"/>
      <c r="B29" s="25">
        <v>335.14</v>
      </c>
      <c r="C29" s="20" t="s">
        <v>117</v>
      </c>
      <c r="D29" s="46">
        <v>571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571</v>
      </c>
      <c r="P29" s="47">
        <f t="shared" si="1"/>
        <v>8.5290075879787298E-3</v>
      </c>
      <c r="Q29" s="9"/>
    </row>
    <row r="30" spans="1:17">
      <c r="A30" s="12"/>
      <c r="B30" s="25">
        <v>335.15</v>
      </c>
      <c r="C30" s="20" t="s">
        <v>118</v>
      </c>
      <c r="D30" s="46">
        <v>97203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97203</v>
      </c>
      <c r="P30" s="47">
        <f t="shared" si="1"/>
        <v>1.4519179064348449</v>
      </c>
      <c r="Q30" s="9"/>
    </row>
    <row r="31" spans="1:17">
      <c r="A31" s="12"/>
      <c r="B31" s="25">
        <v>335.18</v>
      </c>
      <c r="C31" s="20" t="s">
        <v>158</v>
      </c>
      <c r="D31" s="46">
        <v>5860469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5860469</v>
      </c>
      <c r="P31" s="47">
        <f t="shared" si="1"/>
        <v>87.537626217362728</v>
      </c>
      <c r="Q31" s="9"/>
    </row>
    <row r="32" spans="1:17">
      <c r="A32" s="12"/>
      <c r="B32" s="25">
        <v>335.19</v>
      </c>
      <c r="C32" s="20" t="s">
        <v>159</v>
      </c>
      <c r="D32" s="46">
        <v>2407800</v>
      </c>
      <c r="E32" s="46">
        <v>0</v>
      </c>
      <c r="F32" s="46">
        <v>0</v>
      </c>
      <c r="G32" s="46">
        <v>5642371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8050171</v>
      </c>
      <c r="P32" s="47">
        <f t="shared" si="1"/>
        <v>120.24513054908287</v>
      </c>
      <c r="Q32" s="9"/>
    </row>
    <row r="33" spans="1:17">
      <c r="A33" s="12"/>
      <c r="B33" s="25">
        <v>335.21</v>
      </c>
      <c r="C33" s="20" t="s">
        <v>35</v>
      </c>
      <c r="D33" s="46">
        <v>116265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116265</v>
      </c>
      <c r="P33" s="47">
        <f t="shared" si="1"/>
        <v>1.7366463523929019</v>
      </c>
      <c r="Q33" s="9"/>
    </row>
    <row r="34" spans="1:17">
      <c r="A34" s="12"/>
      <c r="B34" s="25">
        <v>337.7</v>
      </c>
      <c r="C34" s="20" t="s">
        <v>40</v>
      </c>
      <c r="D34" s="46">
        <v>827860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827860</v>
      </c>
      <c r="P34" s="47">
        <f t="shared" si="1"/>
        <v>12.365716675628846</v>
      </c>
      <c r="Q34" s="9"/>
    </row>
    <row r="35" spans="1:17">
      <c r="A35" s="12"/>
      <c r="B35" s="25">
        <v>338</v>
      </c>
      <c r="C35" s="20" t="s">
        <v>41</v>
      </c>
      <c r="D35" s="46">
        <v>130828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130828</v>
      </c>
      <c r="P35" s="47">
        <f t="shared" si="1"/>
        <v>1.9541733883013683</v>
      </c>
      <c r="Q35" s="9"/>
    </row>
    <row r="36" spans="1:17" ht="15.75">
      <c r="A36" s="29" t="s">
        <v>46</v>
      </c>
      <c r="B36" s="30"/>
      <c r="C36" s="31"/>
      <c r="D36" s="32">
        <f t="shared" ref="D36:N36" si="7">SUM(D37:D49)</f>
        <v>16146330</v>
      </c>
      <c r="E36" s="32">
        <f t="shared" si="7"/>
        <v>300450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44669955</v>
      </c>
      <c r="J36" s="32">
        <f t="shared" si="7"/>
        <v>20355910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7"/>
        <v>13600</v>
      </c>
      <c r="O36" s="32">
        <f>SUM(D36:N36)</f>
        <v>81486245</v>
      </c>
      <c r="P36" s="45">
        <f t="shared" si="1"/>
        <v>1217.1572713150506</v>
      </c>
      <c r="Q36" s="10"/>
    </row>
    <row r="37" spans="1:17">
      <c r="A37" s="12"/>
      <c r="B37" s="25">
        <v>341.1</v>
      </c>
      <c r="C37" s="20" t="s">
        <v>120</v>
      </c>
      <c r="D37" s="46">
        <v>209751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209751</v>
      </c>
      <c r="P37" s="47">
        <f t="shared" ref="P37:P67" si="8">(O37/P$69)</f>
        <v>3.1330435561928662</v>
      </c>
      <c r="Q37" s="9"/>
    </row>
    <row r="38" spans="1:17">
      <c r="A38" s="12"/>
      <c r="B38" s="25">
        <v>341.2</v>
      </c>
      <c r="C38" s="20" t="s">
        <v>160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20355910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9" si="9">SUM(D38:N38)</f>
        <v>20355910</v>
      </c>
      <c r="P38" s="47">
        <f t="shared" si="8"/>
        <v>304.05553563960086</v>
      </c>
      <c r="Q38" s="9"/>
    </row>
    <row r="39" spans="1:17">
      <c r="A39" s="12"/>
      <c r="B39" s="25">
        <v>341.9</v>
      </c>
      <c r="C39" s="20" t="s">
        <v>121</v>
      </c>
      <c r="D39" s="46">
        <v>1192599</v>
      </c>
      <c r="E39" s="46">
        <v>143469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1336068</v>
      </c>
      <c r="P39" s="47">
        <f t="shared" si="8"/>
        <v>19.956802294317978</v>
      </c>
      <c r="Q39" s="9"/>
    </row>
    <row r="40" spans="1:17">
      <c r="A40" s="12"/>
      <c r="B40" s="25">
        <v>342.2</v>
      </c>
      <c r="C40" s="20" t="s">
        <v>51</v>
      </c>
      <c r="D40" s="46">
        <v>6960956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6960956</v>
      </c>
      <c r="P40" s="47">
        <f t="shared" si="8"/>
        <v>103.97556312361833</v>
      </c>
      <c r="Q40" s="9"/>
    </row>
    <row r="41" spans="1:17">
      <c r="A41" s="12"/>
      <c r="B41" s="25">
        <v>342.4</v>
      </c>
      <c r="C41" s="20" t="s">
        <v>52</v>
      </c>
      <c r="D41" s="46">
        <v>2508896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2508896</v>
      </c>
      <c r="P41" s="47">
        <f t="shared" si="8"/>
        <v>37.475294258230271</v>
      </c>
      <c r="Q41" s="9"/>
    </row>
    <row r="42" spans="1:17">
      <c r="A42" s="12"/>
      <c r="B42" s="25">
        <v>343.4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4214406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4214406</v>
      </c>
      <c r="P42" s="47">
        <f t="shared" si="8"/>
        <v>62.950439146800505</v>
      </c>
      <c r="Q42" s="9"/>
    </row>
    <row r="43" spans="1:17">
      <c r="A43" s="12"/>
      <c r="B43" s="25">
        <v>343.6</v>
      </c>
      <c r="C43" s="20" t="s">
        <v>54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34885036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34885036</v>
      </c>
      <c r="P43" s="47">
        <f t="shared" si="8"/>
        <v>521.07659676166577</v>
      </c>
      <c r="Q43" s="9"/>
    </row>
    <row r="44" spans="1:17">
      <c r="A44" s="12"/>
      <c r="B44" s="25">
        <v>343.8</v>
      </c>
      <c r="C44" s="20" t="s">
        <v>55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162075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162075</v>
      </c>
      <c r="P44" s="47">
        <f t="shared" si="8"/>
        <v>2.4209087650116508</v>
      </c>
      <c r="Q44" s="9"/>
    </row>
    <row r="45" spans="1:17">
      <c r="A45" s="12"/>
      <c r="B45" s="25">
        <v>343.9</v>
      </c>
      <c r="C45" s="20" t="s">
        <v>56</v>
      </c>
      <c r="D45" s="46">
        <v>164966</v>
      </c>
      <c r="E45" s="46">
        <v>0</v>
      </c>
      <c r="F45" s="46">
        <v>0</v>
      </c>
      <c r="G45" s="46">
        <v>0</v>
      </c>
      <c r="H45" s="46">
        <v>0</v>
      </c>
      <c r="I45" s="46">
        <v>2021342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2186308</v>
      </c>
      <c r="P45" s="47">
        <f t="shared" si="8"/>
        <v>32.656808269104381</v>
      </c>
      <c r="Q45" s="9"/>
    </row>
    <row r="46" spans="1:17">
      <c r="A46" s="12"/>
      <c r="B46" s="25">
        <v>344.5</v>
      </c>
      <c r="C46" s="20" t="s">
        <v>122</v>
      </c>
      <c r="D46" s="46">
        <v>3159140</v>
      </c>
      <c r="E46" s="46">
        <v>31050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3190190</v>
      </c>
      <c r="P46" s="47">
        <f t="shared" si="8"/>
        <v>47.651759574595211</v>
      </c>
      <c r="Q46" s="9"/>
    </row>
    <row r="47" spans="1:17">
      <c r="A47" s="12"/>
      <c r="B47" s="25">
        <v>345.9</v>
      </c>
      <c r="C47" s="20" t="s">
        <v>161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13600</v>
      </c>
      <c r="O47" s="46">
        <f t="shared" si="9"/>
        <v>13600</v>
      </c>
      <c r="P47" s="47">
        <f t="shared" si="8"/>
        <v>0.20314273764712912</v>
      </c>
      <c r="Q47" s="9"/>
    </row>
    <row r="48" spans="1:17">
      <c r="A48" s="12"/>
      <c r="B48" s="25">
        <v>347.2</v>
      </c>
      <c r="C48" s="20" t="s">
        <v>59</v>
      </c>
      <c r="D48" s="46">
        <v>1860148</v>
      </c>
      <c r="E48" s="46">
        <v>125931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1986079</v>
      </c>
      <c r="P48" s="47">
        <f t="shared" si="8"/>
        <v>29.665994503196512</v>
      </c>
      <c r="Q48" s="9"/>
    </row>
    <row r="49" spans="1:17">
      <c r="A49" s="12"/>
      <c r="B49" s="25">
        <v>347.5</v>
      </c>
      <c r="C49" s="20" t="s">
        <v>60</v>
      </c>
      <c r="D49" s="46">
        <v>89874</v>
      </c>
      <c r="E49" s="46">
        <v>0</v>
      </c>
      <c r="F49" s="46">
        <v>0</v>
      </c>
      <c r="G49" s="46">
        <v>0</v>
      </c>
      <c r="H49" s="46">
        <v>0</v>
      </c>
      <c r="I49" s="46">
        <v>3387096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3476970</v>
      </c>
      <c r="P49" s="47">
        <f t="shared" si="8"/>
        <v>51.935382685069008</v>
      </c>
      <c r="Q49" s="9"/>
    </row>
    <row r="50" spans="1:17" ht="15.75">
      <c r="A50" s="29" t="s">
        <v>47</v>
      </c>
      <c r="B50" s="30"/>
      <c r="C50" s="31"/>
      <c r="D50" s="32">
        <f t="shared" ref="D50:N50" si="10">SUM(D51:D53)</f>
        <v>1082165</v>
      </c>
      <c r="E50" s="32">
        <f t="shared" si="10"/>
        <v>88368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si="10"/>
        <v>0</v>
      </c>
      <c r="O50" s="32">
        <f t="shared" ref="O50:O55" si="11">SUM(D50:N50)</f>
        <v>1170533</v>
      </c>
      <c r="P50" s="45">
        <f t="shared" si="8"/>
        <v>17.484211626934336</v>
      </c>
      <c r="Q50" s="10"/>
    </row>
    <row r="51" spans="1:17">
      <c r="A51" s="13"/>
      <c r="B51" s="39">
        <v>351.9</v>
      </c>
      <c r="C51" s="21" t="s">
        <v>162</v>
      </c>
      <c r="D51" s="46">
        <v>179774</v>
      </c>
      <c r="E51" s="46">
        <v>88368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1"/>
        <v>268142</v>
      </c>
      <c r="P51" s="47">
        <f t="shared" si="8"/>
        <v>4.0052279381012132</v>
      </c>
      <c r="Q51" s="9"/>
    </row>
    <row r="52" spans="1:17">
      <c r="A52" s="13"/>
      <c r="B52" s="39">
        <v>354</v>
      </c>
      <c r="C52" s="21" t="s">
        <v>63</v>
      </c>
      <c r="D52" s="46">
        <v>803813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803813</v>
      </c>
      <c r="P52" s="47">
        <f t="shared" si="8"/>
        <v>12.006527454143514</v>
      </c>
      <c r="Q52" s="9"/>
    </row>
    <row r="53" spans="1:17">
      <c r="A53" s="13"/>
      <c r="B53" s="39">
        <v>359</v>
      </c>
      <c r="C53" s="21" t="s">
        <v>64</v>
      </c>
      <c r="D53" s="46">
        <v>98578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1"/>
        <v>98578</v>
      </c>
      <c r="P53" s="47">
        <f t="shared" si="8"/>
        <v>1.47245623468961</v>
      </c>
      <c r="Q53" s="9"/>
    </row>
    <row r="54" spans="1:17" ht="15.75">
      <c r="A54" s="29" t="s">
        <v>4</v>
      </c>
      <c r="B54" s="30"/>
      <c r="C54" s="31"/>
      <c r="D54" s="32">
        <f t="shared" ref="D54:N54" si="12">SUM(D55:D61)</f>
        <v>13082948</v>
      </c>
      <c r="E54" s="32">
        <f t="shared" si="12"/>
        <v>2584138</v>
      </c>
      <c r="F54" s="32">
        <f t="shared" si="12"/>
        <v>0</v>
      </c>
      <c r="G54" s="32">
        <f t="shared" si="12"/>
        <v>9047948</v>
      </c>
      <c r="H54" s="32">
        <f t="shared" si="12"/>
        <v>0</v>
      </c>
      <c r="I54" s="32">
        <f t="shared" si="12"/>
        <v>553698</v>
      </c>
      <c r="J54" s="32">
        <f t="shared" si="12"/>
        <v>2340206</v>
      </c>
      <c r="K54" s="32">
        <f t="shared" si="12"/>
        <v>113192483</v>
      </c>
      <c r="L54" s="32">
        <f t="shared" si="12"/>
        <v>0</v>
      </c>
      <c r="M54" s="32">
        <f t="shared" si="12"/>
        <v>0</v>
      </c>
      <c r="N54" s="32">
        <f t="shared" si="12"/>
        <v>97563</v>
      </c>
      <c r="O54" s="32">
        <f t="shared" si="11"/>
        <v>140898984</v>
      </c>
      <c r="P54" s="45">
        <f t="shared" si="8"/>
        <v>2104.6033339308119</v>
      </c>
      <c r="Q54" s="10"/>
    </row>
    <row r="55" spans="1:17">
      <c r="A55" s="12"/>
      <c r="B55" s="25">
        <v>361.1</v>
      </c>
      <c r="C55" s="20" t="s">
        <v>66</v>
      </c>
      <c r="D55" s="46">
        <v>148955</v>
      </c>
      <c r="E55" s="46">
        <v>7341</v>
      </c>
      <c r="F55" s="46">
        <v>0</v>
      </c>
      <c r="G55" s="46">
        <v>46080</v>
      </c>
      <c r="H55" s="46">
        <v>0</v>
      </c>
      <c r="I55" s="46">
        <v>59686</v>
      </c>
      <c r="J55" s="46">
        <v>22041</v>
      </c>
      <c r="K55" s="46">
        <v>90677642</v>
      </c>
      <c r="L55" s="46">
        <v>0</v>
      </c>
      <c r="M55" s="46">
        <v>0</v>
      </c>
      <c r="N55" s="46">
        <v>2173</v>
      </c>
      <c r="O55" s="46">
        <f t="shared" si="11"/>
        <v>90963918</v>
      </c>
      <c r="P55" s="47">
        <f t="shared" si="8"/>
        <v>1358.7249507080121</v>
      </c>
      <c r="Q55" s="9"/>
    </row>
    <row r="56" spans="1:17">
      <c r="A56" s="12"/>
      <c r="B56" s="25">
        <v>362</v>
      </c>
      <c r="C56" s="20" t="s">
        <v>69</v>
      </c>
      <c r="D56" s="46">
        <v>209377</v>
      </c>
      <c r="E56" s="46">
        <v>0</v>
      </c>
      <c r="F56" s="46">
        <v>0</v>
      </c>
      <c r="G56" s="46">
        <v>0</v>
      </c>
      <c r="H56" s="46">
        <v>0</v>
      </c>
      <c r="I56" s="46">
        <v>187712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61" si="13">SUM(D56:N56)</f>
        <v>397089</v>
      </c>
      <c r="P56" s="47">
        <f t="shared" si="8"/>
        <v>5.9313048933500632</v>
      </c>
      <c r="Q56" s="9"/>
    </row>
    <row r="57" spans="1:17">
      <c r="A57" s="12"/>
      <c r="B57" s="25">
        <v>364</v>
      </c>
      <c r="C57" s="20" t="s">
        <v>124</v>
      </c>
      <c r="D57" s="46">
        <v>1600</v>
      </c>
      <c r="E57" s="46">
        <v>2006276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2007876</v>
      </c>
      <c r="P57" s="47">
        <f t="shared" si="8"/>
        <v>29.991575551174044</v>
      </c>
      <c r="Q57" s="9"/>
    </row>
    <row r="58" spans="1:17">
      <c r="A58" s="12"/>
      <c r="B58" s="25">
        <v>365</v>
      </c>
      <c r="C58" s="20" t="s">
        <v>125</v>
      </c>
      <c r="D58" s="46">
        <v>4889</v>
      </c>
      <c r="E58" s="46">
        <v>0</v>
      </c>
      <c r="F58" s="46">
        <v>0</v>
      </c>
      <c r="G58" s="46">
        <v>0</v>
      </c>
      <c r="H58" s="46">
        <v>0</v>
      </c>
      <c r="I58" s="46">
        <v>955</v>
      </c>
      <c r="J58" s="46">
        <v>241360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247204</v>
      </c>
      <c r="P58" s="47">
        <f t="shared" si="8"/>
        <v>3.6924777439206546</v>
      </c>
      <c r="Q58" s="9"/>
    </row>
    <row r="59" spans="1:17">
      <c r="A59" s="12"/>
      <c r="B59" s="25">
        <v>366</v>
      </c>
      <c r="C59" s="20" t="s">
        <v>72</v>
      </c>
      <c r="D59" s="46">
        <v>5036680</v>
      </c>
      <c r="E59" s="46">
        <v>248163</v>
      </c>
      <c r="F59" s="46">
        <v>0</v>
      </c>
      <c r="G59" s="46">
        <v>8962908</v>
      </c>
      <c r="H59" s="46">
        <v>0</v>
      </c>
      <c r="I59" s="46">
        <v>256486</v>
      </c>
      <c r="J59" s="46">
        <v>0</v>
      </c>
      <c r="K59" s="46">
        <v>0</v>
      </c>
      <c r="L59" s="46">
        <v>0</v>
      </c>
      <c r="M59" s="46">
        <v>0</v>
      </c>
      <c r="N59" s="46">
        <v>95390</v>
      </c>
      <c r="O59" s="46">
        <f t="shared" si="13"/>
        <v>14599627</v>
      </c>
      <c r="P59" s="47">
        <f t="shared" si="8"/>
        <v>218.07413216227519</v>
      </c>
      <c r="Q59" s="9"/>
    </row>
    <row r="60" spans="1:17">
      <c r="A60" s="12"/>
      <c r="B60" s="25">
        <v>368</v>
      </c>
      <c r="C60" s="20" t="s">
        <v>73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22490308</v>
      </c>
      <c r="L60" s="46">
        <v>0</v>
      </c>
      <c r="M60" s="46">
        <v>0</v>
      </c>
      <c r="N60" s="46">
        <v>0</v>
      </c>
      <c r="O60" s="46">
        <f t="shared" si="13"/>
        <v>22490308</v>
      </c>
      <c r="P60" s="47">
        <f t="shared" si="8"/>
        <v>335.93696600346539</v>
      </c>
      <c r="Q60" s="9"/>
    </row>
    <row r="61" spans="1:17">
      <c r="A61" s="12"/>
      <c r="B61" s="25">
        <v>369.9</v>
      </c>
      <c r="C61" s="20" t="s">
        <v>74</v>
      </c>
      <c r="D61" s="46">
        <v>7681447</v>
      </c>
      <c r="E61" s="46">
        <v>322358</v>
      </c>
      <c r="F61" s="46">
        <v>0</v>
      </c>
      <c r="G61" s="46">
        <v>38960</v>
      </c>
      <c r="H61" s="46">
        <v>0</v>
      </c>
      <c r="I61" s="46">
        <v>48859</v>
      </c>
      <c r="J61" s="46">
        <v>2076805</v>
      </c>
      <c r="K61" s="46">
        <v>24533</v>
      </c>
      <c r="L61" s="46">
        <v>0</v>
      </c>
      <c r="M61" s="46">
        <v>0</v>
      </c>
      <c r="N61" s="46">
        <v>0</v>
      </c>
      <c r="O61" s="46">
        <f t="shared" si="13"/>
        <v>10192962</v>
      </c>
      <c r="P61" s="47">
        <f t="shared" si="8"/>
        <v>152.25192686861445</v>
      </c>
      <c r="Q61" s="9"/>
    </row>
    <row r="62" spans="1:17" ht="15.75">
      <c r="A62" s="29" t="s">
        <v>48</v>
      </c>
      <c r="B62" s="30"/>
      <c r="C62" s="31"/>
      <c r="D62" s="32">
        <f t="shared" ref="D62:N62" si="14">SUM(D63:D66)</f>
        <v>4156667</v>
      </c>
      <c r="E62" s="32">
        <f t="shared" si="14"/>
        <v>1119131</v>
      </c>
      <c r="F62" s="32">
        <f t="shared" si="14"/>
        <v>3425900</v>
      </c>
      <c r="G62" s="32">
        <f t="shared" si="14"/>
        <v>4515592</v>
      </c>
      <c r="H62" s="32">
        <f t="shared" si="14"/>
        <v>0</v>
      </c>
      <c r="I62" s="32">
        <f t="shared" si="14"/>
        <v>453543</v>
      </c>
      <c r="J62" s="32">
        <f t="shared" si="14"/>
        <v>1828396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 t="shared" si="14"/>
        <v>0</v>
      </c>
      <c r="O62" s="32">
        <f t="shared" ref="O62:O67" si="15">SUM(D62:N62)</f>
        <v>15499229</v>
      </c>
      <c r="P62" s="45">
        <f t="shared" si="8"/>
        <v>231.51145665292466</v>
      </c>
      <c r="Q62" s="9"/>
    </row>
    <row r="63" spans="1:17">
      <c r="A63" s="12"/>
      <c r="B63" s="25">
        <v>381</v>
      </c>
      <c r="C63" s="20" t="s">
        <v>75</v>
      </c>
      <c r="D63" s="46">
        <v>4156667</v>
      </c>
      <c r="E63" s="46">
        <v>1119131</v>
      </c>
      <c r="F63" s="46">
        <v>3425900</v>
      </c>
      <c r="G63" s="46">
        <v>3504447</v>
      </c>
      <c r="H63" s="46">
        <v>0</v>
      </c>
      <c r="I63" s="46">
        <v>115383</v>
      </c>
      <c r="J63" s="46">
        <v>1752207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14073735</v>
      </c>
      <c r="P63" s="47">
        <f t="shared" si="8"/>
        <v>210.21890123678079</v>
      </c>
      <c r="Q63" s="9"/>
    </row>
    <row r="64" spans="1:17">
      <c r="A64" s="12"/>
      <c r="B64" s="25">
        <v>384</v>
      </c>
      <c r="C64" s="20" t="s">
        <v>76</v>
      </c>
      <c r="D64" s="46">
        <v>0</v>
      </c>
      <c r="E64" s="46">
        <v>0</v>
      </c>
      <c r="F64" s="46">
        <v>0</v>
      </c>
      <c r="G64" s="46">
        <v>1011145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1011145</v>
      </c>
      <c r="P64" s="47">
        <f t="shared" si="8"/>
        <v>15.103438489573998</v>
      </c>
      <c r="Q64" s="9"/>
    </row>
    <row r="65" spans="1:120">
      <c r="A65" s="12"/>
      <c r="B65" s="25">
        <v>389.7</v>
      </c>
      <c r="C65" s="20" t="s">
        <v>77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338160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338160</v>
      </c>
      <c r="P65" s="47">
        <f t="shared" si="8"/>
        <v>5.0510844237318517</v>
      </c>
      <c r="Q65" s="9"/>
    </row>
    <row r="66" spans="1:120" ht="15.75" thickBot="1">
      <c r="A66" s="12"/>
      <c r="B66" s="25">
        <v>389.9</v>
      </c>
      <c r="C66" s="20" t="s">
        <v>163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76189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76189</v>
      </c>
      <c r="P66" s="47">
        <f t="shared" si="8"/>
        <v>1.1380325028380236</v>
      </c>
      <c r="Q66" s="9"/>
    </row>
    <row r="67" spans="1:120" ht="16.5" thickBot="1">
      <c r="A67" s="14" t="s">
        <v>61</v>
      </c>
      <c r="B67" s="23"/>
      <c r="C67" s="22"/>
      <c r="D67" s="15">
        <f t="shared" ref="D67:N67" si="16">SUM(D5,D14,D21,D36,D50,D54,D62)</f>
        <v>151081068</v>
      </c>
      <c r="E67" s="15">
        <f t="shared" si="16"/>
        <v>31499228</v>
      </c>
      <c r="F67" s="15">
        <f t="shared" si="16"/>
        <v>5593400</v>
      </c>
      <c r="G67" s="15">
        <f t="shared" si="16"/>
        <v>20574401</v>
      </c>
      <c r="H67" s="15">
        <f t="shared" si="16"/>
        <v>0</v>
      </c>
      <c r="I67" s="15">
        <f t="shared" si="16"/>
        <v>47082202</v>
      </c>
      <c r="J67" s="15">
        <f t="shared" si="16"/>
        <v>24524512</v>
      </c>
      <c r="K67" s="15">
        <f t="shared" si="16"/>
        <v>115228166</v>
      </c>
      <c r="L67" s="15">
        <f t="shared" si="16"/>
        <v>0</v>
      </c>
      <c r="M67" s="15">
        <f t="shared" si="16"/>
        <v>0</v>
      </c>
      <c r="N67" s="15">
        <f t="shared" si="16"/>
        <v>1359370</v>
      </c>
      <c r="O67" s="15">
        <f t="shared" si="15"/>
        <v>396942347</v>
      </c>
      <c r="P67" s="38">
        <f t="shared" si="8"/>
        <v>5929.1143424747561</v>
      </c>
      <c r="Q67" s="6"/>
      <c r="R67" s="2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</row>
    <row r="68" spans="1:120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9"/>
    </row>
    <row r="69" spans="1:120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2"/>
      <c r="M69" s="118" t="s">
        <v>164</v>
      </c>
      <c r="N69" s="118"/>
      <c r="O69" s="118"/>
      <c r="P69" s="43">
        <v>66948</v>
      </c>
    </row>
    <row r="70" spans="1:120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7"/>
    </row>
    <row r="71" spans="1:120" ht="15.75" customHeight="1" thickBot="1">
      <c r="A71" s="120" t="s">
        <v>100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100"/>
    </row>
  </sheetData>
  <mergeCells count="10">
    <mergeCell ref="M69:O69"/>
    <mergeCell ref="A70:P70"/>
    <mergeCell ref="A71:P7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83379622</v>
      </c>
      <c r="E5" s="27">
        <f t="shared" si="0"/>
        <v>23768504</v>
      </c>
      <c r="F5" s="27">
        <f t="shared" si="0"/>
        <v>2184088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1977400</v>
      </c>
      <c r="L5" s="27">
        <f t="shared" si="0"/>
        <v>0</v>
      </c>
      <c r="M5" s="27">
        <f t="shared" si="0"/>
        <v>1115923</v>
      </c>
      <c r="N5" s="28">
        <f>SUM(D5:M5)</f>
        <v>112425537</v>
      </c>
      <c r="O5" s="33">
        <f t="shared" ref="O5:O36" si="1">(N5/O$65)</f>
        <v>1673.796108265841</v>
      </c>
      <c r="P5" s="6"/>
    </row>
    <row r="6" spans="1:133">
      <c r="A6" s="12"/>
      <c r="B6" s="25">
        <v>311</v>
      </c>
      <c r="C6" s="20" t="s">
        <v>3</v>
      </c>
      <c r="D6" s="46">
        <v>71371233</v>
      </c>
      <c r="E6" s="46">
        <v>23768504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1115923</v>
      </c>
      <c r="N6" s="46">
        <f>SUM(D6:M6)</f>
        <v>96255660</v>
      </c>
      <c r="O6" s="47">
        <f t="shared" si="1"/>
        <v>1433.0583015721772</v>
      </c>
      <c r="P6" s="9"/>
    </row>
    <row r="7" spans="1:133">
      <c r="A7" s="12"/>
      <c r="B7" s="25">
        <v>312.41000000000003</v>
      </c>
      <c r="C7" s="20" t="s">
        <v>11</v>
      </c>
      <c r="D7" s="46">
        <v>1302132</v>
      </c>
      <c r="E7" s="46">
        <v>0</v>
      </c>
      <c r="F7" s="46">
        <v>2184088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3486220</v>
      </c>
      <c r="O7" s="47">
        <f t="shared" si="1"/>
        <v>51.902989518818487</v>
      </c>
      <c r="P7" s="9"/>
    </row>
    <row r="8" spans="1:133">
      <c r="A8" s="12"/>
      <c r="B8" s="25">
        <v>312.51</v>
      </c>
      <c r="C8" s="20" t="s">
        <v>85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1109338</v>
      </c>
      <c r="L8" s="46">
        <v>0</v>
      </c>
      <c r="M8" s="46">
        <v>0</v>
      </c>
      <c r="N8" s="46">
        <f>SUM(D8:M8)</f>
        <v>1109338</v>
      </c>
      <c r="O8" s="47">
        <f t="shared" si="1"/>
        <v>16.515870652691756</v>
      </c>
      <c r="P8" s="9"/>
    </row>
    <row r="9" spans="1:133">
      <c r="A9" s="12"/>
      <c r="B9" s="25">
        <v>312.52</v>
      </c>
      <c r="C9" s="20" t="s">
        <v>113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868062</v>
      </c>
      <c r="L9" s="46">
        <v>0</v>
      </c>
      <c r="M9" s="46">
        <v>0</v>
      </c>
      <c r="N9" s="46">
        <f>SUM(D9:M9)</f>
        <v>868062</v>
      </c>
      <c r="O9" s="47">
        <f t="shared" si="1"/>
        <v>12.923743449261552</v>
      </c>
      <c r="P9" s="9"/>
    </row>
    <row r="10" spans="1:133">
      <c r="A10" s="12"/>
      <c r="B10" s="25">
        <v>314.10000000000002</v>
      </c>
      <c r="C10" s="20" t="s">
        <v>12</v>
      </c>
      <c r="D10" s="46">
        <v>6523454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6523454</v>
      </c>
      <c r="O10" s="47">
        <f t="shared" si="1"/>
        <v>97.121456646021912</v>
      </c>
      <c r="P10" s="9"/>
    </row>
    <row r="11" spans="1:133">
      <c r="A11" s="12"/>
      <c r="B11" s="25">
        <v>314.39999999999998</v>
      </c>
      <c r="C11" s="20" t="s">
        <v>14</v>
      </c>
      <c r="D11" s="46">
        <v>280972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280972</v>
      </c>
      <c r="O11" s="47">
        <f t="shared" si="1"/>
        <v>4.1831229156741303</v>
      </c>
      <c r="P11" s="9"/>
    </row>
    <row r="12" spans="1:133">
      <c r="A12" s="12"/>
      <c r="B12" s="25">
        <v>315</v>
      </c>
      <c r="C12" s="20" t="s">
        <v>114</v>
      </c>
      <c r="D12" s="46">
        <v>2998936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2998936</v>
      </c>
      <c r="O12" s="47">
        <f t="shared" si="1"/>
        <v>44.648284897570271</v>
      </c>
      <c r="P12" s="9"/>
    </row>
    <row r="13" spans="1:133">
      <c r="A13" s="12"/>
      <c r="B13" s="25">
        <v>316</v>
      </c>
      <c r="C13" s="20" t="s">
        <v>115</v>
      </c>
      <c r="D13" s="46">
        <v>902895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902895</v>
      </c>
      <c r="O13" s="47">
        <f t="shared" si="1"/>
        <v>13.442338613625536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12890624</v>
      </c>
      <c r="E14" s="32">
        <f t="shared" si="3"/>
        <v>343941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13234565</v>
      </c>
      <c r="O14" s="45">
        <f t="shared" si="1"/>
        <v>197.03675857551215</v>
      </c>
      <c r="P14" s="10"/>
    </row>
    <row r="15" spans="1:133">
      <c r="A15" s="12"/>
      <c r="B15" s="25">
        <v>322</v>
      </c>
      <c r="C15" s="20" t="s">
        <v>0</v>
      </c>
      <c r="D15" s="46">
        <v>5288713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5288713</v>
      </c>
      <c r="O15" s="47">
        <f t="shared" si="1"/>
        <v>78.738580871843737</v>
      </c>
      <c r="P15" s="9"/>
    </row>
    <row r="16" spans="1:133">
      <c r="A16" s="12"/>
      <c r="B16" s="25">
        <v>323.10000000000002</v>
      </c>
      <c r="C16" s="20" t="s">
        <v>17</v>
      </c>
      <c r="D16" s="46">
        <v>4610779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4610779</v>
      </c>
      <c r="O16" s="47">
        <f t="shared" si="1"/>
        <v>68.645471057646503</v>
      </c>
      <c r="P16" s="9"/>
    </row>
    <row r="17" spans="1:16">
      <c r="A17" s="12"/>
      <c r="B17" s="25">
        <v>323.39999999999998</v>
      </c>
      <c r="C17" s="20" t="s">
        <v>18</v>
      </c>
      <c r="D17" s="46">
        <v>73174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73174</v>
      </c>
      <c r="O17" s="47">
        <f t="shared" si="1"/>
        <v>1.0894175797999046</v>
      </c>
      <c r="P17" s="9"/>
    </row>
    <row r="18" spans="1:16">
      <c r="A18" s="12"/>
      <c r="B18" s="25">
        <v>323.89999999999998</v>
      </c>
      <c r="C18" s="20" t="s">
        <v>19</v>
      </c>
      <c r="D18" s="46">
        <v>430744</v>
      </c>
      <c r="E18" s="46">
        <v>60066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490810</v>
      </c>
      <c r="O18" s="47">
        <f t="shared" si="1"/>
        <v>7.3071998570747976</v>
      </c>
      <c r="P18" s="9"/>
    </row>
    <row r="19" spans="1:16">
      <c r="A19" s="12"/>
      <c r="B19" s="25">
        <v>324.61</v>
      </c>
      <c r="C19" s="20" t="s">
        <v>20</v>
      </c>
      <c r="D19" s="46">
        <v>0</v>
      </c>
      <c r="E19" s="46">
        <v>90500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90500</v>
      </c>
      <c r="O19" s="47">
        <f t="shared" si="1"/>
        <v>1.3473677941877085</v>
      </c>
      <c r="P19" s="9"/>
    </row>
    <row r="20" spans="1:16">
      <c r="A20" s="12"/>
      <c r="B20" s="25">
        <v>329</v>
      </c>
      <c r="C20" s="20" t="s">
        <v>22</v>
      </c>
      <c r="D20" s="46">
        <v>2487214</v>
      </c>
      <c r="E20" s="46">
        <v>193375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2680589</v>
      </c>
      <c r="O20" s="47">
        <f t="shared" si="1"/>
        <v>39.908721414959501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SUM(D22:D34)</f>
        <v>9293144</v>
      </c>
      <c r="E21" s="32">
        <f t="shared" si="5"/>
        <v>836002</v>
      </c>
      <c r="F21" s="32">
        <f t="shared" si="5"/>
        <v>0</v>
      </c>
      <c r="G21" s="32">
        <f t="shared" si="5"/>
        <v>5800022</v>
      </c>
      <c r="H21" s="32">
        <f t="shared" si="5"/>
        <v>0</v>
      </c>
      <c r="I21" s="32">
        <f t="shared" si="5"/>
        <v>2027417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17956585</v>
      </c>
      <c r="O21" s="45">
        <f t="shared" si="1"/>
        <v>267.33839030490708</v>
      </c>
      <c r="P21" s="10"/>
    </row>
    <row r="22" spans="1:16">
      <c r="A22" s="12"/>
      <c r="B22" s="25">
        <v>331.2</v>
      </c>
      <c r="C22" s="20" t="s">
        <v>23</v>
      </c>
      <c r="D22" s="46">
        <v>1800555</v>
      </c>
      <c r="E22" s="46">
        <v>0</v>
      </c>
      <c r="F22" s="46">
        <v>0</v>
      </c>
      <c r="G22" s="46">
        <v>0</v>
      </c>
      <c r="H22" s="46">
        <v>0</v>
      </c>
      <c r="I22" s="46">
        <v>1883061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3683616</v>
      </c>
      <c r="O22" s="47">
        <f t="shared" si="1"/>
        <v>54.84182944259171</v>
      </c>
      <c r="P22" s="9"/>
    </row>
    <row r="23" spans="1:16">
      <c r="A23" s="12"/>
      <c r="B23" s="25">
        <v>331.49</v>
      </c>
      <c r="C23" s="20" t="s">
        <v>27</v>
      </c>
      <c r="D23" s="46">
        <v>0</v>
      </c>
      <c r="E23" s="46">
        <v>0</v>
      </c>
      <c r="F23" s="46">
        <v>0</v>
      </c>
      <c r="G23" s="46">
        <v>709435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709435</v>
      </c>
      <c r="O23" s="47">
        <f t="shared" si="1"/>
        <v>10.562098022868032</v>
      </c>
      <c r="P23" s="9"/>
    </row>
    <row r="24" spans="1:16">
      <c r="A24" s="12"/>
      <c r="B24" s="25">
        <v>331.5</v>
      </c>
      <c r="C24" s="20" t="s">
        <v>25</v>
      </c>
      <c r="D24" s="46">
        <v>0</v>
      </c>
      <c r="E24" s="46">
        <v>505632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505632</v>
      </c>
      <c r="O24" s="47">
        <f t="shared" si="1"/>
        <v>7.527870414483087</v>
      </c>
      <c r="P24" s="9"/>
    </row>
    <row r="25" spans="1:16">
      <c r="A25" s="12"/>
      <c r="B25" s="25">
        <v>334.2</v>
      </c>
      <c r="C25" s="20" t="s">
        <v>26</v>
      </c>
      <c r="D25" s="46">
        <v>38673</v>
      </c>
      <c r="E25" s="46">
        <v>199924</v>
      </c>
      <c r="F25" s="46">
        <v>0</v>
      </c>
      <c r="G25" s="46">
        <v>0</v>
      </c>
      <c r="H25" s="46">
        <v>0</v>
      </c>
      <c r="I25" s="46">
        <v>104356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342953</v>
      </c>
      <c r="O25" s="47">
        <f t="shared" si="1"/>
        <v>5.1058986422105761</v>
      </c>
      <c r="P25" s="9"/>
    </row>
    <row r="26" spans="1:16">
      <c r="A26" s="12"/>
      <c r="B26" s="25">
        <v>334.35</v>
      </c>
      <c r="C26" s="20" t="s">
        <v>145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40000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40000</v>
      </c>
      <c r="O26" s="47">
        <f t="shared" si="1"/>
        <v>0.59552167698904235</v>
      </c>
      <c r="P26" s="9"/>
    </row>
    <row r="27" spans="1:16">
      <c r="A27" s="12"/>
      <c r="B27" s="25">
        <v>334.7</v>
      </c>
      <c r="C27" s="20" t="s">
        <v>92</v>
      </c>
      <c r="D27" s="46">
        <v>0</v>
      </c>
      <c r="E27" s="46">
        <v>0</v>
      </c>
      <c r="F27" s="46">
        <v>0</v>
      </c>
      <c r="G27" s="46">
        <v>511154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511154</v>
      </c>
      <c r="O27" s="47">
        <f t="shared" si="1"/>
        <v>7.6100821819914248</v>
      </c>
      <c r="P27" s="9"/>
    </row>
    <row r="28" spans="1:16">
      <c r="A28" s="12"/>
      <c r="B28" s="25">
        <v>335.12</v>
      </c>
      <c r="C28" s="20" t="s">
        <v>116</v>
      </c>
      <c r="D28" s="46">
        <v>2092878</v>
      </c>
      <c r="E28" s="46">
        <v>0</v>
      </c>
      <c r="F28" s="46">
        <v>0</v>
      </c>
      <c r="G28" s="46">
        <v>4579433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6672311</v>
      </c>
      <c r="O28" s="47">
        <f t="shared" si="1"/>
        <v>99.337645902810863</v>
      </c>
      <c r="P28" s="9"/>
    </row>
    <row r="29" spans="1:16">
      <c r="A29" s="12"/>
      <c r="B29" s="25">
        <v>335.14</v>
      </c>
      <c r="C29" s="20" t="s">
        <v>117</v>
      </c>
      <c r="D29" s="46">
        <v>386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386</v>
      </c>
      <c r="O29" s="47">
        <f t="shared" si="1"/>
        <v>5.7467841829442591E-3</v>
      </c>
      <c r="P29" s="9"/>
    </row>
    <row r="30" spans="1:16">
      <c r="A30" s="12"/>
      <c r="B30" s="25">
        <v>335.15</v>
      </c>
      <c r="C30" s="20" t="s">
        <v>118</v>
      </c>
      <c r="D30" s="46">
        <v>99310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99310</v>
      </c>
      <c r="O30" s="47">
        <f t="shared" si="1"/>
        <v>1.4785314435445451</v>
      </c>
      <c r="P30" s="9"/>
    </row>
    <row r="31" spans="1:16">
      <c r="A31" s="12"/>
      <c r="B31" s="25">
        <v>335.18</v>
      </c>
      <c r="C31" s="20" t="s">
        <v>119</v>
      </c>
      <c r="D31" s="46">
        <v>4801283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4801283</v>
      </c>
      <c r="O31" s="47">
        <f t="shared" si="1"/>
        <v>71.481702596474506</v>
      </c>
      <c r="P31" s="9"/>
    </row>
    <row r="32" spans="1:16">
      <c r="A32" s="12"/>
      <c r="B32" s="25">
        <v>335.21</v>
      </c>
      <c r="C32" s="20" t="s">
        <v>35</v>
      </c>
      <c r="D32" s="46">
        <v>291922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291922</v>
      </c>
      <c r="O32" s="47">
        <f t="shared" si="1"/>
        <v>4.3461469747498809</v>
      </c>
      <c r="P32" s="9"/>
    </row>
    <row r="33" spans="1:16">
      <c r="A33" s="12"/>
      <c r="B33" s="25">
        <v>337.7</v>
      </c>
      <c r="C33" s="20" t="s">
        <v>40</v>
      </c>
      <c r="D33" s="46">
        <v>22403</v>
      </c>
      <c r="E33" s="46">
        <v>130446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152849</v>
      </c>
      <c r="O33" s="47">
        <f t="shared" si="1"/>
        <v>2.2756223201524537</v>
      </c>
      <c r="P33" s="9"/>
    </row>
    <row r="34" spans="1:16">
      <c r="A34" s="12"/>
      <c r="B34" s="25">
        <v>338</v>
      </c>
      <c r="C34" s="20" t="s">
        <v>41</v>
      </c>
      <c r="D34" s="46">
        <v>145734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145734</v>
      </c>
      <c r="O34" s="47">
        <f t="shared" si="1"/>
        <v>2.1696939018580275</v>
      </c>
      <c r="P34" s="9"/>
    </row>
    <row r="35" spans="1:16" ht="15.75">
      <c r="A35" s="29" t="s">
        <v>46</v>
      </c>
      <c r="B35" s="30"/>
      <c r="C35" s="31"/>
      <c r="D35" s="32">
        <f t="shared" ref="D35:M35" si="7">SUM(D36:D46)</f>
        <v>13269355</v>
      </c>
      <c r="E35" s="32">
        <f t="shared" si="7"/>
        <v>200673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43635871</v>
      </c>
      <c r="J35" s="32">
        <f t="shared" si="7"/>
        <v>17230617</v>
      </c>
      <c r="K35" s="32">
        <f t="shared" si="7"/>
        <v>0</v>
      </c>
      <c r="L35" s="32">
        <f t="shared" si="7"/>
        <v>0</v>
      </c>
      <c r="M35" s="32">
        <f t="shared" si="7"/>
        <v>67350</v>
      </c>
      <c r="N35" s="32">
        <f>SUM(D35:M35)</f>
        <v>74403866</v>
      </c>
      <c r="O35" s="45">
        <f t="shared" si="1"/>
        <v>1107.7278763697</v>
      </c>
      <c r="P35" s="10"/>
    </row>
    <row r="36" spans="1:16">
      <c r="A36" s="12"/>
      <c r="B36" s="25">
        <v>341.1</v>
      </c>
      <c r="C36" s="20" t="s">
        <v>120</v>
      </c>
      <c r="D36" s="46">
        <v>196471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196471</v>
      </c>
      <c r="O36" s="47">
        <f t="shared" si="1"/>
        <v>2.9250684849928539</v>
      </c>
      <c r="P36" s="9"/>
    </row>
    <row r="37" spans="1:16">
      <c r="A37" s="12"/>
      <c r="B37" s="25">
        <v>341.9</v>
      </c>
      <c r="C37" s="20" t="s">
        <v>121</v>
      </c>
      <c r="D37" s="46">
        <v>872037</v>
      </c>
      <c r="E37" s="46">
        <v>125106</v>
      </c>
      <c r="F37" s="46">
        <v>0</v>
      </c>
      <c r="G37" s="46">
        <v>0</v>
      </c>
      <c r="H37" s="46">
        <v>0</v>
      </c>
      <c r="I37" s="46">
        <v>0</v>
      </c>
      <c r="J37" s="46">
        <v>17230617</v>
      </c>
      <c r="K37" s="46">
        <v>0</v>
      </c>
      <c r="L37" s="46">
        <v>0</v>
      </c>
      <c r="M37" s="46">
        <v>67350</v>
      </c>
      <c r="N37" s="46">
        <f t="shared" ref="N37:N46" si="8">SUM(D37:M37)</f>
        <v>18295110</v>
      </c>
      <c r="O37" s="47">
        <f t="shared" ref="O37:O63" si="9">(N37/O$65)</f>
        <v>272.37836469747498</v>
      </c>
      <c r="P37" s="9"/>
    </row>
    <row r="38" spans="1:16">
      <c r="A38" s="12"/>
      <c r="B38" s="25">
        <v>342.2</v>
      </c>
      <c r="C38" s="20" t="s">
        <v>51</v>
      </c>
      <c r="D38" s="46">
        <v>6432438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6432438</v>
      </c>
      <c r="O38" s="47">
        <f t="shared" si="9"/>
        <v>95.766406622201046</v>
      </c>
      <c r="P38" s="9"/>
    </row>
    <row r="39" spans="1:16">
      <c r="A39" s="12"/>
      <c r="B39" s="25">
        <v>342.4</v>
      </c>
      <c r="C39" s="20" t="s">
        <v>52</v>
      </c>
      <c r="D39" s="46">
        <v>2262987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2262987</v>
      </c>
      <c r="O39" s="47">
        <f t="shared" si="9"/>
        <v>33.691445331110053</v>
      </c>
      <c r="P39" s="9"/>
    </row>
    <row r="40" spans="1:16">
      <c r="A40" s="12"/>
      <c r="B40" s="25">
        <v>343.4</v>
      </c>
      <c r="C40" s="20" t="s">
        <v>53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4762445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4762445</v>
      </c>
      <c r="O40" s="47">
        <f t="shared" si="9"/>
        <v>70.903480824202006</v>
      </c>
      <c r="P40" s="9"/>
    </row>
    <row r="41" spans="1:16">
      <c r="A41" s="12"/>
      <c r="B41" s="25">
        <v>343.6</v>
      </c>
      <c r="C41" s="20" t="s">
        <v>54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33509707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33509707</v>
      </c>
      <c r="O41" s="47">
        <f t="shared" si="9"/>
        <v>498.89392270128633</v>
      </c>
      <c r="P41" s="9"/>
    </row>
    <row r="42" spans="1:16">
      <c r="A42" s="12"/>
      <c r="B42" s="25">
        <v>343.8</v>
      </c>
      <c r="C42" s="20" t="s">
        <v>55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141400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141400</v>
      </c>
      <c r="O42" s="47">
        <f t="shared" si="9"/>
        <v>2.1051691281562648</v>
      </c>
      <c r="P42" s="9"/>
    </row>
    <row r="43" spans="1:16">
      <c r="A43" s="12"/>
      <c r="B43" s="25">
        <v>343.9</v>
      </c>
      <c r="C43" s="20" t="s">
        <v>56</v>
      </c>
      <c r="D43" s="46">
        <v>161495</v>
      </c>
      <c r="E43" s="46">
        <v>0</v>
      </c>
      <c r="F43" s="46">
        <v>0</v>
      </c>
      <c r="G43" s="46">
        <v>0</v>
      </c>
      <c r="H43" s="46">
        <v>0</v>
      </c>
      <c r="I43" s="46">
        <v>2133062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2294557</v>
      </c>
      <c r="O43" s="47">
        <f t="shared" si="9"/>
        <v>34.161460814673653</v>
      </c>
      <c r="P43" s="9"/>
    </row>
    <row r="44" spans="1:16">
      <c r="A44" s="12"/>
      <c r="B44" s="25">
        <v>344.5</v>
      </c>
      <c r="C44" s="20" t="s">
        <v>122</v>
      </c>
      <c r="D44" s="46">
        <v>2089420</v>
      </c>
      <c r="E44" s="46">
        <v>10140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2099560</v>
      </c>
      <c r="O44" s="47">
        <f t="shared" si="9"/>
        <v>31.258337303477848</v>
      </c>
      <c r="P44" s="9"/>
    </row>
    <row r="45" spans="1:16">
      <c r="A45" s="12"/>
      <c r="B45" s="25">
        <v>347.2</v>
      </c>
      <c r="C45" s="20" t="s">
        <v>59</v>
      </c>
      <c r="D45" s="46">
        <v>1136701</v>
      </c>
      <c r="E45" s="46">
        <v>65427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1202128</v>
      </c>
      <c r="O45" s="47">
        <f t="shared" si="9"/>
        <v>17.897332062887088</v>
      </c>
      <c r="P45" s="9"/>
    </row>
    <row r="46" spans="1:16">
      <c r="A46" s="12"/>
      <c r="B46" s="25">
        <v>347.5</v>
      </c>
      <c r="C46" s="20" t="s">
        <v>60</v>
      </c>
      <c r="D46" s="46">
        <v>117806</v>
      </c>
      <c r="E46" s="46">
        <v>0</v>
      </c>
      <c r="F46" s="46">
        <v>0</v>
      </c>
      <c r="G46" s="46">
        <v>0</v>
      </c>
      <c r="H46" s="46">
        <v>0</v>
      </c>
      <c r="I46" s="46">
        <v>3089257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3207063</v>
      </c>
      <c r="O46" s="47">
        <f t="shared" si="9"/>
        <v>47.746888399237733</v>
      </c>
      <c r="P46" s="9"/>
    </row>
    <row r="47" spans="1:16" ht="15.75">
      <c r="A47" s="29" t="s">
        <v>47</v>
      </c>
      <c r="B47" s="30"/>
      <c r="C47" s="31"/>
      <c r="D47" s="32">
        <f t="shared" ref="D47:M47" si="10">SUM(D48:D50)</f>
        <v>1068002</v>
      </c>
      <c r="E47" s="32">
        <f t="shared" si="10"/>
        <v>322808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2" si="11">SUM(D47:M47)</f>
        <v>1390810</v>
      </c>
      <c r="O47" s="45">
        <f t="shared" si="9"/>
        <v>20.706437589328253</v>
      </c>
      <c r="P47" s="10"/>
    </row>
    <row r="48" spans="1:16">
      <c r="A48" s="13"/>
      <c r="B48" s="39">
        <v>351.9</v>
      </c>
      <c r="C48" s="21" t="s">
        <v>123</v>
      </c>
      <c r="D48" s="46">
        <v>121447</v>
      </c>
      <c r="E48" s="46">
        <v>322808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444255</v>
      </c>
      <c r="O48" s="47">
        <f t="shared" si="9"/>
        <v>6.6140870652691754</v>
      </c>
      <c r="P48" s="9"/>
    </row>
    <row r="49" spans="1:119">
      <c r="A49" s="13"/>
      <c r="B49" s="39">
        <v>354</v>
      </c>
      <c r="C49" s="21" t="s">
        <v>63</v>
      </c>
      <c r="D49" s="46">
        <v>830528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830528</v>
      </c>
      <c r="O49" s="47">
        <f t="shared" si="9"/>
        <v>12.364935683658885</v>
      </c>
      <c r="P49" s="9"/>
    </row>
    <row r="50" spans="1:119">
      <c r="A50" s="13"/>
      <c r="B50" s="39">
        <v>359</v>
      </c>
      <c r="C50" s="21" t="s">
        <v>64</v>
      </c>
      <c r="D50" s="46">
        <v>116027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116027</v>
      </c>
      <c r="O50" s="47">
        <f t="shared" si="9"/>
        <v>1.7274148404001906</v>
      </c>
      <c r="P50" s="9"/>
    </row>
    <row r="51" spans="1:119" ht="15.75">
      <c r="A51" s="29" t="s">
        <v>4</v>
      </c>
      <c r="B51" s="30"/>
      <c r="C51" s="31"/>
      <c r="D51" s="32">
        <f t="shared" ref="D51:M51" si="12">SUM(D52:D58)</f>
        <v>13013202</v>
      </c>
      <c r="E51" s="32">
        <f t="shared" si="12"/>
        <v>815411</v>
      </c>
      <c r="F51" s="32">
        <f t="shared" si="12"/>
        <v>0</v>
      </c>
      <c r="G51" s="32">
        <f t="shared" si="12"/>
        <v>11718698</v>
      </c>
      <c r="H51" s="32">
        <f t="shared" si="12"/>
        <v>0</v>
      </c>
      <c r="I51" s="32">
        <f t="shared" si="12"/>
        <v>1356122</v>
      </c>
      <c r="J51" s="32">
        <f t="shared" si="12"/>
        <v>4509451</v>
      </c>
      <c r="K51" s="32">
        <f t="shared" si="12"/>
        <v>31272125</v>
      </c>
      <c r="L51" s="32">
        <f t="shared" si="12"/>
        <v>0</v>
      </c>
      <c r="M51" s="32">
        <f t="shared" si="12"/>
        <v>2270</v>
      </c>
      <c r="N51" s="32">
        <f t="shared" si="11"/>
        <v>62687279</v>
      </c>
      <c r="O51" s="45">
        <f t="shared" si="9"/>
        <v>933.29083789899948</v>
      </c>
      <c r="P51" s="10"/>
    </row>
    <row r="52" spans="1:119">
      <c r="A52" s="12"/>
      <c r="B52" s="25">
        <v>361.1</v>
      </c>
      <c r="C52" s="20" t="s">
        <v>66</v>
      </c>
      <c r="D52" s="46">
        <v>1368071</v>
      </c>
      <c r="E52" s="46">
        <v>130738</v>
      </c>
      <c r="F52" s="46">
        <v>0</v>
      </c>
      <c r="G52" s="46">
        <v>654483</v>
      </c>
      <c r="H52" s="46">
        <v>0</v>
      </c>
      <c r="I52" s="46">
        <v>1080173</v>
      </c>
      <c r="J52" s="46">
        <v>399617</v>
      </c>
      <c r="K52" s="46">
        <v>8440001</v>
      </c>
      <c r="L52" s="46">
        <v>0</v>
      </c>
      <c r="M52" s="46">
        <v>2270</v>
      </c>
      <c r="N52" s="46">
        <f t="shared" si="11"/>
        <v>12075353</v>
      </c>
      <c r="O52" s="47">
        <f t="shared" si="9"/>
        <v>179.77836171986661</v>
      </c>
      <c r="P52" s="9"/>
    </row>
    <row r="53" spans="1:119">
      <c r="A53" s="12"/>
      <c r="B53" s="25">
        <v>361.2</v>
      </c>
      <c r="C53" s="20" t="s">
        <v>67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22670492</v>
      </c>
      <c r="L53" s="46">
        <v>0</v>
      </c>
      <c r="M53" s="46">
        <v>0</v>
      </c>
      <c r="N53" s="46">
        <f t="shared" ref="N53:N58" si="13">SUM(D53:M53)</f>
        <v>22670492</v>
      </c>
      <c r="O53" s="47">
        <f t="shared" si="9"/>
        <v>337.51923535016675</v>
      </c>
      <c r="P53" s="9"/>
    </row>
    <row r="54" spans="1:119">
      <c r="A54" s="12"/>
      <c r="B54" s="25">
        <v>362</v>
      </c>
      <c r="C54" s="20" t="s">
        <v>69</v>
      </c>
      <c r="D54" s="46">
        <v>180121</v>
      </c>
      <c r="E54" s="46">
        <v>0</v>
      </c>
      <c r="F54" s="46">
        <v>0</v>
      </c>
      <c r="G54" s="46">
        <v>0</v>
      </c>
      <c r="H54" s="46">
        <v>0</v>
      </c>
      <c r="I54" s="46">
        <v>227728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407849</v>
      </c>
      <c r="O54" s="47">
        <f t="shared" si="9"/>
        <v>6.0720730109575989</v>
      </c>
      <c r="P54" s="9"/>
    </row>
    <row r="55" spans="1:119">
      <c r="A55" s="12"/>
      <c r="B55" s="25">
        <v>364</v>
      </c>
      <c r="C55" s="20" t="s">
        <v>124</v>
      </c>
      <c r="D55" s="46">
        <v>870</v>
      </c>
      <c r="E55" s="46">
        <v>2000</v>
      </c>
      <c r="F55" s="46">
        <v>0</v>
      </c>
      <c r="G55" s="46">
        <v>0</v>
      </c>
      <c r="H55" s="46">
        <v>0</v>
      </c>
      <c r="I55" s="46">
        <v>0</v>
      </c>
      <c r="J55" s="46">
        <v>196980</v>
      </c>
      <c r="K55" s="46">
        <v>0</v>
      </c>
      <c r="L55" s="46">
        <v>0</v>
      </c>
      <c r="M55" s="46">
        <v>0</v>
      </c>
      <c r="N55" s="46">
        <f t="shared" si="13"/>
        <v>199850</v>
      </c>
      <c r="O55" s="47">
        <f t="shared" si="9"/>
        <v>2.975375178656503</v>
      </c>
      <c r="P55" s="9"/>
    </row>
    <row r="56" spans="1:119">
      <c r="A56" s="12"/>
      <c r="B56" s="25">
        <v>365</v>
      </c>
      <c r="C56" s="20" t="s">
        <v>125</v>
      </c>
      <c r="D56" s="46">
        <v>1829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1829</v>
      </c>
      <c r="O56" s="47">
        <f t="shared" si="9"/>
        <v>2.7230228680323963E-2</v>
      </c>
      <c r="P56" s="9"/>
    </row>
    <row r="57" spans="1:119">
      <c r="A57" s="12"/>
      <c r="B57" s="25">
        <v>366</v>
      </c>
      <c r="C57" s="20" t="s">
        <v>72</v>
      </c>
      <c r="D57" s="46">
        <v>4491051</v>
      </c>
      <c r="E57" s="46">
        <v>202584</v>
      </c>
      <c r="F57" s="46">
        <v>0</v>
      </c>
      <c r="G57" s="46">
        <v>11044131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15737766</v>
      </c>
      <c r="O57" s="47">
        <f t="shared" si="9"/>
        <v>234.30452000952835</v>
      </c>
      <c r="P57" s="9"/>
    </row>
    <row r="58" spans="1:119">
      <c r="A58" s="12"/>
      <c r="B58" s="25">
        <v>369.9</v>
      </c>
      <c r="C58" s="20" t="s">
        <v>74</v>
      </c>
      <c r="D58" s="46">
        <v>6971260</v>
      </c>
      <c r="E58" s="46">
        <v>480089</v>
      </c>
      <c r="F58" s="46">
        <v>0</v>
      </c>
      <c r="G58" s="46">
        <v>20084</v>
      </c>
      <c r="H58" s="46">
        <v>0</v>
      </c>
      <c r="I58" s="46">
        <v>48221</v>
      </c>
      <c r="J58" s="46">
        <v>3912854</v>
      </c>
      <c r="K58" s="46">
        <v>161632</v>
      </c>
      <c r="L58" s="46">
        <v>0</v>
      </c>
      <c r="M58" s="46">
        <v>0</v>
      </c>
      <c r="N58" s="46">
        <f t="shared" si="13"/>
        <v>11594140</v>
      </c>
      <c r="O58" s="47">
        <f t="shared" si="9"/>
        <v>172.61404240114339</v>
      </c>
      <c r="P58" s="9"/>
    </row>
    <row r="59" spans="1:119" ht="15.75">
      <c r="A59" s="29" t="s">
        <v>48</v>
      </c>
      <c r="B59" s="30"/>
      <c r="C59" s="31"/>
      <c r="D59" s="32">
        <f t="shared" ref="D59:M59" si="14">SUM(D60:D62)</f>
        <v>3742226</v>
      </c>
      <c r="E59" s="32">
        <f t="shared" si="14"/>
        <v>1130696</v>
      </c>
      <c r="F59" s="32">
        <f t="shared" si="14"/>
        <v>3434649</v>
      </c>
      <c r="G59" s="32">
        <f t="shared" si="14"/>
        <v>839447</v>
      </c>
      <c r="H59" s="32">
        <f t="shared" si="14"/>
        <v>0</v>
      </c>
      <c r="I59" s="32">
        <f t="shared" si="14"/>
        <v>955831</v>
      </c>
      <c r="J59" s="32">
        <f t="shared" si="14"/>
        <v>983196</v>
      </c>
      <c r="K59" s="32">
        <f t="shared" si="14"/>
        <v>20037033</v>
      </c>
      <c r="L59" s="32">
        <f t="shared" si="14"/>
        <v>0</v>
      </c>
      <c r="M59" s="32">
        <f t="shared" si="14"/>
        <v>0</v>
      </c>
      <c r="N59" s="32">
        <f>SUM(D59:M59)</f>
        <v>31123078</v>
      </c>
      <c r="O59" s="45">
        <f t="shared" si="9"/>
        <v>463.36169009051929</v>
      </c>
      <c r="P59" s="9"/>
    </row>
    <row r="60" spans="1:119">
      <c r="A60" s="12"/>
      <c r="B60" s="25">
        <v>381</v>
      </c>
      <c r="C60" s="20" t="s">
        <v>75</v>
      </c>
      <c r="D60" s="46">
        <v>3742226</v>
      </c>
      <c r="E60" s="46">
        <v>1130696</v>
      </c>
      <c r="F60" s="46">
        <v>3434649</v>
      </c>
      <c r="G60" s="46">
        <v>839447</v>
      </c>
      <c r="H60" s="46">
        <v>0</v>
      </c>
      <c r="I60" s="46">
        <v>113353</v>
      </c>
      <c r="J60" s="46">
        <v>983196</v>
      </c>
      <c r="K60" s="46">
        <v>0</v>
      </c>
      <c r="L60" s="46">
        <v>0</v>
      </c>
      <c r="M60" s="46">
        <v>0</v>
      </c>
      <c r="N60" s="46">
        <f>SUM(D60:M60)</f>
        <v>10243567</v>
      </c>
      <c r="O60" s="47">
        <f t="shared" si="9"/>
        <v>152.50665495474036</v>
      </c>
      <c r="P60" s="9"/>
    </row>
    <row r="61" spans="1:119">
      <c r="A61" s="12"/>
      <c r="B61" s="25">
        <v>389.4</v>
      </c>
      <c r="C61" s="20" t="s">
        <v>126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20037033</v>
      </c>
      <c r="L61" s="46">
        <v>0</v>
      </c>
      <c r="M61" s="46">
        <v>0</v>
      </c>
      <c r="N61" s="46">
        <f>SUM(D61:M61)</f>
        <v>20037033</v>
      </c>
      <c r="O61" s="47">
        <f t="shared" si="9"/>
        <v>298.31218735111958</v>
      </c>
      <c r="P61" s="9"/>
    </row>
    <row r="62" spans="1:119" ht="15.75" thickBot="1">
      <c r="A62" s="12"/>
      <c r="B62" s="25">
        <v>389.7</v>
      </c>
      <c r="C62" s="20" t="s">
        <v>127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842478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842478</v>
      </c>
      <c r="O62" s="47">
        <f t="shared" si="9"/>
        <v>12.542847784659362</v>
      </c>
      <c r="P62" s="9"/>
    </row>
    <row r="63" spans="1:119" ht="16.5" thickBot="1">
      <c r="A63" s="14" t="s">
        <v>61</v>
      </c>
      <c r="B63" s="23"/>
      <c r="C63" s="22"/>
      <c r="D63" s="15">
        <f t="shared" ref="D63:M63" si="15">SUM(D5,D14,D21,D35,D47,D51,D59)</f>
        <v>136656175</v>
      </c>
      <c r="E63" s="15">
        <f t="shared" si="15"/>
        <v>27418035</v>
      </c>
      <c r="F63" s="15">
        <f t="shared" si="15"/>
        <v>5618737</v>
      </c>
      <c r="G63" s="15">
        <f t="shared" si="15"/>
        <v>18358167</v>
      </c>
      <c r="H63" s="15">
        <f t="shared" si="15"/>
        <v>0</v>
      </c>
      <c r="I63" s="15">
        <f t="shared" si="15"/>
        <v>47975241</v>
      </c>
      <c r="J63" s="15">
        <f t="shared" si="15"/>
        <v>22723264</v>
      </c>
      <c r="K63" s="15">
        <f t="shared" si="15"/>
        <v>53286558</v>
      </c>
      <c r="L63" s="15">
        <f t="shared" si="15"/>
        <v>0</v>
      </c>
      <c r="M63" s="15">
        <f t="shared" si="15"/>
        <v>1185543</v>
      </c>
      <c r="N63" s="15">
        <f>SUM(D63:M63)</f>
        <v>313221720</v>
      </c>
      <c r="O63" s="38">
        <f t="shared" si="9"/>
        <v>4663.2580990948072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146</v>
      </c>
      <c r="M65" s="118"/>
      <c r="N65" s="118"/>
      <c r="O65" s="43">
        <v>67168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100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80632895</v>
      </c>
      <c r="E5" s="27">
        <f t="shared" si="0"/>
        <v>22176796</v>
      </c>
      <c r="F5" s="27">
        <f t="shared" si="0"/>
        <v>2124160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1965688</v>
      </c>
      <c r="L5" s="27">
        <f t="shared" si="0"/>
        <v>0</v>
      </c>
      <c r="M5" s="27">
        <f t="shared" si="0"/>
        <v>1048205</v>
      </c>
      <c r="N5" s="28">
        <f>SUM(D5:M5)</f>
        <v>107947744</v>
      </c>
      <c r="O5" s="33">
        <f t="shared" ref="O5:O36" si="1">(N5/O$65)</f>
        <v>1608.711275371822</v>
      </c>
      <c r="P5" s="6"/>
    </row>
    <row r="6" spans="1:133">
      <c r="A6" s="12"/>
      <c r="B6" s="25">
        <v>311</v>
      </c>
      <c r="C6" s="20" t="s">
        <v>3</v>
      </c>
      <c r="D6" s="46">
        <v>68084867</v>
      </c>
      <c r="E6" s="46">
        <v>22176796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1048205</v>
      </c>
      <c r="N6" s="46">
        <f>SUM(D6:M6)</f>
        <v>91309868</v>
      </c>
      <c r="O6" s="47">
        <f t="shared" si="1"/>
        <v>1360.7622425561085</v>
      </c>
      <c r="P6" s="9"/>
    </row>
    <row r="7" spans="1:133">
      <c r="A7" s="12"/>
      <c r="B7" s="25">
        <v>312.41000000000003</v>
      </c>
      <c r="C7" s="20" t="s">
        <v>11</v>
      </c>
      <c r="D7" s="46">
        <v>1509521</v>
      </c>
      <c r="E7" s="46">
        <v>0</v>
      </c>
      <c r="F7" s="46">
        <v>2124160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3633681</v>
      </c>
      <c r="O7" s="47">
        <f t="shared" si="1"/>
        <v>54.151605019224462</v>
      </c>
      <c r="P7" s="9"/>
    </row>
    <row r="8" spans="1:133">
      <c r="A8" s="12"/>
      <c r="B8" s="25">
        <v>312.51</v>
      </c>
      <c r="C8" s="20" t="s">
        <v>85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1129759</v>
      </c>
      <c r="L8" s="46">
        <v>0</v>
      </c>
      <c r="M8" s="46">
        <v>0</v>
      </c>
      <c r="N8" s="46">
        <f>SUM(D8:M8)</f>
        <v>1129759</v>
      </c>
      <c r="O8" s="47">
        <f t="shared" si="1"/>
        <v>16.836443027033472</v>
      </c>
      <c r="P8" s="9"/>
    </row>
    <row r="9" spans="1:133">
      <c r="A9" s="12"/>
      <c r="B9" s="25">
        <v>312.52</v>
      </c>
      <c r="C9" s="20" t="s">
        <v>113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835929</v>
      </c>
      <c r="L9" s="46">
        <v>0</v>
      </c>
      <c r="M9" s="46">
        <v>0</v>
      </c>
      <c r="N9" s="46">
        <f>SUM(D9:M9)</f>
        <v>835929</v>
      </c>
      <c r="O9" s="47">
        <f t="shared" si="1"/>
        <v>12.457586957169681</v>
      </c>
      <c r="P9" s="9"/>
    </row>
    <row r="10" spans="1:133">
      <c r="A10" s="12"/>
      <c r="B10" s="25">
        <v>314.10000000000002</v>
      </c>
      <c r="C10" s="20" t="s">
        <v>12</v>
      </c>
      <c r="D10" s="46">
        <v>6519017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6519017</v>
      </c>
      <c r="O10" s="47">
        <f t="shared" si="1"/>
        <v>97.150859884951274</v>
      </c>
      <c r="P10" s="9"/>
    </row>
    <row r="11" spans="1:133">
      <c r="A11" s="12"/>
      <c r="B11" s="25">
        <v>314.39999999999998</v>
      </c>
      <c r="C11" s="20" t="s">
        <v>14</v>
      </c>
      <c r="D11" s="46">
        <v>305087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305087</v>
      </c>
      <c r="O11" s="47">
        <f t="shared" si="1"/>
        <v>4.546615600131144</v>
      </c>
      <c r="P11" s="9"/>
    </row>
    <row r="12" spans="1:133">
      <c r="A12" s="12"/>
      <c r="B12" s="25">
        <v>315</v>
      </c>
      <c r="C12" s="20" t="s">
        <v>114</v>
      </c>
      <c r="D12" s="46">
        <v>3207975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3207975</v>
      </c>
      <c r="O12" s="47">
        <f t="shared" si="1"/>
        <v>47.807442401120682</v>
      </c>
      <c r="P12" s="9"/>
    </row>
    <row r="13" spans="1:133">
      <c r="A13" s="12"/>
      <c r="B13" s="25">
        <v>316</v>
      </c>
      <c r="C13" s="20" t="s">
        <v>115</v>
      </c>
      <c r="D13" s="46">
        <v>1006428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1006428</v>
      </c>
      <c r="O13" s="47">
        <f t="shared" si="1"/>
        <v>14.99847992608268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14670377</v>
      </c>
      <c r="E14" s="32">
        <f t="shared" si="3"/>
        <v>413536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15083913</v>
      </c>
      <c r="O14" s="45">
        <f t="shared" si="1"/>
        <v>224.79081100414294</v>
      </c>
      <c r="P14" s="10"/>
    </row>
    <row r="15" spans="1:133">
      <c r="A15" s="12"/>
      <c r="B15" s="25">
        <v>322</v>
      </c>
      <c r="C15" s="20" t="s">
        <v>0</v>
      </c>
      <c r="D15" s="46">
        <v>6526916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6526916</v>
      </c>
      <c r="O15" s="47">
        <f t="shared" si="1"/>
        <v>97.268576197430775</v>
      </c>
      <c r="P15" s="9"/>
    </row>
    <row r="16" spans="1:133">
      <c r="A16" s="12"/>
      <c r="B16" s="25">
        <v>323.10000000000002</v>
      </c>
      <c r="C16" s="20" t="s">
        <v>17</v>
      </c>
      <c r="D16" s="46">
        <v>4800279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4800279</v>
      </c>
      <c r="O16" s="47">
        <f t="shared" si="1"/>
        <v>71.5370480760633</v>
      </c>
      <c r="P16" s="9"/>
    </row>
    <row r="17" spans="1:16">
      <c r="A17" s="12"/>
      <c r="B17" s="25">
        <v>323.39999999999998</v>
      </c>
      <c r="C17" s="20" t="s">
        <v>18</v>
      </c>
      <c r="D17" s="46">
        <v>58982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58982</v>
      </c>
      <c r="O17" s="47">
        <f t="shared" si="1"/>
        <v>0.87899019403296474</v>
      </c>
      <c r="P17" s="9"/>
    </row>
    <row r="18" spans="1:16">
      <c r="A18" s="12"/>
      <c r="B18" s="25">
        <v>323.89999999999998</v>
      </c>
      <c r="C18" s="20" t="s">
        <v>19</v>
      </c>
      <c r="D18" s="46">
        <v>458330</v>
      </c>
      <c r="E18" s="46">
        <v>80837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539167</v>
      </c>
      <c r="O18" s="47">
        <f t="shared" si="1"/>
        <v>8.035036213525677</v>
      </c>
      <c r="P18" s="9"/>
    </row>
    <row r="19" spans="1:16">
      <c r="A19" s="12"/>
      <c r="B19" s="25">
        <v>324.61</v>
      </c>
      <c r="C19" s="20" t="s">
        <v>20</v>
      </c>
      <c r="D19" s="46">
        <v>0</v>
      </c>
      <c r="E19" s="46">
        <v>131000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131000</v>
      </c>
      <c r="O19" s="47">
        <f t="shared" si="1"/>
        <v>1.9522517957735983</v>
      </c>
      <c r="P19" s="9"/>
    </row>
    <row r="20" spans="1:16">
      <c r="A20" s="12"/>
      <c r="B20" s="25">
        <v>329</v>
      </c>
      <c r="C20" s="20" t="s">
        <v>22</v>
      </c>
      <c r="D20" s="46">
        <v>2825870</v>
      </c>
      <c r="E20" s="46">
        <v>201699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3027569</v>
      </c>
      <c r="O20" s="47">
        <f t="shared" si="1"/>
        <v>45.11890852731662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SUM(D22:D33)</f>
        <v>8183052</v>
      </c>
      <c r="E21" s="32">
        <f t="shared" si="5"/>
        <v>1072568</v>
      </c>
      <c r="F21" s="32">
        <f t="shared" si="5"/>
        <v>0</v>
      </c>
      <c r="G21" s="32">
        <f t="shared" si="5"/>
        <v>6156934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15412554</v>
      </c>
      <c r="O21" s="45">
        <f t="shared" si="1"/>
        <v>229.68844445769128</v>
      </c>
      <c r="P21" s="10"/>
    </row>
    <row r="22" spans="1:16">
      <c r="A22" s="12"/>
      <c r="B22" s="25">
        <v>331.2</v>
      </c>
      <c r="C22" s="20" t="s">
        <v>23</v>
      </c>
      <c r="D22" s="46">
        <v>241518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241518</v>
      </c>
      <c r="O22" s="47">
        <f t="shared" si="1"/>
        <v>3.599266787875175</v>
      </c>
      <c r="P22" s="9"/>
    </row>
    <row r="23" spans="1:16">
      <c r="A23" s="12"/>
      <c r="B23" s="25">
        <v>331.49</v>
      </c>
      <c r="C23" s="20" t="s">
        <v>27</v>
      </c>
      <c r="D23" s="46">
        <v>0</v>
      </c>
      <c r="E23" s="46">
        <v>0</v>
      </c>
      <c r="F23" s="46">
        <v>0</v>
      </c>
      <c r="G23" s="46">
        <v>1154128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1154128</v>
      </c>
      <c r="O23" s="47">
        <f t="shared" si="1"/>
        <v>17.199606569103754</v>
      </c>
      <c r="P23" s="9"/>
    </row>
    <row r="24" spans="1:16">
      <c r="A24" s="12"/>
      <c r="B24" s="25">
        <v>331.5</v>
      </c>
      <c r="C24" s="20" t="s">
        <v>25</v>
      </c>
      <c r="D24" s="46">
        <v>0</v>
      </c>
      <c r="E24" s="46">
        <v>574816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574816</v>
      </c>
      <c r="O24" s="47">
        <f t="shared" si="1"/>
        <v>8.566302047628982</v>
      </c>
      <c r="P24" s="9"/>
    </row>
    <row r="25" spans="1:16">
      <c r="A25" s="12"/>
      <c r="B25" s="25">
        <v>334.2</v>
      </c>
      <c r="C25" s="20" t="s">
        <v>26</v>
      </c>
      <c r="D25" s="46">
        <v>983</v>
      </c>
      <c r="E25" s="46">
        <v>362415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363398</v>
      </c>
      <c r="O25" s="47">
        <f t="shared" si="1"/>
        <v>5.4156060922178177</v>
      </c>
      <c r="P25" s="9"/>
    </row>
    <row r="26" spans="1:16">
      <c r="A26" s="12"/>
      <c r="B26" s="25">
        <v>334.7</v>
      </c>
      <c r="C26" s="20" t="s">
        <v>92</v>
      </c>
      <c r="D26" s="46">
        <v>0</v>
      </c>
      <c r="E26" s="46">
        <v>0</v>
      </c>
      <c r="F26" s="46">
        <v>0</v>
      </c>
      <c r="G26" s="46">
        <v>169077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169077</v>
      </c>
      <c r="O26" s="47">
        <f t="shared" si="1"/>
        <v>2.5197013501833032</v>
      </c>
      <c r="P26" s="9"/>
    </row>
    <row r="27" spans="1:16">
      <c r="A27" s="12"/>
      <c r="B27" s="25">
        <v>335.12</v>
      </c>
      <c r="C27" s="20" t="s">
        <v>116</v>
      </c>
      <c r="D27" s="46">
        <v>2261468</v>
      </c>
      <c r="E27" s="46">
        <v>0</v>
      </c>
      <c r="F27" s="46">
        <v>0</v>
      </c>
      <c r="G27" s="46">
        <v>4833729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7095197</v>
      </c>
      <c r="O27" s="47">
        <f t="shared" si="1"/>
        <v>105.73748919555304</v>
      </c>
      <c r="P27" s="9"/>
    </row>
    <row r="28" spans="1:16">
      <c r="A28" s="12"/>
      <c r="B28" s="25">
        <v>335.14</v>
      </c>
      <c r="C28" s="20" t="s">
        <v>117</v>
      </c>
      <c r="D28" s="46">
        <v>391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391</v>
      </c>
      <c r="O28" s="47">
        <f t="shared" si="1"/>
        <v>5.8269500163929538E-3</v>
      </c>
      <c r="P28" s="9"/>
    </row>
    <row r="29" spans="1:16">
      <c r="A29" s="12"/>
      <c r="B29" s="25">
        <v>335.15</v>
      </c>
      <c r="C29" s="20" t="s">
        <v>118</v>
      </c>
      <c r="D29" s="46">
        <v>92420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92420</v>
      </c>
      <c r="O29" s="47">
        <f t="shared" si="1"/>
        <v>1.3773061905755417</v>
      </c>
      <c r="P29" s="9"/>
    </row>
    <row r="30" spans="1:16">
      <c r="A30" s="12"/>
      <c r="B30" s="25">
        <v>335.18</v>
      </c>
      <c r="C30" s="20" t="s">
        <v>119</v>
      </c>
      <c r="D30" s="46">
        <v>5363001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5363001</v>
      </c>
      <c r="O30" s="47">
        <f t="shared" si="1"/>
        <v>79.92311704569164</v>
      </c>
      <c r="P30" s="9"/>
    </row>
    <row r="31" spans="1:16">
      <c r="A31" s="12"/>
      <c r="B31" s="25">
        <v>335.21</v>
      </c>
      <c r="C31" s="20" t="s">
        <v>35</v>
      </c>
      <c r="D31" s="46">
        <v>79712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79712</v>
      </c>
      <c r="O31" s="47">
        <f t="shared" si="1"/>
        <v>1.1879228637000387</v>
      </c>
      <c r="P31" s="9"/>
    </row>
    <row r="32" spans="1:16">
      <c r="A32" s="12"/>
      <c r="B32" s="25">
        <v>337.7</v>
      </c>
      <c r="C32" s="20" t="s">
        <v>40</v>
      </c>
      <c r="D32" s="46">
        <v>10432</v>
      </c>
      <c r="E32" s="46">
        <v>135337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145769</v>
      </c>
      <c r="O32" s="47">
        <f t="shared" si="1"/>
        <v>2.1723495573902416</v>
      </c>
      <c r="P32" s="9"/>
    </row>
    <row r="33" spans="1:16">
      <c r="A33" s="12"/>
      <c r="B33" s="25">
        <v>338</v>
      </c>
      <c r="C33" s="20" t="s">
        <v>41</v>
      </c>
      <c r="D33" s="46">
        <v>133127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133127</v>
      </c>
      <c r="O33" s="47">
        <f t="shared" si="1"/>
        <v>1.9839498077553575</v>
      </c>
      <c r="P33" s="9"/>
    </row>
    <row r="34" spans="1:16" ht="15.75">
      <c r="A34" s="29" t="s">
        <v>46</v>
      </c>
      <c r="B34" s="30"/>
      <c r="C34" s="31"/>
      <c r="D34" s="32">
        <f t="shared" ref="D34:M34" si="7">SUM(D35:D45)</f>
        <v>14988992</v>
      </c>
      <c r="E34" s="32">
        <f t="shared" si="7"/>
        <v>505244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44576633</v>
      </c>
      <c r="J34" s="32">
        <f t="shared" si="7"/>
        <v>16558724</v>
      </c>
      <c r="K34" s="32">
        <f t="shared" si="7"/>
        <v>0</v>
      </c>
      <c r="L34" s="32">
        <f t="shared" si="7"/>
        <v>0</v>
      </c>
      <c r="M34" s="32">
        <f t="shared" si="7"/>
        <v>105823</v>
      </c>
      <c r="N34" s="32">
        <f>SUM(D34:M34)</f>
        <v>76735416</v>
      </c>
      <c r="O34" s="45">
        <f t="shared" si="1"/>
        <v>1143.5637685911001</v>
      </c>
      <c r="P34" s="10"/>
    </row>
    <row r="35" spans="1:16">
      <c r="A35" s="12"/>
      <c r="B35" s="25">
        <v>341.1</v>
      </c>
      <c r="C35" s="20" t="s">
        <v>120</v>
      </c>
      <c r="D35" s="46">
        <v>169203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169203</v>
      </c>
      <c r="O35" s="47">
        <f t="shared" si="1"/>
        <v>2.5215790885517571</v>
      </c>
      <c r="P35" s="9"/>
    </row>
    <row r="36" spans="1:16">
      <c r="A36" s="12"/>
      <c r="B36" s="25">
        <v>341.9</v>
      </c>
      <c r="C36" s="20" t="s">
        <v>121</v>
      </c>
      <c r="D36" s="46">
        <v>1040877</v>
      </c>
      <c r="E36" s="46">
        <v>161313</v>
      </c>
      <c r="F36" s="46">
        <v>0</v>
      </c>
      <c r="G36" s="46">
        <v>0</v>
      </c>
      <c r="H36" s="46">
        <v>0</v>
      </c>
      <c r="I36" s="46">
        <v>0</v>
      </c>
      <c r="J36" s="46">
        <v>16558724</v>
      </c>
      <c r="K36" s="46">
        <v>0</v>
      </c>
      <c r="L36" s="46">
        <v>0</v>
      </c>
      <c r="M36" s="46">
        <v>105823</v>
      </c>
      <c r="N36" s="46">
        <f t="shared" ref="N36:N45" si="8">SUM(D36:M36)</f>
        <v>17866737</v>
      </c>
      <c r="O36" s="47">
        <f t="shared" si="1"/>
        <v>266.26236177759233</v>
      </c>
      <c r="P36" s="9"/>
    </row>
    <row r="37" spans="1:16">
      <c r="A37" s="12"/>
      <c r="B37" s="25">
        <v>342.2</v>
      </c>
      <c r="C37" s="20" t="s">
        <v>51</v>
      </c>
      <c r="D37" s="46">
        <v>6329395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6329395</v>
      </c>
      <c r="O37" s="47">
        <f t="shared" ref="O37:O63" si="9">(N37/O$65)</f>
        <v>94.324982861911721</v>
      </c>
      <c r="P37" s="9"/>
    </row>
    <row r="38" spans="1:16">
      <c r="A38" s="12"/>
      <c r="B38" s="25">
        <v>342.4</v>
      </c>
      <c r="C38" s="20" t="s">
        <v>52</v>
      </c>
      <c r="D38" s="46">
        <v>2780735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2780735</v>
      </c>
      <c r="O38" s="47">
        <f t="shared" si="9"/>
        <v>41.440419063515243</v>
      </c>
      <c r="P38" s="9"/>
    </row>
    <row r="39" spans="1:16">
      <c r="A39" s="12"/>
      <c r="B39" s="25">
        <v>343.4</v>
      </c>
      <c r="C39" s="20" t="s">
        <v>53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4720889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4720889</v>
      </c>
      <c r="O39" s="47">
        <f t="shared" si="9"/>
        <v>70.35392387708265</v>
      </c>
      <c r="P39" s="9"/>
    </row>
    <row r="40" spans="1:16">
      <c r="A40" s="12"/>
      <c r="B40" s="25">
        <v>343.6</v>
      </c>
      <c r="C40" s="20" t="s">
        <v>54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33564703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33564703</v>
      </c>
      <c r="O40" s="47">
        <f t="shared" si="9"/>
        <v>500.20421149891212</v>
      </c>
      <c r="P40" s="9"/>
    </row>
    <row r="41" spans="1:16">
      <c r="A41" s="12"/>
      <c r="B41" s="25">
        <v>343.8</v>
      </c>
      <c r="C41" s="20" t="s">
        <v>55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98322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98322</v>
      </c>
      <c r="O41" s="47">
        <f t="shared" si="9"/>
        <v>1.4652618401836011</v>
      </c>
      <c r="P41" s="9"/>
    </row>
    <row r="42" spans="1:16">
      <c r="A42" s="12"/>
      <c r="B42" s="25">
        <v>343.9</v>
      </c>
      <c r="C42" s="20" t="s">
        <v>56</v>
      </c>
      <c r="D42" s="46">
        <v>73595</v>
      </c>
      <c r="E42" s="46">
        <v>0</v>
      </c>
      <c r="F42" s="46">
        <v>0</v>
      </c>
      <c r="G42" s="46">
        <v>0</v>
      </c>
      <c r="H42" s="46">
        <v>0</v>
      </c>
      <c r="I42" s="46">
        <v>2151690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2225285</v>
      </c>
      <c r="O42" s="47">
        <f t="shared" si="9"/>
        <v>33.162722422580551</v>
      </c>
      <c r="P42" s="9"/>
    </row>
    <row r="43" spans="1:16">
      <c r="A43" s="12"/>
      <c r="B43" s="25">
        <v>344.5</v>
      </c>
      <c r="C43" s="20" t="s">
        <v>122</v>
      </c>
      <c r="D43" s="46">
        <v>3277531</v>
      </c>
      <c r="E43" s="46">
        <v>69171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3346702</v>
      </c>
      <c r="O43" s="47">
        <f t="shared" si="9"/>
        <v>49.874847247473994</v>
      </c>
      <c r="P43" s="9"/>
    </row>
    <row r="44" spans="1:16">
      <c r="A44" s="12"/>
      <c r="B44" s="25">
        <v>347.2</v>
      </c>
      <c r="C44" s="20" t="s">
        <v>59</v>
      </c>
      <c r="D44" s="46">
        <v>1084373</v>
      </c>
      <c r="E44" s="46">
        <v>274760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1359133</v>
      </c>
      <c r="O44" s="47">
        <f t="shared" si="9"/>
        <v>20.254731602634795</v>
      </c>
      <c r="P44" s="9"/>
    </row>
    <row r="45" spans="1:16">
      <c r="A45" s="12"/>
      <c r="B45" s="25">
        <v>347.5</v>
      </c>
      <c r="C45" s="20" t="s">
        <v>60</v>
      </c>
      <c r="D45" s="46">
        <v>233283</v>
      </c>
      <c r="E45" s="46">
        <v>0</v>
      </c>
      <c r="F45" s="46">
        <v>0</v>
      </c>
      <c r="G45" s="46">
        <v>0</v>
      </c>
      <c r="H45" s="46">
        <v>0</v>
      </c>
      <c r="I45" s="46">
        <v>4041029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4274312</v>
      </c>
      <c r="O45" s="47">
        <f t="shared" si="9"/>
        <v>63.698727310661383</v>
      </c>
      <c r="P45" s="9"/>
    </row>
    <row r="46" spans="1:16" ht="15.75">
      <c r="A46" s="29" t="s">
        <v>47</v>
      </c>
      <c r="B46" s="30"/>
      <c r="C46" s="31"/>
      <c r="D46" s="32">
        <f t="shared" ref="D46:M46" si="10">SUM(D47:D49)</f>
        <v>1859629</v>
      </c>
      <c r="E46" s="32">
        <f t="shared" si="10"/>
        <v>187978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51" si="11">SUM(D46:M46)</f>
        <v>2047607</v>
      </c>
      <c r="O46" s="45">
        <f t="shared" si="9"/>
        <v>30.514843074722066</v>
      </c>
      <c r="P46" s="10"/>
    </row>
    <row r="47" spans="1:16">
      <c r="A47" s="13"/>
      <c r="B47" s="39">
        <v>351.9</v>
      </c>
      <c r="C47" s="21" t="s">
        <v>123</v>
      </c>
      <c r="D47" s="46">
        <v>254509</v>
      </c>
      <c r="E47" s="46">
        <v>187978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442487</v>
      </c>
      <c r="O47" s="47">
        <f t="shared" si="9"/>
        <v>6.5942445828738343</v>
      </c>
      <c r="P47" s="9"/>
    </row>
    <row r="48" spans="1:16">
      <c r="A48" s="13"/>
      <c r="B48" s="39">
        <v>354</v>
      </c>
      <c r="C48" s="21" t="s">
        <v>63</v>
      </c>
      <c r="D48" s="46">
        <v>1359460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1359460</v>
      </c>
      <c r="O48" s="47">
        <f t="shared" si="9"/>
        <v>20.259604780781498</v>
      </c>
      <c r="P48" s="9"/>
    </row>
    <row r="49" spans="1:119">
      <c r="A49" s="13"/>
      <c r="B49" s="39">
        <v>359</v>
      </c>
      <c r="C49" s="21" t="s">
        <v>64</v>
      </c>
      <c r="D49" s="46">
        <v>245660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245660</v>
      </c>
      <c r="O49" s="47">
        <f t="shared" si="9"/>
        <v>3.6609937110667343</v>
      </c>
      <c r="P49" s="9"/>
    </row>
    <row r="50" spans="1:119" ht="15.75">
      <c r="A50" s="29" t="s">
        <v>4</v>
      </c>
      <c r="B50" s="30"/>
      <c r="C50" s="31"/>
      <c r="D50" s="32">
        <f t="shared" ref="D50:M50" si="12">SUM(D51:D57)</f>
        <v>13811375</v>
      </c>
      <c r="E50" s="32">
        <f t="shared" si="12"/>
        <v>1471213</v>
      </c>
      <c r="F50" s="32">
        <f t="shared" si="12"/>
        <v>0</v>
      </c>
      <c r="G50" s="32">
        <f t="shared" si="12"/>
        <v>4375815</v>
      </c>
      <c r="H50" s="32">
        <f t="shared" si="12"/>
        <v>0</v>
      </c>
      <c r="I50" s="32">
        <f t="shared" si="12"/>
        <v>1377006</v>
      </c>
      <c r="J50" s="32">
        <f t="shared" si="12"/>
        <v>3510068</v>
      </c>
      <c r="K50" s="32">
        <f t="shared" si="12"/>
        <v>14259766</v>
      </c>
      <c r="L50" s="32">
        <f t="shared" si="12"/>
        <v>0</v>
      </c>
      <c r="M50" s="32">
        <f t="shared" si="12"/>
        <v>252</v>
      </c>
      <c r="N50" s="32">
        <f t="shared" si="11"/>
        <v>38805495</v>
      </c>
      <c r="O50" s="45">
        <f t="shared" si="9"/>
        <v>578.30608625674347</v>
      </c>
      <c r="P50" s="10"/>
    </row>
    <row r="51" spans="1:119">
      <c r="A51" s="12"/>
      <c r="B51" s="25">
        <v>361.1</v>
      </c>
      <c r="C51" s="20" t="s">
        <v>66</v>
      </c>
      <c r="D51" s="46">
        <v>2340435</v>
      </c>
      <c r="E51" s="46">
        <v>142675</v>
      </c>
      <c r="F51" s="46">
        <v>0</v>
      </c>
      <c r="G51" s="46">
        <v>1285965</v>
      </c>
      <c r="H51" s="46">
        <v>0</v>
      </c>
      <c r="I51" s="46">
        <v>1179437</v>
      </c>
      <c r="J51" s="46">
        <v>436506</v>
      </c>
      <c r="K51" s="46">
        <v>5267456</v>
      </c>
      <c r="L51" s="46">
        <v>0</v>
      </c>
      <c r="M51" s="46">
        <v>252</v>
      </c>
      <c r="N51" s="46">
        <f t="shared" si="11"/>
        <v>10652726</v>
      </c>
      <c r="O51" s="47">
        <f t="shared" si="9"/>
        <v>158.75422491132903</v>
      </c>
      <c r="P51" s="9"/>
    </row>
    <row r="52" spans="1:119">
      <c r="A52" s="12"/>
      <c r="B52" s="25">
        <v>361.2</v>
      </c>
      <c r="C52" s="20" t="s">
        <v>67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8986255</v>
      </c>
      <c r="L52" s="46">
        <v>0</v>
      </c>
      <c r="M52" s="46">
        <v>0</v>
      </c>
      <c r="N52" s="46">
        <f t="shared" ref="N52:N57" si="13">SUM(D52:M52)</f>
        <v>8986255</v>
      </c>
      <c r="O52" s="47">
        <f t="shared" si="9"/>
        <v>133.91933176358378</v>
      </c>
      <c r="P52" s="9"/>
    </row>
    <row r="53" spans="1:119">
      <c r="A53" s="12"/>
      <c r="B53" s="25">
        <v>362</v>
      </c>
      <c r="C53" s="20" t="s">
        <v>69</v>
      </c>
      <c r="D53" s="46">
        <v>330553</v>
      </c>
      <c r="E53" s="46">
        <v>0</v>
      </c>
      <c r="F53" s="46">
        <v>0</v>
      </c>
      <c r="G53" s="46">
        <v>0</v>
      </c>
      <c r="H53" s="46">
        <v>0</v>
      </c>
      <c r="I53" s="46">
        <v>130827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461380</v>
      </c>
      <c r="O53" s="47">
        <f t="shared" si="9"/>
        <v>6.8758010193436858</v>
      </c>
      <c r="P53" s="9"/>
    </row>
    <row r="54" spans="1:119">
      <c r="A54" s="12"/>
      <c r="B54" s="25">
        <v>364</v>
      </c>
      <c r="C54" s="20" t="s">
        <v>124</v>
      </c>
      <c r="D54" s="46">
        <v>181</v>
      </c>
      <c r="E54" s="46">
        <v>222997</v>
      </c>
      <c r="F54" s="46">
        <v>0</v>
      </c>
      <c r="G54" s="46">
        <v>0</v>
      </c>
      <c r="H54" s="46">
        <v>0</v>
      </c>
      <c r="I54" s="46">
        <v>0</v>
      </c>
      <c r="J54" s="46">
        <v>207396</v>
      </c>
      <c r="K54" s="46">
        <v>0</v>
      </c>
      <c r="L54" s="46">
        <v>0</v>
      </c>
      <c r="M54" s="46">
        <v>0</v>
      </c>
      <c r="N54" s="46">
        <f t="shared" si="13"/>
        <v>430574</v>
      </c>
      <c r="O54" s="47">
        <f t="shared" si="9"/>
        <v>6.4167088909421475</v>
      </c>
      <c r="P54" s="9"/>
    </row>
    <row r="55" spans="1:119">
      <c r="A55" s="12"/>
      <c r="B55" s="25">
        <v>365</v>
      </c>
      <c r="C55" s="20" t="s">
        <v>125</v>
      </c>
      <c r="D55" s="46">
        <v>1015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1015</v>
      </c>
      <c r="O55" s="47">
        <f t="shared" si="9"/>
        <v>1.5126225745879407E-2</v>
      </c>
      <c r="P55" s="9"/>
    </row>
    <row r="56" spans="1:119">
      <c r="A56" s="12"/>
      <c r="B56" s="25">
        <v>366</v>
      </c>
      <c r="C56" s="20" t="s">
        <v>72</v>
      </c>
      <c r="D56" s="46">
        <v>5001482</v>
      </c>
      <c r="E56" s="46">
        <v>168625</v>
      </c>
      <c r="F56" s="46">
        <v>0</v>
      </c>
      <c r="G56" s="46">
        <v>3011764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8181871</v>
      </c>
      <c r="O56" s="47">
        <f t="shared" si="9"/>
        <v>121.93185001937348</v>
      </c>
      <c r="P56" s="9"/>
    </row>
    <row r="57" spans="1:119">
      <c r="A57" s="12"/>
      <c r="B57" s="25">
        <v>369.9</v>
      </c>
      <c r="C57" s="20" t="s">
        <v>74</v>
      </c>
      <c r="D57" s="46">
        <v>6137709</v>
      </c>
      <c r="E57" s="46">
        <v>936916</v>
      </c>
      <c r="F57" s="46">
        <v>0</v>
      </c>
      <c r="G57" s="46">
        <v>78086</v>
      </c>
      <c r="H57" s="46">
        <v>0</v>
      </c>
      <c r="I57" s="46">
        <v>66742</v>
      </c>
      <c r="J57" s="46">
        <v>2866166</v>
      </c>
      <c r="K57" s="46">
        <v>6055</v>
      </c>
      <c r="L57" s="46">
        <v>0</v>
      </c>
      <c r="M57" s="46">
        <v>0</v>
      </c>
      <c r="N57" s="46">
        <f t="shared" si="13"/>
        <v>10091674</v>
      </c>
      <c r="O57" s="47">
        <f t="shared" si="9"/>
        <v>150.39304342642544</v>
      </c>
      <c r="P57" s="9"/>
    </row>
    <row r="58" spans="1:119" ht="15.75">
      <c r="A58" s="29" t="s">
        <v>48</v>
      </c>
      <c r="B58" s="30"/>
      <c r="C58" s="31"/>
      <c r="D58" s="32">
        <f t="shared" ref="D58:M58" si="14">SUM(D59:D62)</f>
        <v>3755362</v>
      </c>
      <c r="E58" s="32">
        <f t="shared" si="14"/>
        <v>3147898</v>
      </c>
      <c r="F58" s="32">
        <f t="shared" si="14"/>
        <v>2058150</v>
      </c>
      <c r="G58" s="32">
        <f t="shared" si="14"/>
        <v>2487511</v>
      </c>
      <c r="H58" s="32">
        <f t="shared" si="14"/>
        <v>0</v>
      </c>
      <c r="I58" s="32">
        <f t="shared" si="14"/>
        <v>959403</v>
      </c>
      <c r="J58" s="32">
        <f t="shared" si="14"/>
        <v>2821418</v>
      </c>
      <c r="K58" s="32">
        <f t="shared" si="14"/>
        <v>18476845</v>
      </c>
      <c r="L58" s="32">
        <f t="shared" si="14"/>
        <v>0</v>
      </c>
      <c r="M58" s="32">
        <f t="shared" si="14"/>
        <v>0</v>
      </c>
      <c r="N58" s="32">
        <f t="shared" ref="N58:N63" si="15">SUM(D58:M58)</f>
        <v>33706587</v>
      </c>
      <c r="O58" s="45">
        <f t="shared" si="9"/>
        <v>502.31866412327503</v>
      </c>
      <c r="P58" s="9"/>
    </row>
    <row r="59" spans="1:119">
      <c r="A59" s="12"/>
      <c r="B59" s="25">
        <v>381</v>
      </c>
      <c r="C59" s="20" t="s">
        <v>75</v>
      </c>
      <c r="D59" s="46">
        <v>3755362</v>
      </c>
      <c r="E59" s="46">
        <v>1197898</v>
      </c>
      <c r="F59" s="46">
        <v>2058150</v>
      </c>
      <c r="G59" s="46">
        <v>2487511</v>
      </c>
      <c r="H59" s="46">
        <v>0</v>
      </c>
      <c r="I59" s="46">
        <v>109000</v>
      </c>
      <c r="J59" s="46">
        <v>2769617</v>
      </c>
      <c r="K59" s="46">
        <v>0</v>
      </c>
      <c r="L59" s="46">
        <v>0</v>
      </c>
      <c r="M59" s="46">
        <v>0</v>
      </c>
      <c r="N59" s="46">
        <f t="shared" si="15"/>
        <v>12377538</v>
      </c>
      <c r="O59" s="47">
        <f t="shared" si="9"/>
        <v>184.45855563172483</v>
      </c>
      <c r="P59" s="9"/>
    </row>
    <row r="60" spans="1:119">
      <c r="A60" s="12"/>
      <c r="B60" s="25">
        <v>384</v>
      </c>
      <c r="C60" s="20" t="s">
        <v>76</v>
      </c>
      <c r="D60" s="46">
        <v>0</v>
      </c>
      <c r="E60" s="46">
        <v>1950000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1950000</v>
      </c>
      <c r="O60" s="47">
        <f t="shared" si="9"/>
        <v>29.060236654645166</v>
      </c>
      <c r="P60" s="9"/>
    </row>
    <row r="61" spans="1:119">
      <c r="A61" s="12"/>
      <c r="B61" s="25">
        <v>389.4</v>
      </c>
      <c r="C61" s="20" t="s">
        <v>126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18476845</v>
      </c>
      <c r="L61" s="46">
        <v>0</v>
      </c>
      <c r="M61" s="46">
        <v>0</v>
      </c>
      <c r="N61" s="46">
        <f t="shared" si="15"/>
        <v>18476845</v>
      </c>
      <c r="O61" s="47">
        <f t="shared" si="9"/>
        <v>275.35460940061398</v>
      </c>
      <c r="P61" s="9"/>
    </row>
    <row r="62" spans="1:119" ht="15.75" thickBot="1">
      <c r="A62" s="12"/>
      <c r="B62" s="25">
        <v>389.7</v>
      </c>
      <c r="C62" s="20" t="s">
        <v>127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850403</v>
      </c>
      <c r="J62" s="46">
        <v>51801</v>
      </c>
      <c r="K62" s="46">
        <v>0</v>
      </c>
      <c r="L62" s="46">
        <v>0</v>
      </c>
      <c r="M62" s="46">
        <v>0</v>
      </c>
      <c r="N62" s="46">
        <f t="shared" si="15"/>
        <v>902204</v>
      </c>
      <c r="O62" s="47">
        <f t="shared" si="9"/>
        <v>13.445262436291019</v>
      </c>
      <c r="P62" s="9"/>
    </row>
    <row r="63" spans="1:119" ht="16.5" thickBot="1">
      <c r="A63" s="14" t="s">
        <v>61</v>
      </c>
      <c r="B63" s="23"/>
      <c r="C63" s="22"/>
      <c r="D63" s="15">
        <f t="shared" ref="D63:M63" si="16">SUM(D5,D14,D21,D34,D46,D50,D58)</f>
        <v>137901682</v>
      </c>
      <c r="E63" s="15">
        <f t="shared" si="16"/>
        <v>28975233</v>
      </c>
      <c r="F63" s="15">
        <f t="shared" si="16"/>
        <v>4182310</v>
      </c>
      <c r="G63" s="15">
        <f t="shared" si="16"/>
        <v>13020260</v>
      </c>
      <c r="H63" s="15">
        <f t="shared" si="16"/>
        <v>0</v>
      </c>
      <c r="I63" s="15">
        <f t="shared" si="16"/>
        <v>46913042</v>
      </c>
      <c r="J63" s="15">
        <f t="shared" si="16"/>
        <v>22890210</v>
      </c>
      <c r="K63" s="15">
        <f t="shared" si="16"/>
        <v>34702299</v>
      </c>
      <c r="L63" s="15">
        <f t="shared" si="16"/>
        <v>0</v>
      </c>
      <c r="M63" s="15">
        <f t="shared" si="16"/>
        <v>1154280</v>
      </c>
      <c r="N63" s="15">
        <f t="shared" si="15"/>
        <v>289739316</v>
      </c>
      <c r="O63" s="38">
        <f t="shared" si="9"/>
        <v>4317.8938928794969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143</v>
      </c>
      <c r="M65" s="118"/>
      <c r="N65" s="118"/>
      <c r="O65" s="43">
        <v>67102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100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75871811</v>
      </c>
      <c r="E5" s="27">
        <f t="shared" si="0"/>
        <v>19899355</v>
      </c>
      <c r="F5" s="27">
        <f t="shared" si="0"/>
        <v>2125578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1861145</v>
      </c>
      <c r="L5" s="27">
        <f t="shared" si="0"/>
        <v>0</v>
      </c>
      <c r="M5" s="27">
        <f t="shared" si="0"/>
        <v>945430</v>
      </c>
      <c r="N5" s="28">
        <f>SUM(D5:M5)</f>
        <v>100703319</v>
      </c>
      <c r="O5" s="33">
        <f t="shared" ref="O5:O36" si="1">(N5/O$65)</f>
        <v>1512.5160558726345</v>
      </c>
      <c r="P5" s="6"/>
    </row>
    <row r="6" spans="1:133">
      <c r="A6" s="12"/>
      <c r="B6" s="25">
        <v>311</v>
      </c>
      <c r="C6" s="20" t="s">
        <v>3</v>
      </c>
      <c r="D6" s="46">
        <v>63702987</v>
      </c>
      <c r="E6" s="46">
        <v>19899355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945430</v>
      </c>
      <c r="N6" s="46">
        <f>SUM(D6:M6)</f>
        <v>84547772</v>
      </c>
      <c r="O6" s="47">
        <f t="shared" si="1"/>
        <v>1269.8674076299189</v>
      </c>
      <c r="P6" s="9"/>
    </row>
    <row r="7" spans="1:133">
      <c r="A7" s="12"/>
      <c r="B7" s="25">
        <v>312.41000000000003</v>
      </c>
      <c r="C7" s="20" t="s">
        <v>11</v>
      </c>
      <c r="D7" s="46">
        <v>1436066</v>
      </c>
      <c r="E7" s="46">
        <v>0</v>
      </c>
      <c r="F7" s="46">
        <v>2125578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3561644</v>
      </c>
      <c r="O7" s="47">
        <f t="shared" si="1"/>
        <v>53.494202463202164</v>
      </c>
      <c r="P7" s="9"/>
    </row>
    <row r="8" spans="1:133">
      <c r="A8" s="12"/>
      <c r="B8" s="25">
        <v>312.51</v>
      </c>
      <c r="C8" s="20" t="s">
        <v>85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1074825</v>
      </c>
      <c r="L8" s="46">
        <v>0</v>
      </c>
      <c r="M8" s="46">
        <v>0</v>
      </c>
      <c r="N8" s="46">
        <f>SUM(D8:M8)</f>
        <v>1074825</v>
      </c>
      <c r="O8" s="47">
        <f t="shared" si="1"/>
        <v>16.143361369780713</v>
      </c>
      <c r="P8" s="9"/>
    </row>
    <row r="9" spans="1:133">
      <c r="A9" s="12"/>
      <c r="B9" s="25">
        <v>312.52</v>
      </c>
      <c r="C9" s="20" t="s">
        <v>113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786320</v>
      </c>
      <c r="L9" s="46">
        <v>0</v>
      </c>
      <c r="M9" s="46">
        <v>0</v>
      </c>
      <c r="N9" s="46">
        <f>SUM(D9:M9)</f>
        <v>786320</v>
      </c>
      <c r="O9" s="47">
        <f t="shared" si="1"/>
        <v>11.810153199158906</v>
      </c>
      <c r="P9" s="9"/>
    </row>
    <row r="10" spans="1:133">
      <c r="A10" s="12"/>
      <c r="B10" s="25">
        <v>314.10000000000002</v>
      </c>
      <c r="C10" s="20" t="s">
        <v>12</v>
      </c>
      <c r="D10" s="46">
        <v>6344040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6344040</v>
      </c>
      <c r="O10" s="47">
        <f t="shared" si="1"/>
        <v>95.284469810753976</v>
      </c>
      <c r="P10" s="9"/>
    </row>
    <row r="11" spans="1:133">
      <c r="A11" s="12"/>
      <c r="B11" s="25">
        <v>314.39999999999998</v>
      </c>
      <c r="C11" s="20" t="s">
        <v>14</v>
      </c>
      <c r="D11" s="46">
        <v>317434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317434</v>
      </c>
      <c r="O11" s="47">
        <f t="shared" si="1"/>
        <v>4.7677080204265545</v>
      </c>
      <c r="P11" s="9"/>
    </row>
    <row r="12" spans="1:133">
      <c r="A12" s="12"/>
      <c r="B12" s="25">
        <v>315</v>
      </c>
      <c r="C12" s="20" t="s">
        <v>114</v>
      </c>
      <c r="D12" s="46">
        <v>3181131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3181131</v>
      </c>
      <c r="O12" s="47">
        <f t="shared" si="1"/>
        <v>47.779077801141483</v>
      </c>
      <c r="P12" s="9"/>
    </row>
    <row r="13" spans="1:133">
      <c r="A13" s="12"/>
      <c r="B13" s="25">
        <v>316</v>
      </c>
      <c r="C13" s="20" t="s">
        <v>115</v>
      </c>
      <c r="D13" s="46">
        <v>890153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890153</v>
      </c>
      <c r="O13" s="47">
        <f t="shared" si="1"/>
        <v>13.369675578251726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14144510</v>
      </c>
      <c r="E14" s="32">
        <f t="shared" si="3"/>
        <v>220958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14365468</v>
      </c>
      <c r="O14" s="45">
        <f t="shared" si="1"/>
        <v>215.76251126464405</v>
      </c>
      <c r="P14" s="10"/>
    </row>
    <row r="15" spans="1:133">
      <c r="A15" s="12"/>
      <c r="B15" s="25">
        <v>322</v>
      </c>
      <c r="C15" s="20" t="s">
        <v>0</v>
      </c>
      <c r="D15" s="46">
        <v>6165855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6165855</v>
      </c>
      <c r="O15" s="47">
        <f t="shared" si="1"/>
        <v>92.608215680384504</v>
      </c>
      <c r="P15" s="9"/>
    </row>
    <row r="16" spans="1:133">
      <c r="A16" s="12"/>
      <c r="B16" s="25">
        <v>323.10000000000002</v>
      </c>
      <c r="C16" s="20" t="s">
        <v>17</v>
      </c>
      <c r="D16" s="46">
        <v>4687039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4687039</v>
      </c>
      <c r="O16" s="47">
        <f t="shared" si="1"/>
        <v>70.397101231601084</v>
      </c>
      <c r="P16" s="9"/>
    </row>
    <row r="17" spans="1:16">
      <c r="A17" s="12"/>
      <c r="B17" s="25">
        <v>323.39999999999998</v>
      </c>
      <c r="C17" s="20" t="s">
        <v>18</v>
      </c>
      <c r="D17" s="46">
        <v>100032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100032</v>
      </c>
      <c r="O17" s="47">
        <f t="shared" si="1"/>
        <v>1.5024331631120456</v>
      </c>
      <c r="P17" s="9"/>
    </row>
    <row r="18" spans="1:16">
      <c r="A18" s="12"/>
      <c r="B18" s="25">
        <v>323.89999999999998</v>
      </c>
      <c r="C18" s="20" t="s">
        <v>19</v>
      </c>
      <c r="D18" s="46">
        <v>455436</v>
      </c>
      <c r="E18" s="46">
        <v>67303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522739</v>
      </c>
      <c r="O18" s="47">
        <f t="shared" si="1"/>
        <v>7.8512916791829381</v>
      </c>
      <c r="P18" s="9"/>
    </row>
    <row r="19" spans="1:16">
      <c r="A19" s="12"/>
      <c r="B19" s="25">
        <v>324.61</v>
      </c>
      <c r="C19" s="20" t="s">
        <v>20</v>
      </c>
      <c r="D19" s="46">
        <v>0</v>
      </c>
      <c r="E19" s="46">
        <v>105000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105000</v>
      </c>
      <c r="O19" s="47">
        <f t="shared" si="1"/>
        <v>1.5770501652147793</v>
      </c>
      <c r="P19" s="9"/>
    </row>
    <row r="20" spans="1:16">
      <c r="A20" s="12"/>
      <c r="B20" s="25">
        <v>329</v>
      </c>
      <c r="C20" s="20" t="s">
        <v>22</v>
      </c>
      <c r="D20" s="46">
        <v>2736148</v>
      </c>
      <c r="E20" s="46">
        <v>48655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2784803</v>
      </c>
      <c r="O20" s="47">
        <f t="shared" si="1"/>
        <v>41.826419345148693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SUM(D22:D33)</f>
        <v>7955717</v>
      </c>
      <c r="E21" s="32">
        <f t="shared" si="5"/>
        <v>764175</v>
      </c>
      <c r="F21" s="32">
        <f t="shared" si="5"/>
        <v>0</v>
      </c>
      <c r="G21" s="32">
        <f t="shared" si="5"/>
        <v>5366329</v>
      </c>
      <c r="H21" s="32">
        <f t="shared" si="5"/>
        <v>0</v>
      </c>
      <c r="I21" s="32">
        <f t="shared" si="5"/>
        <v>700000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14786221</v>
      </c>
      <c r="O21" s="45">
        <f t="shared" si="1"/>
        <v>222.08202162811656</v>
      </c>
      <c r="P21" s="10"/>
    </row>
    <row r="22" spans="1:16">
      <c r="A22" s="12"/>
      <c r="B22" s="25">
        <v>331.2</v>
      </c>
      <c r="C22" s="20" t="s">
        <v>23</v>
      </c>
      <c r="D22" s="46">
        <v>170025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170025</v>
      </c>
      <c r="O22" s="47">
        <f t="shared" si="1"/>
        <v>2.5536948032442175</v>
      </c>
      <c r="P22" s="9"/>
    </row>
    <row r="23" spans="1:16">
      <c r="A23" s="12"/>
      <c r="B23" s="25">
        <v>331.49</v>
      </c>
      <c r="C23" s="20" t="s">
        <v>27</v>
      </c>
      <c r="D23" s="46">
        <v>0</v>
      </c>
      <c r="E23" s="46">
        <v>0</v>
      </c>
      <c r="F23" s="46">
        <v>0</v>
      </c>
      <c r="G23" s="46">
        <v>732455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732455</v>
      </c>
      <c r="O23" s="47">
        <f t="shared" si="1"/>
        <v>11.001126464403725</v>
      </c>
      <c r="P23" s="9"/>
    </row>
    <row r="24" spans="1:16">
      <c r="A24" s="12"/>
      <c r="B24" s="25">
        <v>331.5</v>
      </c>
      <c r="C24" s="20" t="s">
        <v>25</v>
      </c>
      <c r="D24" s="46">
        <v>0</v>
      </c>
      <c r="E24" s="46">
        <v>454705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454705</v>
      </c>
      <c r="O24" s="47">
        <f t="shared" si="1"/>
        <v>6.8294532892760591</v>
      </c>
      <c r="P24" s="9"/>
    </row>
    <row r="25" spans="1:16">
      <c r="A25" s="12"/>
      <c r="B25" s="25">
        <v>334.2</v>
      </c>
      <c r="C25" s="20" t="s">
        <v>26</v>
      </c>
      <c r="D25" s="46">
        <v>124281</v>
      </c>
      <c r="E25" s="46">
        <v>278350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402631</v>
      </c>
      <c r="O25" s="47">
        <f t="shared" si="1"/>
        <v>6.0473265244818259</v>
      </c>
      <c r="P25" s="9"/>
    </row>
    <row r="26" spans="1:16">
      <c r="A26" s="12"/>
      <c r="B26" s="25">
        <v>334.7</v>
      </c>
      <c r="C26" s="20" t="s">
        <v>92</v>
      </c>
      <c r="D26" s="46">
        <v>0</v>
      </c>
      <c r="E26" s="46">
        <v>0</v>
      </c>
      <c r="F26" s="46">
        <v>0</v>
      </c>
      <c r="G26" s="46">
        <v>45282</v>
      </c>
      <c r="H26" s="46">
        <v>0</v>
      </c>
      <c r="I26" s="46">
        <v>300000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345282</v>
      </c>
      <c r="O26" s="47">
        <f t="shared" si="1"/>
        <v>5.1859717632922804</v>
      </c>
      <c r="P26" s="9"/>
    </row>
    <row r="27" spans="1:16">
      <c r="A27" s="12"/>
      <c r="B27" s="25">
        <v>335.12</v>
      </c>
      <c r="C27" s="20" t="s">
        <v>116</v>
      </c>
      <c r="D27" s="46">
        <v>2171328</v>
      </c>
      <c r="E27" s="46">
        <v>0</v>
      </c>
      <c r="F27" s="46">
        <v>0</v>
      </c>
      <c r="G27" s="46">
        <v>4588592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6759920</v>
      </c>
      <c r="O27" s="47">
        <f t="shared" si="1"/>
        <v>101.53079002703515</v>
      </c>
      <c r="P27" s="9"/>
    </row>
    <row r="28" spans="1:16">
      <c r="A28" s="12"/>
      <c r="B28" s="25">
        <v>335.14</v>
      </c>
      <c r="C28" s="20" t="s">
        <v>117</v>
      </c>
      <c r="D28" s="46">
        <v>603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603</v>
      </c>
      <c r="O28" s="47">
        <f t="shared" si="1"/>
        <v>9.0567738059477328E-3</v>
      </c>
      <c r="P28" s="9"/>
    </row>
    <row r="29" spans="1:16">
      <c r="A29" s="12"/>
      <c r="B29" s="25">
        <v>335.15</v>
      </c>
      <c r="C29" s="20" t="s">
        <v>118</v>
      </c>
      <c r="D29" s="46">
        <v>100012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100012</v>
      </c>
      <c r="O29" s="47">
        <f t="shared" si="1"/>
        <v>1.5021327726043856</v>
      </c>
      <c r="P29" s="9"/>
    </row>
    <row r="30" spans="1:16">
      <c r="A30" s="12"/>
      <c r="B30" s="25">
        <v>335.18</v>
      </c>
      <c r="C30" s="20" t="s">
        <v>119</v>
      </c>
      <c r="D30" s="46">
        <v>5132153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5132153</v>
      </c>
      <c r="O30" s="47">
        <f t="shared" si="1"/>
        <v>77.082502252928805</v>
      </c>
      <c r="P30" s="9"/>
    </row>
    <row r="31" spans="1:16">
      <c r="A31" s="12"/>
      <c r="B31" s="25">
        <v>335.21</v>
      </c>
      <c r="C31" s="20" t="s">
        <v>35</v>
      </c>
      <c r="D31" s="46">
        <v>72743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72743</v>
      </c>
      <c r="O31" s="47">
        <f t="shared" si="1"/>
        <v>1.0925653349354161</v>
      </c>
      <c r="P31" s="9"/>
    </row>
    <row r="32" spans="1:16">
      <c r="A32" s="12"/>
      <c r="B32" s="25">
        <v>337.7</v>
      </c>
      <c r="C32" s="20" t="s">
        <v>40</v>
      </c>
      <c r="D32" s="46">
        <v>36279</v>
      </c>
      <c r="E32" s="46">
        <v>31120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67399</v>
      </c>
      <c r="O32" s="47">
        <f t="shared" si="1"/>
        <v>1.0123009912886753</v>
      </c>
      <c r="P32" s="9"/>
    </row>
    <row r="33" spans="1:16">
      <c r="A33" s="12"/>
      <c r="B33" s="25">
        <v>338</v>
      </c>
      <c r="C33" s="20" t="s">
        <v>41</v>
      </c>
      <c r="D33" s="46">
        <v>148293</v>
      </c>
      <c r="E33" s="46">
        <v>0</v>
      </c>
      <c r="F33" s="46">
        <v>0</v>
      </c>
      <c r="G33" s="46">
        <v>0</v>
      </c>
      <c r="H33" s="46">
        <v>0</v>
      </c>
      <c r="I33" s="46">
        <v>400000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548293</v>
      </c>
      <c r="O33" s="47">
        <f t="shared" si="1"/>
        <v>8.2351006308200656</v>
      </c>
      <c r="P33" s="9"/>
    </row>
    <row r="34" spans="1:16" ht="15.75">
      <c r="A34" s="29" t="s">
        <v>46</v>
      </c>
      <c r="B34" s="30"/>
      <c r="C34" s="31"/>
      <c r="D34" s="32">
        <f t="shared" ref="D34:M34" si="7">SUM(D35:D45)</f>
        <v>12282431</v>
      </c>
      <c r="E34" s="32">
        <f t="shared" si="7"/>
        <v>821153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44018290</v>
      </c>
      <c r="J34" s="32">
        <f t="shared" si="7"/>
        <v>15598347</v>
      </c>
      <c r="K34" s="32">
        <f t="shared" si="7"/>
        <v>0</v>
      </c>
      <c r="L34" s="32">
        <f t="shared" si="7"/>
        <v>0</v>
      </c>
      <c r="M34" s="32">
        <f t="shared" si="7"/>
        <v>69725</v>
      </c>
      <c r="N34" s="32">
        <f>SUM(D34:M34)</f>
        <v>72789946</v>
      </c>
      <c r="O34" s="45">
        <f t="shared" si="1"/>
        <v>1093.2704415740463</v>
      </c>
      <c r="P34" s="10"/>
    </row>
    <row r="35" spans="1:16">
      <c r="A35" s="12"/>
      <c r="B35" s="25">
        <v>341.1</v>
      </c>
      <c r="C35" s="20" t="s">
        <v>120</v>
      </c>
      <c r="D35" s="46">
        <v>140732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140732</v>
      </c>
      <c r="O35" s="47">
        <f t="shared" si="1"/>
        <v>2.1137278462000602</v>
      </c>
      <c r="P35" s="9"/>
    </row>
    <row r="36" spans="1:16">
      <c r="A36" s="12"/>
      <c r="B36" s="25">
        <v>341.9</v>
      </c>
      <c r="C36" s="20" t="s">
        <v>121</v>
      </c>
      <c r="D36" s="46">
        <v>1001455</v>
      </c>
      <c r="E36" s="46">
        <v>424354</v>
      </c>
      <c r="F36" s="46">
        <v>0</v>
      </c>
      <c r="G36" s="46">
        <v>0</v>
      </c>
      <c r="H36" s="46">
        <v>0</v>
      </c>
      <c r="I36" s="46">
        <v>0</v>
      </c>
      <c r="J36" s="46">
        <v>15598347</v>
      </c>
      <c r="K36" s="46">
        <v>0</v>
      </c>
      <c r="L36" s="46">
        <v>0</v>
      </c>
      <c r="M36" s="46">
        <v>69725</v>
      </c>
      <c r="N36" s="46">
        <f t="shared" ref="N36:N45" si="8">SUM(D36:M36)</f>
        <v>17093881</v>
      </c>
      <c r="O36" s="47">
        <f t="shared" si="1"/>
        <v>256.74197957344546</v>
      </c>
      <c r="P36" s="9"/>
    </row>
    <row r="37" spans="1:16">
      <c r="A37" s="12"/>
      <c r="B37" s="25">
        <v>342.2</v>
      </c>
      <c r="C37" s="20" t="s">
        <v>51</v>
      </c>
      <c r="D37" s="46">
        <v>5405861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5405861</v>
      </c>
      <c r="O37" s="47">
        <f t="shared" ref="O37:O63" si="9">(N37/O$65)</f>
        <v>81.193466506458392</v>
      </c>
      <c r="P37" s="9"/>
    </row>
    <row r="38" spans="1:16">
      <c r="A38" s="12"/>
      <c r="B38" s="25">
        <v>342.4</v>
      </c>
      <c r="C38" s="20" t="s">
        <v>52</v>
      </c>
      <c r="D38" s="46">
        <v>2482409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2482409</v>
      </c>
      <c r="O38" s="47">
        <f t="shared" si="9"/>
        <v>37.284604986482428</v>
      </c>
      <c r="P38" s="9"/>
    </row>
    <row r="39" spans="1:16">
      <c r="A39" s="12"/>
      <c r="B39" s="25">
        <v>343.4</v>
      </c>
      <c r="C39" s="20" t="s">
        <v>53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4377043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4377043</v>
      </c>
      <c r="O39" s="47">
        <f t="shared" si="9"/>
        <v>65.741108440973264</v>
      </c>
      <c r="P39" s="9"/>
    </row>
    <row r="40" spans="1:16">
      <c r="A40" s="12"/>
      <c r="B40" s="25">
        <v>343.6</v>
      </c>
      <c r="C40" s="20" t="s">
        <v>54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33491652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33491652</v>
      </c>
      <c r="O40" s="47">
        <f t="shared" si="9"/>
        <v>503.02871733253227</v>
      </c>
      <c r="P40" s="9"/>
    </row>
    <row r="41" spans="1:16">
      <c r="A41" s="12"/>
      <c r="B41" s="25">
        <v>343.8</v>
      </c>
      <c r="C41" s="20" t="s">
        <v>55</v>
      </c>
      <c r="D41" s="46">
        <v>80470</v>
      </c>
      <c r="E41" s="46">
        <v>0</v>
      </c>
      <c r="F41" s="46">
        <v>0</v>
      </c>
      <c r="G41" s="46">
        <v>0</v>
      </c>
      <c r="H41" s="46">
        <v>0</v>
      </c>
      <c r="I41" s="46">
        <v>84240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164710</v>
      </c>
      <c r="O41" s="47">
        <f t="shared" si="9"/>
        <v>2.4738660258335838</v>
      </c>
      <c r="P41" s="9"/>
    </row>
    <row r="42" spans="1:16">
      <c r="A42" s="12"/>
      <c r="B42" s="25">
        <v>343.9</v>
      </c>
      <c r="C42" s="20" t="s">
        <v>56</v>
      </c>
      <c r="D42" s="46">
        <v>42722</v>
      </c>
      <c r="E42" s="46">
        <v>0</v>
      </c>
      <c r="F42" s="46">
        <v>0</v>
      </c>
      <c r="G42" s="46">
        <v>0</v>
      </c>
      <c r="H42" s="46">
        <v>0</v>
      </c>
      <c r="I42" s="46">
        <v>2181550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2224272</v>
      </c>
      <c r="O42" s="47">
        <f t="shared" si="9"/>
        <v>33.407509762691497</v>
      </c>
      <c r="P42" s="9"/>
    </row>
    <row r="43" spans="1:16">
      <c r="A43" s="12"/>
      <c r="B43" s="25">
        <v>344.5</v>
      </c>
      <c r="C43" s="20" t="s">
        <v>122</v>
      </c>
      <c r="D43" s="46">
        <v>2121217</v>
      </c>
      <c r="E43" s="46">
        <v>134753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2255970</v>
      </c>
      <c r="O43" s="47">
        <f t="shared" si="9"/>
        <v>33.883598678281764</v>
      </c>
      <c r="P43" s="9"/>
    </row>
    <row r="44" spans="1:16">
      <c r="A44" s="12"/>
      <c r="B44" s="25">
        <v>347.2</v>
      </c>
      <c r="C44" s="20" t="s">
        <v>59</v>
      </c>
      <c r="D44" s="46">
        <v>822729</v>
      </c>
      <c r="E44" s="46">
        <v>262046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1084775</v>
      </c>
      <c r="O44" s="47">
        <f t="shared" si="9"/>
        <v>16.292805647341545</v>
      </c>
      <c r="P44" s="9"/>
    </row>
    <row r="45" spans="1:16">
      <c r="A45" s="12"/>
      <c r="B45" s="25">
        <v>347.5</v>
      </c>
      <c r="C45" s="20" t="s">
        <v>60</v>
      </c>
      <c r="D45" s="46">
        <v>184836</v>
      </c>
      <c r="E45" s="46">
        <v>0</v>
      </c>
      <c r="F45" s="46">
        <v>0</v>
      </c>
      <c r="G45" s="46">
        <v>0</v>
      </c>
      <c r="H45" s="46">
        <v>0</v>
      </c>
      <c r="I45" s="46">
        <v>3883805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4068641</v>
      </c>
      <c r="O45" s="47">
        <f t="shared" si="9"/>
        <v>61.109056773805946</v>
      </c>
      <c r="P45" s="9"/>
    </row>
    <row r="46" spans="1:16" ht="15.75">
      <c r="A46" s="29" t="s">
        <v>47</v>
      </c>
      <c r="B46" s="30"/>
      <c r="C46" s="31"/>
      <c r="D46" s="32">
        <f t="shared" ref="D46:M46" si="10">SUM(D47:D49)</f>
        <v>1345090</v>
      </c>
      <c r="E46" s="32">
        <f t="shared" si="10"/>
        <v>129276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8831191</v>
      </c>
      <c r="L46" s="32">
        <f t="shared" si="10"/>
        <v>0</v>
      </c>
      <c r="M46" s="32">
        <f t="shared" si="10"/>
        <v>0</v>
      </c>
      <c r="N46" s="32">
        <f t="shared" ref="N46:N51" si="11">SUM(D46:M46)</f>
        <v>10305557</v>
      </c>
      <c r="O46" s="45">
        <f t="shared" si="9"/>
        <v>154.78457494743165</v>
      </c>
      <c r="P46" s="10"/>
    </row>
    <row r="47" spans="1:16">
      <c r="A47" s="13"/>
      <c r="B47" s="39">
        <v>351.9</v>
      </c>
      <c r="C47" s="21" t="s">
        <v>123</v>
      </c>
      <c r="D47" s="46">
        <v>276088</v>
      </c>
      <c r="E47" s="46">
        <v>129276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405364</v>
      </c>
      <c r="O47" s="47">
        <f t="shared" si="9"/>
        <v>6.0883748873535595</v>
      </c>
      <c r="P47" s="9"/>
    </row>
    <row r="48" spans="1:16">
      <c r="A48" s="13"/>
      <c r="B48" s="39">
        <v>354</v>
      </c>
      <c r="C48" s="21" t="s">
        <v>63</v>
      </c>
      <c r="D48" s="46">
        <v>848310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848310</v>
      </c>
      <c r="O48" s="47">
        <f t="shared" si="9"/>
        <v>12.741213577650946</v>
      </c>
      <c r="P48" s="9"/>
    </row>
    <row r="49" spans="1:119">
      <c r="A49" s="13"/>
      <c r="B49" s="39">
        <v>359</v>
      </c>
      <c r="C49" s="21" t="s">
        <v>64</v>
      </c>
      <c r="D49" s="46">
        <v>220692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8831191</v>
      </c>
      <c r="L49" s="46">
        <v>0</v>
      </c>
      <c r="M49" s="46">
        <v>0</v>
      </c>
      <c r="N49" s="46">
        <f t="shared" si="11"/>
        <v>9051883</v>
      </c>
      <c r="O49" s="47">
        <f t="shared" si="9"/>
        <v>135.95498648242716</v>
      </c>
      <c r="P49" s="9"/>
    </row>
    <row r="50" spans="1:119" ht="15.75">
      <c r="A50" s="29" t="s">
        <v>4</v>
      </c>
      <c r="B50" s="30"/>
      <c r="C50" s="31"/>
      <c r="D50" s="32">
        <f t="shared" ref="D50:M50" si="12">SUM(D51:D57)</f>
        <v>13831879</v>
      </c>
      <c r="E50" s="32">
        <f t="shared" si="12"/>
        <v>444138</v>
      </c>
      <c r="F50" s="32">
        <f t="shared" si="12"/>
        <v>0</v>
      </c>
      <c r="G50" s="32">
        <f t="shared" si="12"/>
        <v>3556446</v>
      </c>
      <c r="H50" s="32">
        <f t="shared" si="12"/>
        <v>0</v>
      </c>
      <c r="I50" s="32">
        <f t="shared" si="12"/>
        <v>538940</v>
      </c>
      <c r="J50" s="32">
        <f t="shared" si="12"/>
        <v>2921406</v>
      </c>
      <c r="K50" s="32">
        <f t="shared" si="12"/>
        <v>20754728</v>
      </c>
      <c r="L50" s="32">
        <f t="shared" si="12"/>
        <v>0</v>
      </c>
      <c r="M50" s="32">
        <f t="shared" si="12"/>
        <v>228</v>
      </c>
      <c r="N50" s="32">
        <f t="shared" si="11"/>
        <v>42047765</v>
      </c>
      <c r="O50" s="45">
        <f t="shared" si="9"/>
        <v>631.53747371583063</v>
      </c>
      <c r="P50" s="10"/>
    </row>
    <row r="51" spans="1:119">
      <c r="A51" s="12"/>
      <c r="B51" s="25">
        <v>361.1</v>
      </c>
      <c r="C51" s="20" t="s">
        <v>66</v>
      </c>
      <c r="D51" s="46">
        <v>1223981</v>
      </c>
      <c r="E51" s="46">
        <v>10911</v>
      </c>
      <c r="F51" s="46">
        <v>0</v>
      </c>
      <c r="G51" s="46">
        <v>589782</v>
      </c>
      <c r="H51" s="46">
        <v>0</v>
      </c>
      <c r="I51" s="46">
        <v>75387</v>
      </c>
      <c r="J51" s="46">
        <v>27849</v>
      </c>
      <c r="K51" s="46">
        <v>0</v>
      </c>
      <c r="L51" s="46">
        <v>0</v>
      </c>
      <c r="M51" s="46">
        <v>228</v>
      </c>
      <c r="N51" s="46">
        <f t="shared" si="11"/>
        <v>1928138</v>
      </c>
      <c r="O51" s="47">
        <f t="shared" si="9"/>
        <v>28.9597176329228</v>
      </c>
      <c r="P51" s="9"/>
    </row>
    <row r="52" spans="1:119">
      <c r="A52" s="12"/>
      <c r="B52" s="25">
        <v>361.2</v>
      </c>
      <c r="C52" s="20" t="s">
        <v>67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20751476</v>
      </c>
      <c r="L52" s="46">
        <v>0</v>
      </c>
      <c r="M52" s="46">
        <v>0</v>
      </c>
      <c r="N52" s="46">
        <f t="shared" ref="N52:N57" si="13">SUM(D52:M52)</f>
        <v>20751476</v>
      </c>
      <c r="O52" s="47">
        <f t="shared" si="9"/>
        <v>311.67732051667167</v>
      </c>
      <c r="P52" s="9"/>
    </row>
    <row r="53" spans="1:119">
      <c r="A53" s="12"/>
      <c r="B53" s="25">
        <v>362</v>
      </c>
      <c r="C53" s="20" t="s">
        <v>69</v>
      </c>
      <c r="D53" s="46">
        <v>115718</v>
      </c>
      <c r="E53" s="46">
        <v>0</v>
      </c>
      <c r="F53" s="46">
        <v>0</v>
      </c>
      <c r="G53" s="46">
        <v>0</v>
      </c>
      <c r="H53" s="46">
        <v>0</v>
      </c>
      <c r="I53" s="46">
        <v>164383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280101</v>
      </c>
      <c r="O53" s="47">
        <f t="shared" si="9"/>
        <v>4.2069840793030941</v>
      </c>
      <c r="P53" s="9"/>
    </row>
    <row r="54" spans="1:119">
      <c r="A54" s="12"/>
      <c r="B54" s="25">
        <v>364</v>
      </c>
      <c r="C54" s="20" t="s">
        <v>124</v>
      </c>
      <c r="D54" s="46">
        <v>1430655</v>
      </c>
      <c r="E54" s="46">
        <v>10867</v>
      </c>
      <c r="F54" s="46">
        <v>0</v>
      </c>
      <c r="G54" s="46">
        <v>0</v>
      </c>
      <c r="H54" s="46">
        <v>0</v>
      </c>
      <c r="I54" s="46">
        <v>0</v>
      </c>
      <c r="J54" s="46">
        <v>22051</v>
      </c>
      <c r="K54" s="46">
        <v>0</v>
      </c>
      <c r="L54" s="46">
        <v>0</v>
      </c>
      <c r="M54" s="46">
        <v>0</v>
      </c>
      <c r="N54" s="46">
        <f t="shared" si="13"/>
        <v>1463573</v>
      </c>
      <c r="O54" s="47">
        <f t="shared" si="9"/>
        <v>21.982171823370383</v>
      </c>
      <c r="P54" s="9"/>
    </row>
    <row r="55" spans="1:119">
      <c r="A55" s="12"/>
      <c r="B55" s="25">
        <v>365</v>
      </c>
      <c r="C55" s="20" t="s">
        <v>125</v>
      </c>
      <c r="D55" s="46">
        <v>4362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4362</v>
      </c>
      <c r="O55" s="47">
        <f t="shared" si="9"/>
        <v>6.5515169720636826E-2</v>
      </c>
      <c r="P55" s="9"/>
    </row>
    <row r="56" spans="1:119">
      <c r="A56" s="12"/>
      <c r="B56" s="25">
        <v>366</v>
      </c>
      <c r="C56" s="20" t="s">
        <v>72</v>
      </c>
      <c r="D56" s="46">
        <v>5102656</v>
      </c>
      <c r="E56" s="46">
        <v>68059</v>
      </c>
      <c r="F56" s="46">
        <v>0</v>
      </c>
      <c r="G56" s="46">
        <v>2966664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8137379</v>
      </c>
      <c r="O56" s="47">
        <f t="shared" si="9"/>
        <v>122.21957044157405</v>
      </c>
      <c r="P56" s="9"/>
    </row>
    <row r="57" spans="1:119">
      <c r="A57" s="12"/>
      <c r="B57" s="25">
        <v>369.9</v>
      </c>
      <c r="C57" s="20" t="s">
        <v>74</v>
      </c>
      <c r="D57" s="46">
        <v>5954507</v>
      </c>
      <c r="E57" s="46">
        <v>354301</v>
      </c>
      <c r="F57" s="46">
        <v>0</v>
      </c>
      <c r="G57" s="46">
        <v>0</v>
      </c>
      <c r="H57" s="46">
        <v>0</v>
      </c>
      <c r="I57" s="46">
        <v>299170</v>
      </c>
      <c r="J57" s="46">
        <v>2871506</v>
      </c>
      <c r="K57" s="46">
        <v>3252</v>
      </c>
      <c r="L57" s="46">
        <v>0</v>
      </c>
      <c r="M57" s="46">
        <v>0</v>
      </c>
      <c r="N57" s="46">
        <f t="shared" si="13"/>
        <v>9482736</v>
      </c>
      <c r="O57" s="47">
        <f t="shared" si="9"/>
        <v>142.42619405226796</v>
      </c>
      <c r="P57" s="9"/>
    </row>
    <row r="58" spans="1:119" ht="15.75">
      <c r="A58" s="29" t="s">
        <v>48</v>
      </c>
      <c r="B58" s="30"/>
      <c r="C58" s="31"/>
      <c r="D58" s="32">
        <f t="shared" ref="D58:M58" si="14">SUM(D59:D62)</f>
        <v>4476868</v>
      </c>
      <c r="E58" s="32">
        <f t="shared" si="14"/>
        <v>2415903</v>
      </c>
      <c r="F58" s="32">
        <f t="shared" si="14"/>
        <v>2060400</v>
      </c>
      <c r="G58" s="32">
        <f t="shared" si="14"/>
        <v>5860997</v>
      </c>
      <c r="H58" s="32">
        <f t="shared" si="14"/>
        <v>0</v>
      </c>
      <c r="I58" s="32">
        <f t="shared" si="14"/>
        <v>1628264</v>
      </c>
      <c r="J58" s="32">
        <f t="shared" si="14"/>
        <v>310221</v>
      </c>
      <c r="K58" s="32">
        <f t="shared" si="14"/>
        <v>14569427</v>
      </c>
      <c r="L58" s="32">
        <f t="shared" si="14"/>
        <v>0</v>
      </c>
      <c r="M58" s="32">
        <f t="shared" si="14"/>
        <v>0</v>
      </c>
      <c r="N58" s="32">
        <f t="shared" ref="N58:N63" si="15">SUM(D58:M58)</f>
        <v>31322080</v>
      </c>
      <c r="O58" s="45">
        <f t="shared" si="9"/>
        <v>470.44277560829079</v>
      </c>
      <c r="P58" s="9"/>
    </row>
    <row r="59" spans="1:119">
      <c r="A59" s="12"/>
      <c r="B59" s="25">
        <v>381</v>
      </c>
      <c r="C59" s="20" t="s">
        <v>75</v>
      </c>
      <c r="D59" s="46">
        <v>3472261</v>
      </c>
      <c r="E59" s="46">
        <v>1165903</v>
      </c>
      <c r="F59" s="46">
        <v>2060400</v>
      </c>
      <c r="G59" s="46">
        <v>5860997</v>
      </c>
      <c r="H59" s="46">
        <v>0</v>
      </c>
      <c r="I59" s="46">
        <v>74000</v>
      </c>
      <c r="J59" s="46">
        <v>79160</v>
      </c>
      <c r="K59" s="46">
        <v>0</v>
      </c>
      <c r="L59" s="46">
        <v>0</v>
      </c>
      <c r="M59" s="46">
        <v>0</v>
      </c>
      <c r="N59" s="46">
        <f t="shared" si="15"/>
        <v>12712721</v>
      </c>
      <c r="O59" s="47">
        <f t="shared" si="9"/>
        <v>190.93903574647041</v>
      </c>
      <c r="P59" s="9"/>
    </row>
    <row r="60" spans="1:119">
      <c r="A60" s="12"/>
      <c r="B60" s="25">
        <v>384</v>
      </c>
      <c r="C60" s="20" t="s">
        <v>76</v>
      </c>
      <c r="D60" s="46">
        <v>1004607</v>
      </c>
      <c r="E60" s="46">
        <v>1250000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2254607</v>
      </c>
      <c r="O60" s="47">
        <f t="shared" si="9"/>
        <v>33.863127065184742</v>
      </c>
      <c r="P60" s="9"/>
    </row>
    <row r="61" spans="1:119">
      <c r="A61" s="12"/>
      <c r="B61" s="25">
        <v>389.4</v>
      </c>
      <c r="C61" s="20" t="s">
        <v>126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14569427</v>
      </c>
      <c r="L61" s="46">
        <v>0</v>
      </c>
      <c r="M61" s="46">
        <v>0</v>
      </c>
      <c r="N61" s="46">
        <f t="shared" si="15"/>
        <v>14569427</v>
      </c>
      <c r="O61" s="47">
        <f t="shared" si="9"/>
        <v>218.8258786422349</v>
      </c>
      <c r="P61" s="9"/>
    </row>
    <row r="62" spans="1:119" ht="15.75" thickBot="1">
      <c r="A62" s="12"/>
      <c r="B62" s="25">
        <v>389.7</v>
      </c>
      <c r="C62" s="20" t="s">
        <v>127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1554264</v>
      </c>
      <c r="J62" s="46">
        <v>231061</v>
      </c>
      <c r="K62" s="46">
        <v>0</v>
      </c>
      <c r="L62" s="46">
        <v>0</v>
      </c>
      <c r="M62" s="46">
        <v>0</v>
      </c>
      <c r="N62" s="46">
        <f t="shared" si="15"/>
        <v>1785325</v>
      </c>
      <c r="O62" s="47">
        <f t="shared" si="9"/>
        <v>26.814734154400721</v>
      </c>
      <c r="P62" s="9"/>
    </row>
    <row r="63" spans="1:119" ht="16.5" thickBot="1">
      <c r="A63" s="14" t="s">
        <v>61</v>
      </c>
      <c r="B63" s="23"/>
      <c r="C63" s="22"/>
      <c r="D63" s="15">
        <f t="shared" ref="D63:M63" si="16">SUM(D5,D14,D21,D34,D46,D50,D58)</f>
        <v>129908306</v>
      </c>
      <c r="E63" s="15">
        <f t="shared" si="16"/>
        <v>24694958</v>
      </c>
      <c r="F63" s="15">
        <f t="shared" si="16"/>
        <v>4185978</v>
      </c>
      <c r="G63" s="15">
        <f t="shared" si="16"/>
        <v>14783772</v>
      </c>
      <c r="H63" s="15">
        <f t="shared" si="16"/>
        <v>0</v>
      </c>
      <c r="I63" s="15">
        <f t="shared" si="16"/>
        <v>46885494</v>
      </c>
      <c r="J63" s="15">
        <f t="shared" si="16"/>
        <v>18829974</v>
      </c>
      <c r="K63" s="15">
        <f t="shared" si="16"/>
        <v>46016491</v>
      </c>
      <c r="L63" s="15">
        <f t="shared" si="16"/>
        <v>0</v>
      </c>
      <c r="M63" s="15">
        <f t="shared" si="16"/>
        <v>1015383</v>
      </c>
      <c r="N63" s="15">
        <f t="shared" si="15"/>
        <v>286320356</v>
      </c>
      <c r="O63" s="38">
        <f t="shared" si="9"/>
        <v>4300.3958546109943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141</v>
      </c>
      <c r="M65" s="118"/>
      <c r="N65" s="118"/>
      <c r="O65" s="43">
        <v>66580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100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71184045</v>
      </c>
      <c r="E5" s="27">
        <f t="shared" si="0"/>
        <v>0</v>
      </c>
      <c r="F5" s="27">
        <f t="shared" si="0"/>
        <v>2133338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1877123</v>
      </c>
      <c r="L5" s="27">
        <f t="shared" si="0"/>
        <v>0</v>
      </c>
      <c r="M5" s="27">
        <f t="shared" si="0"/>
        <v>17848050</v>
      </c>
      <c r="N5" s="28">
        <f>SUM(D5:M5)</f>
        <v>93042556</v>
      </c>
      <c r="O5" s="33">
        <f t="shared" ref="O5:O36" si="1">(N5/O$64)</f>
        <v>1413.9346544283023</v>
      </c>
      <c r="P5" s="6"/>
    </row>
    <row r="6" spans="1:133">
      <c r="A6" s="12"/>
      <c r="B6" s="25">
        <v>311</v>
      </c>
      <c r="C6" s="20" t="s">
        <v>3</v>
      </c>
      <c r="D6" s="46">
        <v>59282428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17848050</v>
      </c>
      <c r="N6" s="46">
        <f>SUM(D6:M6)</f>
        <v>77130478</v>
      </c>
      <c r="O6" s="47">
        <f t="shared" si="1"/>
        <v>1172.1244605191173</v>
      </c>
      <c r="P6" s="9"/>
    </row>
    <row r="7" spans="1:133">
      <c r="A7" s="12"/>
      <c r="B7" s="25">
        <v>312.41000000000003</v>
      </c>
      <c r="C7" s="20" t="s">
        <v>11</v>
      </c>
      <c r="D7" s="46">
        <v>1521167</v>
      </c>
      <c r="E7" s="46">
        <v>0</v>
      </c>
      <c r="F7" s="46">
        <v>2133338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3654505</v>
      </c>
      <c r="O7" s="47">
        <f t="shared" si="1"/>
        <v>55.536213604036227</v>
      </c>
      <c r="P7" s="9"/>
    </row>
    <row r="8" spans="1:133">
      <c r="A8" s="12"/>
      <c r="B8" s="25">
        <v>312.51</v>
      </c>
      <c r="C8" s="20" t="s">
        <v>85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1134704</v>
      </c>
      <c r="L8" s="46">
        <v>0</v>
      </c>
      <c r="M8" s="46">
        <v>0</v>
      </c>
      <c r="N8" s="46">
        <f>SUM(D8:M8)</f>
        <v>1134704</v>
      </c>
      <c r="O8" s="47">
        <f t="shared" si="1"/>
        <v>17.243693392498937</v>
      </c>
      <c r="P8" s="9"/>
    </row>
    <row r="9" spans="1:133">
      <c r="A9" s="12"/>
      <c r="B9" s="25">
        <v>312.52</v>
      </c>
      <c r="C9" s="20" t="s">
        <v>113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742419</v>
      </c>
      <c r="L9" s="46">
        <v>0</v>
      </c>
      <c r="M9" s="46">
        <v>0</v>
      </c>
      <c r="N9" s="46">
        <f>SUM(D9:M9)</f>
        <v>742419</v>
      </c>
      <c r="O9" s="47">
        <f t="shared" si="1"/>
        <v>11.282277673089782</v>
      </c>
      <c r="P9" s="9"/>
    </row>
    <row r="10" spans="1:133">
      <c r="A10" s="12"/>
      <c r="B10" s="25">
        <v>314.10000000000002</v>
      </c>
      <c r="C10" s="20" t="s">
        <v>12</v>
      </c>
      <c r="D10" s="46">
        <v>6289311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6289311</v>
      </c>
      <c r="O10" s="47">
        <f t="shared" si="1"/>
        <v>95.576423925597226</v>
      </c>
      <c r="P10" s="9"/>
    </row>
    <row r="11" spans="1:133">
      <c r="A11" s="12"/>
      <c r="B11" s="25">
        <v>314.39999999999998</v>
      </c>
      <c r="C11" s="20" t="s">
        <v>14</v>
      </c>
      <c r="D11" s="46">
        <v>283452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283452</v>
      </c>
      <c r="O11" s="47">
        <f t="shared" si="1"/>
        <v>4.307519299738618</v>
      </c>
      <c r="P11" s="9"/>
    </row>
    <row r="12" spans="1:133">
      <c r="A12" s="12"/>
      <c r="B12" s="25">
        <v>315</v>
      </c>
      <c r="C12" s="20" t="s">
        <v>114</v>
      </c>
      <c r="D12" s="46">
        <v>2896019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2896019</v>
      </c>
      <c r="O12" s="47">
        <f t="shared" si="1"/>
        <v>44.009771442465507</v>
      </c>
      <c r="P12" s="9"/>
    </row>
    <row r="13" spans="1:133">
      <c r="A13" s="12"/>
      <c r="B13" s="25">
        <v>316</v>
      </c>
      <c r="C13" s="20" t="s">
        <v>115</v>
      </c>
      <c r="D13" s="46">
        <v>911668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911668</v>
      </c>
      <c r="O13" s="47">
        <f t="shared" si="1"/>
        <v>13.854294571758556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14557923</v>
      </c>
      <c r="E14" s="32">
        <f t="shared" si="3"/>
        <v>218460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14776383</v>
      </c>
      <c r="O14" s="45">
        <f t="shared" si="1"/>
        <v>224.55144064190625</v>
      </c>
      <c r="P14" s="10"/>
    </row>
    <row r="15" spans="1:133">
      <c r="A15" s="12"/>
      <c r="B15" s="25">
        <v>322</v>
      </c>
      <c r="C15" s="20" t="s">
        <v>0</v>
      </c>
      <c r="D15" s="46">
        <v>7326078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7326078</v>
      </c>
      <c r="O15" s="47">
        <f t="shared" si="1"/>
        <v>111.33180353777885</v>
      </c>
      <c r="P15" s="9"/>
    </row>
    <row r="16" spans="1:133">
      <c r="A16" s="12"/>
      <c r="B16" s="25">
        <v>323.10000000000002</v>
      </c>
      <c r="C16" s="20" t="s">
        <v>17</v>
      </c>
      <c r="D16" s="46">
        <v>4697065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4697065</v>
      </c>
      <c r="O16" s="47">
        <f t="shared" si="1"/>
        <v>71.379627378274876</v>
      </c>
      <c r="P16" s="9"/>
    </row>
    <row r="17" spans="1:16">
      <c r="A17" s="12"/>
      <c r="B17" s="25">
        <v>323.39999999999998</v>
      </c>
      <c r="C17" s="20" t="s">
        <v>18</v>
      </c>
      <c r="D17" s="46">
        <v>77945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77945</v>
      </c>
      <c r="O17" s="47">
        <f t="shared" si="1"/>
        <v>1.1845024618564222</v>
      </c>
      <c r="P17" s="9"/>
    </row>
    <row r="18" spans="1:16">
      <c r="A18" s="12"/>
      <c r="B18" s="25">
        <v>323.89999999999998</v>
      </c>
      <c r="C18" s="20" t="s">
        <v>19</v>
      </c>
      <c r="D18" s="46">
        <v>434437</v>
      </c>
      <c r="E18" s="46">
        <v>67959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502396</v>
      </c>
      <c r="O18" s="47">
        <f t="shared" si="1"/>
        <v>7.6347334508540516</v>
      </c>
      <c r="P18" s="9"/>
    </row>
    <row r="19" spans="1:16">
      <c r="A19" s="12"/>
      <c r="B19" s="25">
        <v>324.61</v>
      </c>
      <c r="C19" s="20" t="s">
        <v>20</v>
      </c>
      <c r="D19" s="46">
        <v>0</v>
      </c>
      <c r="E19" s="46">
        <v>150501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150501</v>
      </c>
      <c r="O19" s="47">
        <f t="shared" si="1"/>
        <v>2.2871102060665005</v>
      </c>
      <c r="P19" s="9"/>
    </row>
    <row r="20" spans="1:16">
      <c r="A20" s="12"/>
      <c r="B20" s="25">
        <v>329</v>
      </c>
      <c r="C20" s="20" t="s">
        <v>22</v>
      </c>
      <c r="D20" s="46">
        <v>2022398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2022398</v>
      </c>
      <c r="O20" s="47">
        <f t="shared" si="1"/>
        <v>30.733663607075556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SUM(D22:D33)</f>
        <v>7652862</v>
      </c>
      <c r="E21" s="32">
        <f t="shared" si="5"/>
        <v>707204</v>
      </c>
      <c r="F21" s="32">
        <f t="shared" si="5"/>
        <v>0</v>
      </c>
      <c r="G21" s="32">
        <f t="shared" si="5"/>
        <v>2766864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11126930</v>
      </c>
      <c r="O21" s="45">
        <f t="shared" si="1"/>
        <v>169.09200048629262</v>
      </c>
      <c r="P21" s="10"/>
    </row>
    <row r="22" spans="1:16">
      <c r="A22" s="12"/>
      <c r="B22" s="25">
        <v>331.2</v>
      </c>
      <c r="C22" s="20" t="s">
        <v>23</v>
      </c>
      <c r="D22" s="46">
        <v>63768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63768</v>
      </c>
      <c r="O22" s="47">
        <f t="shared" si="1"/>
        <v>0.96905963163333531</v>
      </c>
      <c r="P22" s="9"/>
    </row>
    <row r="23" spans="1:16">
      <c r="A23" s="12"/>
      <c r="B23" s="25">
        <v>331.5</v>
      </c>
      <c r="C23" s="20" t="s">
        <v>25</v>
      </c>
      <c r="D23" s="46">
        <v>0</v>
      </c>
      <c r="E23" s="46">
        <v>478697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478697</v>
      </c>
      <c r="O23" s="47">
        <f t="shared" si="1"/>
        <v>7.2745881709318585</v>
      </c>
      <c r="P23" s="9"/>
    </row>
    <row r="24" spans="1:16">
      <c r="A24" s="12"/>
      <c r="B24" s="25">
        <v>334.2</v>
      </c>
      <c r="C24" s="20" t="s">
        <v>26</v>
      </c>
      <c r="D24" s="46">
        <v>0</v>
      </c>
      <c r="E24" s="46">
        <v>228507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228507</v>
      </c>
      <c r="O24" s="47">
        <f t="shared" si="1"/>
        <v>3.472539663242356</v>
      </c>
      <c r="P24" s="9"/>
    </row>
    <row r="25" spans="1:16">
      <c r="A25" s="12"/>
      <c r="B25" s="25">
        <v>334.49</v>
      </c>
      <c r="C25" s="20" t="s">
        <v>29</v>
      </c>
      <c r="D25" s="46">
        <v>45347</v>
      </c>
      <c r="E25" s="46">
        <v>0</v>
      </c>
      <c r="F25" s="46">
        <v>0</v>
      </c>
      <c r="G25" s="46">
        <v>6704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52051</v>
      </c>
      <c r="O25" s="47">
        <f t="shared" si="1"/>
        <v>0.79100054707920486</v>
      </c>
      <c r="P25" s="9"/>
    </row>
    <row r="26" spans="1:16">
      <c r="A26" s="12"/>
      <c r="B26" s="25">
        <v>335.12</v>
      </c>
      <c r="C26" s="20" t="s">
        <v>116</v>
      </c>
      <c r="D26" s="46">
        <v>2145060</v>
      </c>
      <c r="E26" s="46">
        <v>0</v>
      </c>
      <c r="F26" s="46">
        <v>0</v>
      </c>
      <c r="G26" s="46">
        <v>2760160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4905220</v>
      </c>
      <c r="O26" s="47">
        <f t="shared" si="1"/>
        <v>74.542884931007237</v>
      </c>
      <c r="P26" s="9"/>
    </row>
    <row r="27" spans="1:16">
      <c r="A27" s="12"/>
      <c r="B27" s="25">
        <v>335.14</v>
      </c>
      <c r="C27" s="20" t="s">
        <v>117</v>
      </c>
      <c r="D27" s="46">
        <v>368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368</v>
      </c>
      <c r="O27" s="47">
        <f t="shared" si="1"/>
        <v>5.5923652057625678E-3</v>
      </c>
      <c r="P27" s="9"/>
    </row>
    <row r="28" spans="1:16">
      <c r="A28" s="12"/>
      <c r="B28" s="25">
        <v>335.15</v>
      </c>
      <c r="C28" s="20" t="s">
        <v>118</v>
      </c>
      <c r="D28" s="46">
        <v>107158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107158</v>
      </c>
      <c r="O28" s="47">
        <f t="shared" si="1"/>
        <v>1.6284420399975685</v>
      </c>
      <c r="P28" s="9"/>
    </row>
    <row r="29" spans="1:16">
      <c r="A29" s="12"/>
      <c r="B29" s="25">
        <v>335.18</v>
      </c>
      <c r="C29" s="20" t="s">
        <v>119</v>
      </c>
      <c r="D29" s="46">
        <v>5029603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5029603</v>
      </c>
      <c r="O29" s="47">
        <f t="shared" si="1"/>
        <v>76.433089173910403</v>
      </c>
      <c r="P29" s="9"/>
    </row>
    <row r="30" spans="1:16">
      <c r="A30" s="12"/>
      <c r="B30" s="25">
        <v>335.21</v>
      </c>
      <c r="C30" s="20" t="s">
        <v>35</v>
      </c>
      <c r="D30" s="46">
        <v>71497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71497</v>
      </c>
      <c r="O30" s="47">
        <f t="shared" si="1"/>
        <v>1.0865144975989303</v>
      </c>
      <c r="P30" s="9"/>
    </row>
    <row r="31" spans="1:16">
      <c r="A31" s="12"/>
      <c r="B31" s="25">
        <v>335.49</v>
      </c>
      <c r="C31" s="20" t="s">
        <v>36</v>
      </c>
      <c r="D31" s="46">
        <v>24627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24627</v>
      </c>
      <c r="O31" s="47">
        <f t="shared" si="1"/>
        <v>0.37424776609324661</v>
      </c>
      <c r="P31" s="9"/>
    </row>
    <row r="32" spans="1:16">
      <c r="A32" s="12"/>
      <c r="B32" s="25">
        <v>337.7</v>
      </c>
      <c r="C32" s="20" t="s">
        <v>40</v>
      </c>
      <c r="D32" s="46">
        <v>24990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24990</v>
      </c>
      <c r="O32" s="47">
        <f t="shared" si="1"/>
        <v>0.37976414807610481</v>
      </c>
      <c r="P32" s="9"/>
    </row>
    <row r="33" spans="1:16">
      <c r="A33" s="12"/>
      <c r="B33" s="25">
        <v>338</v>
      </c>
      <c r="C33" s="20" t="s">
        <v>41</v>
      </c>
      <c r="D33" s="46">
        <v>140444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140444</v>
      </c>
      <c r="O33" s="47">
        <f t="shared" si="1"/>
        <v>2.1342775515166252</v>
      </c>
      <c r="P33" s="9"/>
    </row>
    <row r="34" spans="1:16" ht="15.75">
      <c r="A34" s="29" t="s">
        <v>46</v>
      </c>
      <c r="B34" s="30"/>
      <c r="C34" s="31"/>
      <c r="D34" s="32">
        <f t="shared" ref="D34:M34" si="7">SUM(D35:D45)</f>
        <v>11925470</v>
      </c>
      <c r="E34" s="32">
        <f t="shared" si="7"/>
        <v>535939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44588303</v>
      </c>
      <c r="J34" s="32">
        <f t="shared" si="7"/>
        <v>15592264</v>
      </c>
      <c r="K34" s="32">
        <f t="shared" si="7"/>
        <v>0</v>
      </c>
      <c r="L34" s="32">
        <f t="shared" si="7"/>
        <v>0</v>
      </c>
      <c r="M34" s="32">
        <f t="shared" si="7"/>
        <v>197847</v>
      </c>
      <c r="N34" s="32">
        <f>SUM(D34:M34)</f>
        <v>72839823</v>
      </c>
      <c r="O34" s="45">
        <f t="shared" si="1"/>
        <v>1106.9209014649566</v>
      </c>
      <c r="P34" s="10"/>
    </row>
    <row r="35" spans="1:16">
      <c r="A35" s="12"/>
      <c r="B35" s="25">
        <v>341.1</v>
      </c>
      <c r="C35" s="20" t="s">
        <v>120</v>
      </c>
      <c r="D35" s="46">
        <v>150593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150593</v>
      </c>
      <c r="O35" s="47">
        <f t="shared" si="1"/>
        <v>2.2885082973679411</v>
      </c>
      <c r="P35" s="9"/>
    </row>
    <row r="36" spans="1:16">
      <c r="A36" s="12"/>
      <c r="B36" s="25">
        <v>341.9</v>
      </c>
      <c r="C36" s="20" t="s">
        <v>121</v>
      </c>
      <c r="D36" s="46">
        <v>952309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15592264</v>
      </c>
      <c r="K36" s="46">
        <v>0</v>
      </c>
      <c r="L36" s="46">
        <v>0</v>
      </c>
      <c r="M36" s="46">
        <v>197847</v>
      </c>
      <c r="N36" s="46">
        <f t="shared" ref="N36:N45" si="8">SUM(D36:M36)</f>
        <v>16742420</v>
      </c>
      <c r="O36" s="47">
        <f t="shared" si="1"/>
        <v>254.42860616375904</v>
      </c>
      <c r="P36" s="9"/>
    </row>
    <row r="37" spans="1:16">
      <c r="A37" s="12"/>
      <c r="B37" s="25">
        <v>342.2</v>
      </c>
      <c r="C37" s="20" t="s">
        <v>51</v>
      </c>
      <c r="D37" s="46">
        <v>5321532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5321532</v>
      </c>
      <c r="O37" s="47">
        <f t="shared" ref="O37:O62" si="9">(N37/O$64)</f>
        <v>80.86943042976111</v>
      </c>
      <c r="P37" s="9"/>
    </row>
    <row r="38" spans="1:16">
      <c r="A38" s="12"/>
      <c r="B38" s="25">
        <v>342.4</v>
      </c>
      <c r="C38" s="20" t="s">
        <v>52</v>
      </c>
      <c r="D38" s="46">
        <v>2644198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2644198</v>
      </c>
      <c r="O38" s="47">
        <f t="shared" si="9"/>
        <v>40.18293720746459</v>
      </c>
      <c r="P38" s="9"/>
    </row>
    <row r="39" spans="1:16">
      <c r="A39" s="12"/>
      <c r="B39" s="25">
        <v>343.4</v>
      </c>
      <c r="C39" s="20" t="s">
        <v>53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4200945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4200945</v>
      </c>
      <c r="O39" s="47">
        <f t="shared" si="9"/>
        <v>63.84026806881041</v>
      </c>
      <c r="P39" s="9"/>
    </row>
    <row r="40" spans="1:16">
      <c r="A40" s="12"/>
      <c r="B40" s="25">
        <v>343.6</v>
      </c>
      <c r="C40" s="20" t="s">
        <v>54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34135162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34135162</v>
      </c>
      <c r="O40" s="47">
        <f t="shared" si="9"/>
        <v>518.73992462464287</v>
      </c>
      <c r="P40" s="9"/>
    </row>
    <row r="41" spans="1:16">
      <c r="A41" s="12"/>
      <c r="B41" s="25">
        <v>343.8</v>
      </c>
      <c r="C41" s="20" t="s">
        <v>55</v>
      </c>
      <c r="D41" s="46">
        <v>107907</v>
      </c>
      <c r="E41" s="46">
        <v>0</v>
      </c>
      <c r="F41" s="46">
        <v>0</v>
      </c>
      <c r="G41" s="46">
        <v>0</v>
      </c>
      <c r="H41" s="46">
        <v>0</v>
      </c>
      <c r="I41" s="46">
        <v>92890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200797</v>
      </c>
      <c r="O41" s="47">
        <f t="shared" si="9"/>
        <v>3.0514406419062672</v>
      </c>
      <c r="P41" s="9"/>
    </row>
    <row r="42" spans="1:16">
      <c r="A42" s="12"/>
      <c r="B42" s="25">
        <v>343.9</v>
      </c>
      <c r="C42" s="20" t="s">
        <v>56</v>
      </c>
      <c r="D42" s="46">
        <v>27233</v>
      </c>
      <c r="E42" s="46">
        <v>0</v>
      </c>
      <c r="F42" s="46">
        <v>0</v>
      </c>
      <c r="G42" s="46">
        <v>0</v>
      </c>
      <c r="H42" s="46">
        <v>0</v>
      </c>
      <c r="I42" s="46">
        <v>2160127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2187360</v>
      </c>
      <c r="O42" s="47">
        <f t="shared" si="9"/>
        <v>33.240532490426112</v>
      </c>
      <c r="P42" s="9"/>
    </row>
    <row r="43" spans="1:16">
      <c r="A43" s="12"/>
      <c r="B43" s="25">
        <v>344.5</v>
      </c>
      <c r="C43" s="20" t="s">
        <v>122</v>
      </c>
      <c r="D43" s="46">
        <v>1570975</v>
      </c>
      <c r="E43" s="46">
        <v>245931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1816906</v>
      </c>
      <c r="O43" s="47">
        <f t="shared" si="9"/>
        <v>27.610874718862075</v>
      </c>
      <c r="P43" s="9"/>
    </row>
    <row r="44" spans="1:16">
      <c r="A44" s="12"/>
      <c r="B44" s="25">
        <v>347.2</v>
      </c>
      <c r="C44" s="20" t="s">
        <v>59</v>
      </c>
      <c r="D44" s="46">
        <v>299337</v>
      </c>
      <c r="E44" s="46">
        <v>290008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589345</v>
      </c>
      <c r="O44" s="47">
        <f t="shared" si="9"/>
        <v>8.9560665005166857</v>
      </c>
      <c r="P44" s="9"/>
    </row>
    <row r="45" spans="1:16">
      <c r="A45" s="12"/>
      <c r="B45" s="25">
        <v>347.5</v>
      </c>
      <c r="C45" s="20" t="s">
        <v>60</v>
      </c>
      <c r="D45" s="46">
        <v>851386</v>
      </c>
      <c r="E45" s="46">
        <v>0</v>
      </c>
      <c r="F45" s="46">
        <v>0</v>
      </c>
      <c r="G45" s="46">
        <v>0</v>
      </c>
      <c r="H45" s="46">
        <v>0</v>
      </c>
      <c r="I45" s="46">
        <v>3999179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4850565</v>
      </c>
      <c r="O45" s="47">
        <f t="shared" si="9"/>
        <v>73.712312321439427</v>
      </c>
      <c r="P45" s="9"/>
    </row>
    <row r="46" spans="1:16" ht="15.75">
      <c r="A46" s="29" t="s">
        <v>47</v>
      </c>
      <c r="B46" s="30"/>
      <c r="C46" s="31"/>
      <c r="D46" s="32">
        <f t="shared" ref="D46:M46" si="10">SUM(D47:D49)</f>
        <v>1205951</v>
      </c>
      <c r="E46" s="32">
        <f t="shared" si="10"/>
        <v>309752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62" si="11">SUM(D46:M46)</f>
        <v>1515703</v>
      </c>
      <c r="O46" s="45">
        <f t="shared" si="9"/>
        <v>23.033599781168316</v>
      </c>
      <c r="P46" s="10"/>
    </row>
    <row r="47" spans="1:16">
      <c r="A47" s="13"/>
      <c r="B47" s="39">
        <v>351.9</v>
      </c>
      <c r="C47" s="21" t="s">
        <v>123</v>
      </c>
      <c r="D47" s="46">
        <v>726078</v>
      </c>
      <c r="E47" s="46">
        <v>309752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1035830</v>
      </c>
      <c r="O47" s="47">
        <f t="shared" si="9"/>
        <v>15.74114035620935</v>
      </c>
      <c r="P47" s="9"/>
    </row>
    <row r="48" spans="1:16">
      <c r="A48" s="13"/>
      <c r="B48" s="39">
        <v>354</v>
      </c>
      <c r="C48" s="21" t="s">
        <v>63</v>
      </c>
      <c r="D48" s="46">
        <v>316976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316976</v>
      </c>
      <c r="O48" s="47">
        <f t="shared" si="9"/>
        <v>4.8169716126679232</v>
      </c>
      <c r="P48" s="9"/>
    </row>
    <row r="49" spans="1:119">
      <c r="A49" s="13"/>
      <c r="B49" s="39">
        <v>359</v>
      </c>
      <c r="C49" s="21" t="s">
        <v>64</v>
      </c>
      <c r="D49" s="46">
        <v>162897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162897</v>
      </c>
      <c r="O49" s="47">
        <f t="shared" si="9"/>
        <v>2.4754878122910462</v>
      </c>
      <c r="P49" s="9"/>
    </row>
    <row r="50" spans="1:119" ht="15.75">
      <c r="A50" s="29" t="s">
        <v>4</v>
      </c>
      <c r="B50" s="30"/>
      <c r="C50" s="31"/>
      <c r="D50" s="32">
        <f t="shared" ref="D50:M50" si="12">SUM(D51:D56)</f>
        <v>11934982</v>
      </c>
      <c r="E50" s="32">
        <f t="shared" si="12"/>
        <v>214485</v>
      </c>
      <c r="F50" s="32">
        <f t="shared" si="12"/>
        <v>146</v>
      </c>
      <c r="G50" s="32">
        <f t="shared" si="12"/>
        <v>4782093</v>
      </c>
      <c r="H50" s="32">
        <f t="shared" si="12"/>
        <v>0</v>
      </c>
      <c r="I50" s="32">
        <f t="shared" si="12"/>
        <v>1424226</v>
      </c>
      <c r="J50" s="32">
        <f t="shared" si="12"/>
        <v>2564173</v>
      </c>
      <c r="K50" s="32">
        <f t="shared" si="12"/>
        <v>33362364</v>
      </c>
      <c r="L50" s="32">
        <f t="shared" si="12"/>
        <v>0</v>
      </c>
      <c r="M50" s="32">
        <f t="shared" si="12"/>
        <v>260687</v>
      </c>
      <c r="N50" s="32">
        <f t="shared" si="11"/>
        <v>54543156</v>
      </c>
      <c r="O50" s="45">
        <f t="shared" si="9"/>
        <v>828.87295605130385</v>
      </c>
      <c r="P50" s="10"/>
    </row>
    <row r="51" spans="1:119">
      <c r="A51" s="12"/>
      <c r="B51" s="25">
        <v>361.1</v>
      </c>
      <c r="C51" s="20" t="s">
        <v>66</v>
      </c>
      <c r="D51" s="46">
        <v>627081</v>
      </c>
      <c r="E51" s="46">
        <v>16197</v>
      </c>
      <c r="F51" s="46">
        <v>146</v>
      </c>
      <c r="G51" s="46">
        <v>184362</v>
      </c>
      <c r="H51" s="46">
        <v>0</v>
      </c>
      <c r="I51" s="46">
        <v>123770</v>
      </c>
      <c r="J51" s="46">
        <v>45448</v>
      </c>
      <c r="K51" s="46">
        <v>6600066</v>
      </c>
      <c r="L51" s="46">
        <v>0</v>
      </c>
      <c r="M51" s="46">
        <v>51590</v>
      </c>
      <c r="N51" s="46">
        <f t="shared" si="11"/>
        <v>7648660</v>
      </c>
      <c r="O51" s="47">
        <f t="shared" si="9"/>
        <v>116.23396753996718</v>
      </c>
      <c r="P51" s="9"/>
    </row>
    <row r="52" spans="1:119">
      <c r="A52" s="12"/>
      <c r="B52" s="25">
        <v>361.3</v>
      </c>
      <c r="C52" s="20" t="s">
        <v>68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26406387</v>
      </c>
      <c r="L52" s="46">
        <v>0</v>
      </c>
      <c r="M52" s="46">
        <v>207712</v>
      </c>
      <c r="N52" s="46">
        <f t="shared" si="11"/>
        <v>26614099</v>
      </c>
      <c r="O52" s="47">
        <f t="shared" si="9"/>
        <v>404.44500334326182</v>
      </c>
      <c r="P52" s="9"/>
    </row>
    <row r="53" spans="1:119">
      <c r="A53" s="12"/>
      <c r="B53" s="25">
        <v>362</v>
      </c>
      <c r="C53" s="20" t="s">
        <v>69</v>
      </c>
      <c r="D53" s="46">
        <v>131362</v>
      </c>
      <c r="E53" s="46">
        <v>0</v>
      </c>
      <c r="F53" s="46">
        <v>0</v>
      </c>
      <c r="G53" s="46">
        <v>0</v>
      </c>
      <c r="H53" s="46">
        <v>0</v>
      </c>
      <c r="I53" s="46">
        <v>181264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312626</v>
      </c>
      <c r="O53" s="47">
        <f t="shared" si="9"/>
        <v>4.75086620874111</v>
      </c>
      <c r="P53" s="9"/>
    </row>
    <row r="54" spans="1:119">
      <c r="A54" s="12"/>
      <c r="B54" s="25">
        <v>364</v>
      </c>
      <c r="C54" s="20" t="s">
        <v>124</v>
      </c>
      <c r="D54" s="46">
        <v>40305</v>
      </c>
      <c r="E54" s="46">
        <v>2004</v>
      </c>
      <c r="F54" s="46">
        <v>0</v>
      </c>
      <c r="G54" s="46">
        <v>0</v>
      </c>
      <c r="H54" s="46">
        <v>0</v>
      </c>
      <c r="I54" s="46">
        <v>0</v>
      </c>
      <c r="J54" s="46">
        <v>53885</v>
      </c>
      <c r="K54" s="46">
        <v>0</v>
      </c>
      <c r="L54" s="46">
        <v>0</v>
      </c>
      <c r="M54" s="46">
        <v>0</v>
      </c>
      <c r="N54" s="46">
        <f t="shared" si="11"/>
        <v>96194</v>
      </c>
      <c r="O54" s="47">
        <f t="shared" si="9"/>
        <v>1.4618260288128382</v>
      </c>
      <c r="P54" s="9"/>
    </row>
    <row r="55" spans="1:119">
      <c r="A55" s="12"/>
      <c r="B55" s="25">
        <v>366</v>
      </c>
      <c r="C55" s="20" t="s">
        <v>72</v>
      </c>
      <c r="D55" s="46">
        <v>5704160</v>
      </c>
      <c r="E55" s="46">
        <v>127185</v>
      </c>
      <c r="F55" s="46">
        <v>0</v>
      </c>
      <c r="G55" s="46">
        <v>4597731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10429076</v>
      </c>
      <c r="O55" s="47">
        <f t="shared" si="9"/>
        <v>158.48696127894962</v>
      </c>
      <c r="P55" s="9"/>
    </row>
    <row r="56" spans="1:119">
      <c r="A56" s="12"/>
      <c r="B56" s="25">
        <v>369.9</v>
      </c>
      <c r="C56" s="20" t="s">
        <v>74</v>
      </c>
      <c r="D56" s="46">
        <v>5432074</v>
      </c>
      <c r="E56" s="46">
        <v>69099</v>
      </c>
      <c r="F56" s="46">
        <v>0</v>
      </c>
      <c r="G56" s="46">
        <v>0</v>
      </c>
      <c r="H56" s="46">
        <v>0</v>
      </c>
      <c r="I56" s="46">
        <v>1119192</v>
      </c>
      <c r="J56" s="46">
        <v>2464840</v>
      </c>
      <c r="K56" s="46">
        <v>355911</v>
      </c>
      <c r="L56" s="46">
        <v>0</v>
      </c>
      <c r="M56" s="46">
        <v>1385</v>
      </c>
      <c r="N56" s="46">
        <f t="shared" si="11"/>
        <v>9442501</v>
      </c>
      <c r="O56" s="47">
        <f t="shared" si="9"/>
        <v>143.49433165157134</v>
      </c>
      <c r="P56" s="9"/>
    </row>
    <row r="57" spans="1:119" ht="15.75">
      <c r="A57" s="29" t="s">
        <v>48</v>
      </c>
      <c r="B57" s="30"/>
      <c r="C57" s="31"/>
      <c r="D57" s="32">
        <f t="shared" ref="D57:M57" si="13">SUM(D58:D61)</f>
        <v>3591728</v>
      </c>
      <c r="E57" s="32">
        <f t="shared" si="13"/>
        <v>1148738</v>
      </c>
      <c r="F57" s="32">
        <f t="shared" si="13"/>
        <v>2061400</v>
      </c>
      <c r="G57" s="32">
        <f t="shared" si="13"/>
        <v>38093654</v>
      </c>
      <c r="H57" s="32">
        <f t="shared" si="13"/>
        <v>0</v>
      </c>
      <c r="I57" s="32">
        <f t="shared" si="13"/>
        <v>2391951</v>
      </c>
      <c r="J57" s="32">
        <f t="shared" si="13"/>
        <v>276861</v>
      </c>
      <c r="K57" s="32">
        <f t="shared" si="13"/>
        <v>15398733</v>
      </c>
      <c r="L57" s="32">
        <f t="shared" si="13"/>
        <v>0</v>
      </c>
      <c r="M57" s="32">
        <f t="shared" si="13"/>
        <v>396286</v>
      </c>
      <c r="N57" s="32">
        <f t="shared" si="11"/>
        <v>63359351</v>
      </c>
      <c r="O57" s="45">
        <f t="shared" si="9"/>
        <v>962.84953802200471</v>
      </c>
      <c r="P57" s="9"/>
    </row>
    <row r="58" spans="1:119">
      <c r="A58" s="12"/>
      <c r="B58" s="25">
        <v>381</v>
      </c>
      <c r="C58" s="20" t="s">
        <v>75</v>
      </c>
      <c r="D58" s="46">
        <v>3591728</v>
      </c>
      <c r="E58" s="46">
        <v>1148738</v>
      </c>
      <c r="F58" s="46">
        <v>2061400</v>
      </c>
      <c r="G58" s="46">
        <v>6593654</v>
      </c>
      <c r="H58" s="46">
        <v>0</v>
      </c>
      <c r="I58" s="46">
        <v>1483523</v>
      </c>
      <c r="J58" s="46">
        <v>98915</v>
      </c>
      <c r="K58" s="46">
        <v>0</v>
      </c>
      <c r="L58" s="46">
        <v>0</v>
      </c>
      <c r="M58" s="46">
        <v>0</v>
      </c>
      <c r="N58" s="46">
        <f t="shared" si="11"/>
        <v>14977958</v>
      </c>
      <c r="O58" s="47">
        <f t="shared" si="9"/>
        <v>227.61470427329647</v>
      </c>
      <c r="P58" s="9"/>
    </row>
    <row r="59" spans="1:119">
      <c r="A59" s="12"/>
      <c r="B59" s="25">
        <v>384</v>
      </c>
      <c r="C59" s="20" t="s">
        <v>76</v>
      </c>
      <c r="D59" s="46">
        <v>0</v>
      </c>
      <c r="E59" s="46">
        <v>0</v>
      </c>
      <c r="F59" s="46">
        <v>0</v>
      </c>
      <c r="G59" s="46">
        <v>31500000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31500000</v>
      </c>
      <c r="O59" s="47">
        <f t="shared" si="9"/>
        <v>478.6943042976111</v>
      </c>
      <c r="P59" s="9"/>
    </row>
    <row r="60" spans="1:119">
      <c r="A60" s="12"/>
      <c r="B60" s="25">
        <v>389.4</v>
      </c>
      <c r="C60" s="20" t="s">
        <v>126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396286</v>
      </c>
      <c r="N60" s="46">
        <f t="shared" si="11"/>
        <v>396286</v>
      </c>
      <c r="O60" s="47">
        <f t="shared" si="9"/>
        <v>6.0222174943772417</v>
      </c>
      <c r="P60" s="9"/>
    </row>
    <row r="61" spans="1:119" ht="15.75" thickBot="1">
      <c r="A61" s="12"/>
      <c r="B61" s="25">
        <v>389.7</v>
      </c>
      <c r="C61" s="20" t="s">
        <v>127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908428</v>
      </c>
      <c r="J61" s="46">
        <v>177946</v>
      </c>
      <c r="K61" s="46">
        <v>15398733</v>
      </c>
      <c r="L61" s="46">
        <v>0</v>
      </c>
      <c r="M61" s="46">
        <v>0</v>
      </c>
      <c r="N61" s="46">
        <f t="shared" si="11"/>
        <v>16485107</v>
      </c>
      <c r="O61" s="47">
        <f t="shared" si="9"/>
        <v>250.51831195671997</v>
      </c>
      <c r="P61" s="9"/>
    </row>
    <row r="62" spans="1:119" ht="16.5" thickBot="1">
      <c r="A62" s="14" t="s">
        <v>61</v>
      </c>
      <c r="B62" s="23"/>
      <c r="C62" s="22"/>
      <c r="D62" s="15">
        <f t="shared" ref="D62:M62" si="14">SUM(D5,D14,D21,D34,D46,D50,D57)</f>
        <v>122052961</v>
      </c>
      <c r="E62" s="15">
        <f t="shared" si="14"/>
        <v>3134578</v>
      </c>
      <c r="F62" s="15">
        <f t="shared" si="14"/>
        <v>4194884</v>
      </c>
      <c r="G62" s="15">
        <f t="shared" si="14"/>
        <v>45642611</v>
      </c>
      <c r="H62" s="15">
        <f t="shared" si="14"/>
        <v>0</v>
      </c>
      <c r="I62" s="15">
        <f t="shared" si="14"/>
        <v>48404480</v>
      </c>
      <c r="J62" s="15">
        <f t="shared" si="14"/>
        <v>18433298</v>
      </c>
      <c r="K62" s="15">
        <f t="shared" si="14"/>
        <v>50638220</v>
      </c>
      <c r="L62" s="15">
        <f t="shared" si="14"/>
        <v>0</v>
      </c>
      <c r="M62" s="15">
        <f t="shared" si="14"/>
        <v>18702870</v>
      </c>
      <c r="N62" s="15">
        <f t="shared" si="11"/>
        <v>311203902</v>
      </c>
      <c r="O62" s="38">
        <f t="shared" si="9"/>
        <v>4729.2550908759349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139</v>
      </c>
      <c r="M64" s="118"/>
      <c r="N64" s="118"/>
      <c r="O64" s="43">
        <v>65804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100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68526170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1909358</v>
      </c>
      <c r="L5" s="27">
        <f t="shared" si="0"/>
        <v>0</v>
      </c>
      <c r="M5" s="27">
        <f t="shared" si="0"/>
        <v>15441479</v>
      </c>
      <c r="N5" s="28">
        <f>SUM(D5:M5)</f>
        <v>85877007</v>
      </c>
      <c r="O5" s="33">
        <f t="shared" ref="O5:O36" si="1">(N5/O$67)</f>
        <v>1342.4155411742638</v>
      </c>
      <c r="P5" s="6"/>
    </row>
    <row r="6" spans="1:133">
      <c r="A6" s="12"/>
      <c r="B6" s="25">
        <v>311</v>
      </c>
      <c r="C6" s="20" t="s">
        <v>3</v>
      </c>
      <c r="D6" s="46">
        <v>56876767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15441479</v>
      </c>
      <c r="N6" s="46">
        <f>SUM(D6:M6)</f>
        <v>72318246</v>
      </c>
      <c r="O6" s="47">
        <f t="shared" si="1"/>
        <v>1130.467173138248</v>
      </c>
      <c r="P6" s="9"/>
    </row>
    <row r="7" spans="1:133">
      <c r="A7" s="12"/>
      <c r="B7" s="25">
        <v>312.41000000000003</v>
      </c>
      <c r="C7" s="20" t="s">
        <v>11</v>
      </c>
      <c r="D7" s="46">
        <v>1426451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1426451</v>
      </c>
      <c r="O7" s="47">
        <f t="shared" si="1"/>
        <v>22.298052272869381</v>
      </c>
      <c r="P7" s="9"/>
    </row>
    <row r="8" spans="1:133">
      <c r="A8" s="12"/>
      <c r="B8" s="25">
        <v>312.51</v>
      </c>
      <c r="C8" s="20" t="s">
        <v>85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1193140</v>
      </c>
      <c r="L8" s="46">
        <v>0</v>
      </c>
      <c r="M8" s="46">
        <v>0</v>
      </c>
      <c r="N8" s="46">
        <f>SUM(D8:M8)</f>
        <v>1193140</v>
      </c>
      <c r="O8" s="47">
        <f t="shared" si="1"/>
        <v>18.650972300381415</v>
      </c>
      <c r="P8" s="9"/>
    </row>
    <row r="9" spans="1:133">
      <c r="A9" s="12"/>
      <c r="B9" s="25">
        <v>312.52</v>
      </c>
      <c r="C9" s="20" t="s">
        <v>113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716218</v>
      </c>
      <c r="L9" s="46">
        <v>0</v>
      </c>
      <c r="M9" s="46">
        <v>0</v>
      </c>
      <c r="N9" s="46">
        <f>SUM(D9:M9)</f>
        <v>716218</v>
      </c>
      <c r="O9" s="47">
        <f t="shared" si="1"/>
        <v>11.195804414431313</v>
      </c>
      <c r="P9" s="9"/>
    </row>
    <row r="10" spans="1:133">
      <c r="A10" s="12"/>
      <c r="B10" s="25">
        <v>314.10000000000002</v>
      </c>
      <c r="C10" s="20" t="s">
        <v>12</v>
      </c>
      <c r="D10" s="46">
        <v>6055065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6055065</v>
      </c>
      <c r="O10" s="47">
        <f t="shared" si="1"/>
        <v>94.651800787844678</v>
      </c>
      <c r="P10" s="9"/>
    </row>
    <row r="11" spans="1:133">
      <c r="A11" s="12"/>
      <c r="B11" s="25">
        <v>314.39999999999998</v>
      </c>
      <c r="C11" s="20" t="s">
        <v>14</v>
      </c>
      <c r="D11" s="46">
        <v>275314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275314</v>
      </c>
      <c r="O11" s="47">
        <f t="shared" si="1"/>
        <v>4.3036641030450822</v>
      </c>
      <c r="P11" s="9"/>
    </row>
    <row r="12" spans="1:133">
      <c r="A12" s="12"/>
      <c r="B12" s="25">
        <v>315</v>
      </c>
      <c r="C12" s="20" t="s">
        <v>114</v>
      </c>
      <c r="D12" s="46">
        <v>3053365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3053365</v>
      </c>
      <c r="O12" s="47">
        <f t="shared" si="1"/>
        <v>47.729709873069467</v>
      </c>
      <c r="P12" s="9"/>
    </row>
    <row r="13" spans="1:133">
      <c r="A13" s="12"/>
      <c r="B13" s="25">
        <v>316</v>
      </c>
      <c r="C13" s="20" t="s">
        <v>115</v>
      </c>
      <c r="D13" s="46">
        <v>839208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839208</v>
      </c>
      <c r="O13" s="47">
        <f t="shared" si="1"/>
        <v>13.118364284374413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11364552</v>
      </c>
      <c r="E14" s="32">
        <f t="shared" si="3"/>
        <v>274547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11639099</v>
      </c>
      <c r="O14" s="45">
        <f t="shared" si="1"/>
        <v>181.94052085287314</v>
      </c>
      <c r="P14" s="10"/>
    </row>
    <row r="15" spans="1:133">
      <c r="A15" s="12"/>
      <c r="B15" s="25">
        <v>322</v>
      </c>
      <c r="C15" s="20" t="s">
        <v>0</v>
      </c>
      <c r="D15" s="46">
        <v>4464908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4464908</v>
      </c>
      <c r="O15" s="47">
        <f t="shared" si="1"/>
        <v>69.794722691177384</v>
      </c>
      <c r="P15" s="9"/>
    </row>
    <row r="16" spans="1:133">
      <c r="A16" s="12"/>
      <c r="B16" s="25">
        <v>323.10000000000002</v>
      </c>
      <c r="C16" s="20" t="s">
        <v>17</v>
      </c>
      <c r="D16" s="46">
        <v>4644743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4644743</v>
      </c>
      <c r="O16" s="47">
        <f t="shared" si="1"/>
        <v>72.605874445069716</v>
      </c>
      <c r="P16" s="9"/>
    </row>
    <row r="17" spans="1:16">
      <c r="A17" s="12"/>
      <c r="B17" s="25">
        <v>323.39999999999998</v>
      </c>
      <c r="C17" s="20" t="s">
        <v>18</v>
      </c>
      <c r="D17" s="46">
        <v>75413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75413</v>
      </c>
      <c r="O17" s="47">
        <f t="shared" si="1"/>
        <v>1.1788438691927718</v>
      </c>
      <c r="P17" s="9"/>
    </row>
    <row r="18" spans="1:16">
      <c r="A18" s="12"/>
      <c r="B18" s="25">
        <v>323.89999999999998</v>
      </c>
      <c r="C18" s="20" t="s">
        <v>19</v>
      </c>
      <c r="D18" s="46">
        <v>412014</v>
      </c>
      <c r="E18" s="46">
        <v>66547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478561</v>
      </c>
      <c r="O18" s="47">
        <f t="shared" si="1"/>
        <v>7.4807884699556055</v>
      </c>
      <c r="P18" s="9"/>
    </row>
    <row r="19" spans="1:16">
      <c r="A19" s="12"/>
      <c r="B19" s="25">
        <v>324.61</v>
      </c>
      <c r="C19" s="20" t="s">
        <v>20</v>
      </c>
      <c r="D19" s="46">
        <v>0</v>
      </c>
      <c r="E19" s="46">
        <v>208000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208000</v>
      </c>
      <c r="O19" s="47">
        <f t="shared" si="1"/>
        <v>3.2514224973425874</v>
      </c>
      <c r="P19" s="9"/>
    </row>
    <row r="20" spans="1:16">
      <c r="A20" s="12"/>
      <c r="B20" s="25">
        <v>329</v>
      </c>
      <c r="C20" s="20" t="s">
        <v>22</v>
      </c>
      <c r="D20" s="46">
        <v>1767474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1767474</v>
      </c>
      <c r="O20" s="47">
        <f t="shared" si="1"/>
        <v>27.628868880135059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SUM(D22:D35)</f>
        <v>7975405</v>
      </c>
      <c r="E21" s="32">
        <f t="shared" si="5"/>
        <v>947963</v>
      </c>
      <c r="F21" s="32">
        <f t="shared" si="5"/>
        <v>0</v>
      </c>
      <c r="G21" s="32">
        <f t="shared" si="5"/>
        <v>5299614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14222982</v>
      </c>
      <c r="O21" s="45">
        <f t="shared" si="1"/>
        <v>222.33136372162821</v>
      </c>
      <c r="P21" s="10"/>
    </row>
    <row r="22" spans="1:16">
      <c r="A22" s="12"/>
      <c r="B22" s="25">
        <v>331.2</v>
      </c>
      <c r="C22" s="20" t="s">
        <v>23</v>
      </c>
      <c r="D22" s="46">
        <v>579014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579014</v>
      </c>
      <c r="O22" s="47">
        <f t="shared" si="1"/>
        <v>9.0510535859438512</v>
      </c>
      <c r="P22" s="9"/>
    </row>
    <row r="23" spans="1:16">
      <c r="A23" s="12"/>
      <c r="B23" s="25">
        <v>331.39</v>
      </c>
      <c r="C23" s="20" t="s">
        <v>91</v>
      </c>
      <c r="D23" s="46">
        <v>0</v>
      </c>
      <c r="E23" s="46">
        <v>0</v>
      </c>
      <c r="F23" s="46">
        <v>0</v>
      </c>
      <c r="G23" s="46">
        <v>12800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12800</v>
      </c>
      <c r="O23" s="47">
        <f t="shared" si="1"/>
        <v>0.20008753829800538</v>
      </c>
      <c r="P23" s="9"/>
    </row>
    <row r="24" spans="1:16">
      <c r="A24" s="12"/>
      <c r="B24" s="25">
        <v>331.49</v>
      </c>
      <c r="C24" s="20" t="s">
        <v>27</v>
      </c>
      <c r="D24" s="46">
        <v>0</v>
      </c>
      <c r="E24" s="46">
        <v>0</v>
      </c>
      <c r="F24" s="46">
        <v>0</v>
      </c>
      <c r="G24" s="46">
        <v>5181702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5181702</v>
      </c>
      <c r="O24" s="47">
        <f t="shared" si="1"/>
        <v>80.999531044832111</v>
      </c>
      <c r="P24" s="9"/>
    </row>
    <row r="25" spans="1:16">
      <c r="A25" s="12"/>
      <c r="B25" s="25">
        <v>331.5</v>
      </c>
      <c r="C25" s="20" t="s">
        <v>25</v>
      </c>
      <c r="D25" s="46">
        <v>0</v>
      </c>
      <c r="E25" s="46">
        <v>507505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507505</v>
      </c>
      <c r="O25" s="47">
        <f t="shared" si="1"/>
        <v>7.9332364159319706</v>
      </c>
      <c r="P25" s="9"/>
    </row>
    <row r="26" spans="1:16">
      <c r="A26" s="12"/>
      <c r="B26" s="25">
        <v>334.2</v>
      </c>
      <c r="C26" s="20" t="s">
        <v>26</v>
      </c>
      <c r="D26" s="46">
        <v>0</v>
      </c>
      <c r="E26" s="46">
        <v>440458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440458</v>
      </c>
      <c r="O26" s="47">
        <f t="shared" si="1"/>
        <v>6.88516851122366</v>
      </c>
      <c r="P26" s="9"/>
    </row>
    <row r="27" spans="1:16">
      <c r="A27" s="12"/>
      <c r="B27" s="25">
        <v>334.49</v>
      </c>
      <c r="C27" s="20" t="s">
        <v>29</v>
      </c>
      <c r="D27" s="46">
        <v>29378</v>
      </c>
      <c r="E27" s="46">
        <v>0</v>
      </c>
      <c r="F27" s="46">
        <v>0</v>
      </c>
      <c r="G27" s="46">
        <v>105112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134490</v>
      </c>
      <c r="O27" s="47">
        <f t="shared" si="1"/>
        <v>2.1023260176327141</v>
      </c>
      <c r="P27" s="9"/>
    </row>
    <row r="28" spans="1:16">
      <c r="A28" s="12"/>
      <c r="B28" s="25">
        <v>335.12</v>
      </c>
      <c r="C28" s="20" t="s">
        <v>116</v>
      </c>
      <c r="D28" s="46">
        <v>2009340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2009340</v>
      </c>
      <c r="O28" s="47">
        <f t="shared" si="1"/>
        <v>31.409679234665166</v>
      </c>
      <c r="P28" s="9"/>
    </row>
    <row r="29" spans="1:16">
      <c r="A29" s="12"/>
      <c r="B29" s="25">
        <v>335.14</v>
      </c>
      <c r="C29" s="20" t="s">
        <v>117</v>
      </c>
      <c r="D29" s="46">
        <v>395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395</v>
      </c>
      <c r="O29" s="47">
        <f t="shared" si="1"/>
        <v>6.1745763771650095E-3</v>
      </c>
      <c r="P29" s="9"/>
    </row>
    <row r="30" spans="1:16">
      <c r="A30" s="12"/>
      <c r="B30" s="25">
        <v>335.15</v>
      </c>
      <c r="C30" s="20" t="s">
        <v>118</v>
      </c>
      <c r="D30" s="46">
        <v>80862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80862</v>
      </c>
      <c r="O30" s="47">
        <f t="shared" si="1"/>
        <v>1.26402175951979</v>
      </c>
      <c r="P30" s="9"/>
    </row>
    <row r="31" spans="1:16">
      <c r="A31" s="12"/>
      <c r="B31" s="25">
        <v>335.18</v>
      </c>
      <c r="C31" s="20" t="s">
        <v>119</v>
      </c>
      <c r="D31" s="46">
        <v>4935105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4935105</v>
      </c>
      <c r="O31" s="47">
        <f t="shared" si="1"/>
        <v>77.144766460326395</v>
      </c>
      <c r="P31" s="9"/>
    </row>
    <row r="32" spans="1:16">
      <c r="A32" s="12"/>
      <c r="B32" s="25">
        <v>335.21</v>
      </c>
      <c r="C32" s="20" t="s">
        <v>35</v>
      </c>
      <c r="D32" s="46">
        <v>69892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69892</v>
      </c>
      <c r="O32" s="47">
        <f t="shared" si="1"/>
        <v>1.0925404864628274</v>
      </c>
      <c r="P32" s="9"/>
    </row>
    <row r="33" spans="1:16">
      <c r="A33" s="12"/>
      <c r="B33" s="25">
        <v>335.49</v>
      </c>
      <c r="C33" s="20" t="s">
        <v>36</v>
      </c>
      <c r="D33" s="46">
        <v>49753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49753</v>
      </c>
      <c r="O33" s="47">
        <f t="shared" si="1"/>
        <v>0.77773088226098919</v>
      </c>
      <c r="P33" s="9"/>
    </row>
    <row r="34" spans="1:16">
      <c r="A34" s="12"/>
      <c r="B34" s="25">
        <v>337.7</v>
      </c>
      <c r="C34" s="20" t="s">
        <v>40</v>
      </c>
      <c r="D34" s="46">
        <v>105836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105836</v>
      </c>
      <c r="O34" s="47">
        <f t="shared" si="1"/>
        <v>1.6544113049459139</v>
      </c>
      <c r="P34" s="9"/>
    </row>
    <row r="35" spans="1:16">
      <c r="A35" s="12"/>
      <c r="B35" s="25">
        <v>338</v>
      </c>
      <c r="C35" s="20" t="s">
        <v>41</v>
      </c>
      <c r="D35" s="46">
        <v>115830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115830</v>
      </c>
      <c r="O35" s="47">
        <f t="shared" si="1"/>
        <v>1.8106359032076533</v>
      </c>
      <c r="P35" s="9"/>
    </row>
    <row r="36" spans="1:16" ht="15.75">
      <c r="A36" s="29" t="s">
        <v>46</v>
      </c>
      <c r="B36" s="30"/>
      <c r="C36" s="31"/>
      <c r="D36" s="32">
        <f t="shared" ref="D36:M36" si="7">SUM(D37:D47)</f>
        <v>11969569</v>
      </c>
      <c r="E36" s="32">
        <f t="shared" si="7"/>
        <v>324855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43023097</v>
      </c>
      <c r="J36" s="32">
        <f t="shared" si="7"/>
        <v>15684544</v>
      </c>
      <c r="K36" s="32">
        <f t="shared" si="7"/>
        <v>0</v>
      </c>
      <c r="L36" s="32">
        <f t="shared" si="7"/>
        <v>0</v>
      </c>
      <c r="M36" s="32">
        <f t="shared" si="7"/>
        <v>191502</v>
      </c>
      <c r="N36" s="32">
        <f>SUM(D36:M36)</f>
        <v>71193567</v>
      </c>
      <c r="O36" s="45">
        <f t="shared" si="1"/>
        <v>1112.8863721628213</v>
      </c>
      <c r="P36" s="10"/>
    </row>
    <row r="37" spans="1:16">
      <c r="A37" s="12"/>
      <c r="B37" s="25">
        <v>341.1</v>
      </c>
      <c r="C37" s="20" t="s">
        <v>120</v>
      </c>
      <c r="D37" s="46">
        <v>208904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208904</v>
      </c>
      <c r="O37" s="47">
        <f t="shared" ref="O37:O65" si="8">(N37/O$67)</f>
        <v>3.2655536797348841</v>
      </c>
      <c r="P37" s="9"/>
    </row>
    <row r="38" spans="1:16">
      <c r="A38" s="12"/>
      <c r="B38" s="25">
        <v>341.9</v>
      </c>
      <c r="C38" s="20" t="s">
        <v>121</v>
      </c>
      <c r="D38" s="46">
        <v>937096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15684544</v>
      </c>
      <c r="K38" s="46">
        <v>0</v>
      </c>
      <c r="L38" s="46">
        <v>0</v>
      </c>
      <c r="M38" s="46">
        <v>191502</v>
      </c>
      <c r="N38" s="46">
        <f t="shared" ref="N38:N47" si="9">SUM(D38:M38)</f>
        <v>16813142</v>
      </c>
      <c r="O38" s="47">
        <f t="shared" si="8"/>
        <v>262.82032764334394</v>
      </c>
      <c r="P38" s="9"/>
    </row>
    <row r="39" spans="1:16">
      <c r="A39" s="12"/>
      <c r="B39" s="25">
        <v>342.2</v>
      </c>
      <c r="C39" s="20" t="s">
        <v>51</v>
      </c>
      <c r="D39" s="46">
        <v>4814495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4814495</v>
      </c>
      <c r="O39" s="47">
        <f t="shared" si="8"/>
        <v>75.259410367035585</v>
      </c>
      <c r="P39" s="9"/>
    </row>
    <row r="40" spans="1:16">
      <c r="A40" s="12"/>
      <c r="B40" s="25">
        <v>342.4</v>
      </c>
      <c r="C40" s="20" t="s">
        <v>52</v>
      </c>
      <c r="D40" s="46">
        <v>2619018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2619018</v>
      </c>
      <c r="O40" s="47">
        <f t="shared" si="8"/>
        <v>40.940067529544173</v>
      </c>
      <c r="P40" s="9"/>
    </row>
    <row r="41" spans="1:16">
      <c r="A41" s="12"/>
      <c r="B41" s="25">
        <v>343.4</v>
      </c>
      <c r="C41" s="20" t="s">
        <v>53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4132645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4132645</v>
      </c>
      <c r="O41" s="47">
        <f t="shared" si="8"/>
        <v>64.600840992934408</v>
      </c>
      <c r="P41" s="9"/>
    </row>
    <row r="42" spans="1:16">
      <c r="A42" s="12"/>
      <c r="B42" s="25">
        <v>343.6</v>
      </c>
      <c r="C42" s="20" t="s">
        <v>54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32815643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32815643</v>
      </c>
      <c r="O42" s="47">
        <f t="shared" si="8"/>
        <v>512.96884574501348</v>
      </c>
      <c r="P42" s="9"/>
    </row>
    <row r="43" spans="1:16">
      <c r="A43" s="12"/>
      <c r="B43" s="25">
        <v>343.8</v>
      </c>
      <c r="C43" s="20" t="s">
        <v>55</v>
      </c>
      <c r="D43" s="46">
        <v>103130</v>
      </c>
      <c r="E43" s="46">
        <v>8904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112034</v>
      </c>
      <c r="O43" s="47">
        <f t="shared" si="8"/>
        <v>1.7512974426311512</v>
      </c>
      <c r="P43" s="9"/>
    </row>
    <row r="44" spans="1:16">
      <c r="A44" s="12"/>
      <c r="B44" s="25">
        <v>343.9</v>
      </c>
      <c r="C44" s="20" t="s">
        <v>56</v>
      </c>
      <c r="D44" s="46">
        <v>56697</v>
      </c>
      <c r="E44" s="46">
        <v>0</v>
      </c>
      <c r="F44" s="46">
        <v>0</v>
      </c>
      <c r="G44" s="46">
        <v>0</v>
      </c>
      <c r="H44" s="46">
        <v>0</v>
      </c>
      <c r="I44" s="46">
        <v>2111117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2167814</v>
      </c>
      <c r="O44" s="47">
        <f t="shared" si="8"/>
        <v>33.886919277183765</v>
      </c>
      <c r="P44" s="9"/>
    </row>
    <row r="45" spans="1:16">
      <c r="A45" s="12"/>
      <c r="B45" s="25">
        <v>344.5</v>
      </c>
      <c r="C45" s="20" t="s">
        <v>122</v>
      </c>
      <c r="D45" s="46">
        <v>1894917</v>
      </c>
      <c r="E45" s="46">
        <v>54609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1949526</v>
      </c>
      <c r="O45" s="47">
        <f t="shared" si="8"/>
        <v>30.474676420934159</v>
      </c>
      <c r="P45" s="9"/>
    </row>
    <row r="46" spans="1:16">
      <c r="A46" s="12"/>
      <c r="B46" s="25">
        <v>347.2</v>
      </c>
      <c r="C46" s="20" t="s">
        <v>59</v>
      </c>
      <c r="D46" s="46">
        <v>426412</v>
      </c>
      <c r="E46" s="46">
        <v>261342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687754</v>
      </c>
      <c r="O46" s="47">
        <f t="shared" si="8"/>
        <v>10.750859751141125</v>
      </c>
      <c r="P46" s="9"/>
    </row>
    <row r="47" spans="1:16">
      <c r="A47" s="12"/>
      <c r="B47" s="25">
        <v>347.5</v>
      </c>
      <c r="C47" s="20" t="s">
        <v>60</v>
      </c>
      <c r="D47" s="46">
        <v>908900</v>
      </c>
      <c r="E47" s="46">
        <v>0</v>
      </c>
      <c r="F47" s="46">
        <v>0</v>
      </c>
      <c r="G47" s="46">
        <v>0</v>
      </c>
      <c r="H47" s="46">
        <v>0</v>
      </c>
      <c r="I47" s="46">
        <v>3963692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4872592</v>
      </c>
      <c r="O47" s="47">
        <f t="shared" si="8"/>
        <v>76.167573313324581</v>
      </c>
      <c r="P47" s="9"/>
    </row>
    <row r="48" spans="1:16" ht="15.75">
      <c r="A48" s="29" t="s">
        <v>47</v>
      </c>
      <c r="B48" s="30"/>
      <c r="C48" s="31"/>
      <c r="D48" s="32">
        <f t="shared" ref="D48:M48" si="10">SUM(D49:D51)</f>
        <v>1506611</v>
      </c>
      <c r="E48" s="32">
        <f t="shared" si="10"/>
        <v>91008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3" si="11">SUM(D48:M48)</f>
        <v>1597619</v>
      </c>
      <c r="O48" s="45">
        <f t="shared" si="8"/>
        <v>24.973722878759457</v>
      </c>
      <c r="P48" s="10"/>
    </row>
    <row r="49" spans="1:16">
      <c r="A49" s="13"/>
      <c r="B49" s="39">
        <v>351.9</v>
      </c>
      <c r="C49" s="21" t="s">
        <v>123</v>
      </c>
      <c r="D49" s="46">
        <v>1068968</v>
      </c>
      <c r="E49" s="46">
        <v>91008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1159976</v>
      </c>
      <c r="O49" s="47">
        <f t="shared" si="8"/>
        <v>18.132557994122429</v>
      </c>
      <c r="P49" s="9"/>
    </row>
    <row r="50" spans="1:16">
      <c r="A50" s="13"/>
      <c r="B50" s="39">
        <v>354</v>
      </c>
      <c r="C50" s="21" t="s">
        <v>63</v>
      </c>
      <c r="D50" s="46">
        <v>298954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298954</v>
      </c>
      <c r="O50" s="47">
        <f t="shared" si="8"/>
        <v>4.6732007753392111</v>
      </c>
      <c r="P50" s="9"/>
    </row>
    <row r="51" spans="1:16">
      <c r="A51" s="13"/>
      <c r="B51" s="39">
        <v>359</v>
      </c>
      <c r="C51" s="21" t="s">
        <v>64</v>
      </c>
      <c r="D51" s="46">
        <v>138689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138689</v>
      </c>
      <c r="O51" s="47">
        <f t="shared" si="8"/>
        <v>2.1679641092978179</v>
      </c>
      <c r="P51" s="9"/>
    </row>
    <row r="52" spans="1:16" ht="15.75">
      <c r="A52" s="29" t="s">
        <v>4</v>
      </c>
      <c r="B52" s="30"/>
      <c r="C52" s="31"/>
      <c r="D52" s="32">
        <f t="shared" ref="D52:M52" si="12">SUM(D53:D60)</f>
        <v>13222791</v>
      </c>
      <c r="E52" s="32">
        <f t="shared" si="12"/>
        <v>1109328</v>
      </c>
      <c r="F52" s="32">
        <f t="shared" si="12"/>
        <v>0</v>
      </c>
      <c r="G52" s="32">
        <f t="shared" si="12"/>
        <v>81742</v>
      </c>
      <c r="H52" s="32">
        <f t="shared" si="12"/>
        <v>0</v>
      </c>
      <c r="I52" s="32">
        <f t="shared" si="12"/>
        <v>1070756</v>
      </c>
      <c r="J52" s="32">
        <f t="shared" si="12"/>
        <v>2728911</v>
      </c>
      <c r="K52" s="32">
        <f t="shared" si="12"/>
        <v>24611497</v>
      </c>
      <c r="L52" s="32">
        <f t="shared" si="12"/>
        <v>0</v>
      </c>
      <c r="M52" s="32">
        <f t="shared" si="12"/>
        <v>100866</v>
      </c>
      <c r="N52" s="32">
        <f t="shared" si="11"/>
        <v>42925891</v>
      </c>
      <c r="O52" s="45">
        <f t="shared" si="8"/>
        <v>671.01061401863319</v>
      </c>
      <c r="P52" s="10"/>
    </row>
    <row r="53" spans="1:16">
      <c r="A53" s="12"/>
      <c r="B53" s="25">
        <v>361.1</v>
      </c>
      <c r="C53" s="20" t="s">
        <v>66</v>
      </c>
      <c r="D53" s="46">
        <v>1642963</v>
      </c>
      <c r="E53" s="46">
        <v>39741</v>
      </c>
      <c r="F53" s="46">
        <v>0</v>
      </c>
      <c r="G53" s="46">
        <v>81742</v>
      </c>
      <c r="H53" s="46">
        <v>0</v>
      </c>
      <c r="I53" s="46">
        <v>248146</v>
      </c>
      <c r="J53" s="46">
        <v>92215</v>
      </c>
      <c r="K53" s="46">
        <v>2033388</v>
      </c>
      <c r="L53" s="46">
        <v>0</v>
      </c>
      <c r="M53" s="46">
        <v>71780</v>
      </c>
      <c r="N53" s="46">
        <f t="shared" si="11"/>
        <v>4209975</v>
      </c>
      <c r="O53" s="47">
        <f t="shared" si="8"/>
        <v>65.809651097355086</v>
      </c>
      <c r="P53" s="9"/>
    </row>
    <row r="54" spans="1:16">
      <c r="A54" s="12"/>
      <c r="B54" s="25">
        <v>361.2</v>
      </c>
      <c r="C54" s="20" t="s">
        <v>67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3364600</v>
      </c>
      <c r="L54" s="46">
        <v>0</v>
      </c>
      <c r="M54" s="46">
        <v>0</v>
      </c>
      <c r="N54" s="46">
        <f t="shared" ref="N54:N60" si="13">SUM(D54:M54)</f>
        <v>3364600</v>
      </c>
      <c r="O54" s="47">
        <f t="shared" si="8"/>
        <v>52.594885262302256</v>
      </c>
      <c r="P54" s="9"/>
    </row>
    <row r="55" spans="1:16">
      <c r="A55" s="12"/>
      <c r="B55" s="25">
        <v>361.3</v>
      </c>
      <c r="C55" s="20" t="s">
        <v>68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19044004</v>
      </c>
      <c r="L55" s="46">
        <v>0</v>
      </c>
      <c r="M55" s="46">
        <v>0</v>
      </c>
      <c r="N55" s="46">
        <f t="shared" si="13"/>
        <v>19044004</v>
      </c>
      <c r="O55" s="47">
        <f t="shared" si="8"/>
        <v>297.69280310135684</v>
      </c>
      <c r="P55" s="9"/>
    </row>
    <row r="56" spans="1:16">
      <c r="A56" s="12"/>
      <c r="B56" s="25">
        <v>362</v>
      </c>
      <c r="C56" s="20" t="s">
        <v>69</v>
      </c>
      <c r="D56" s="46">
        <v>305163</v>
      </c>
      <c r="E56" s="46">
        <v>0</v>
      </c>
      <c r="F56" s="46">
        <v>0</v>
      </c>
      <c r="G56" s="46">
        <v>0</v>
      </c>
      <c r="H56" s="46">
        <v>0</v>
      </c>
      <c r="I56" s="46">
        <v>225537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530700</v>
      </c>
      <c r="O56" s="47">
        <f t="shared" si="8"/>
        <v>8.2958169199024567</v>
      </c>
      <c r="P56" s="9"/>
    </row>
    <row r="57" spans="1:16">
      <c r="A57" s="12"/>
      <c r="B57" s="25">
        <v>364</v>
      </c>
      <c r="C57" s="20" t="s">
        <v>124</v>
      </c>
      <c r="D57" s="46">
        <v>790</v>
      </c>
      <c r="E57" s="46">
        <v>360200</v>
      </c>
      <c r="F57" s="46">
        <v>0</v>
      </c>
      <c r="G57" s="46">
        <v>0</v>
      </c>
      <c r="H57" s="46">
        <v>0</v>
      </c>
      <c r="I57" s="46">
        <v>0</v>
      </c>
      <c r="J57" s="46">
        <v>51489</v>
      </c>
      <c r="K57" s="46">
        <v>0</v>
      </c>
      <c r="L57" s="46">
        <v>0</v>
      </c>
      <c r="M57" s="46">
        <v>0</v>
      </c>
      <c r="N57" s="46">
        <f t="shared" si="13"/>
        <v>412479</v>
      </c>
      <c r="O57" s="47">
        <f t="shared" si="8"/>
        <v>6.4478052898142941</v>
      </c>
      <c r="P57" s="9"/>
    </row>
    <row r="58" spans="1:16">
      <c r="A58" s="12"/>
      <c r="B58" s="25">
        <v>365</v>
      </c>
      <c r="C58" s="20" t="s">
        <v>125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15352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15352</v>
      </c>
      <c r="O58" s="47">
        <f t="shared" si="8"/>
        <v>0.2399799912461702</v>
      </c>
      <c r="P58" s="9"/>
    </row>
    <row r="59" spans="1:16">
      <c r="A59" s="12"/>
      <c r="B59" s="25">
        <v>366</v>
      </c>
      <c r="C59" s="20" t="s">
        <v>72</v>
      </c>
      <c r="D59" s="46">
        <v>4411837</v>
      </c>
      <c r="E59" s="46">
        <v>664854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5076691</v>
      </c>
      <c r="O59" s="47">
        <f t="shared" si="8"/>
        <v>79.358016007003059</v>
      </c>
      <c r="P59" s="9"/>
    </row>
    <row r="60" spans="1:16">
      <c r="A60" s="12"/>
      <c r="B60" s="25">
        <v>369.9</v>
      </c>
      <c r="C60" s="20" t="s">
        <v>74</v>
      </c>
      <c r="D60" s="46">
        <v>6862038</v>
      </c>
      <c r="E60" s="46">
        <v>44533</v>
      </c>
      <c r="F60" s="46">
        <v>0</v>
      </c>
      <c r="G60" s="46">
        <v>0</v>
      </c>
      <c r="H60" s="46">
        <v>0</v>
      </c>
      <c r="I60" s="46">
        <v>581721</v>
      </c>
      <c r="J60" s="46">
        <v>2585207</v>
      </c>
      <c r="K60" s="46">
        <v>169505</v>
      </c>
      <c r="L60" s="46">
        <v>0</v>
      </c>
      <c r="M60" s="46">
        <v>29086</v>
      </c>
      <c r="N60" s="46">
        <f t="shared" si="13"/>
        <v>10272090</v>
      </c>
      <c r="O60" s="47">
        <f t="shared" si="8"/>
        <v>160.57165634965298</v>
      </c>
      <c r="P60" s="9"/>
    </row>
    <row r="61" spans="1:16" ht="15.75">
      <c r="A61" s="29" t="s">
        <v>48</v>
      </c>
      <c r="B61" s="30"/>
      <c r="C61" s="31"/>
      <c r="D61" s="32">
        <f t="shared" ref="D61:M61" si="14">SUM(D62:D64)</f>
        <v>3881390</v>
      </c>
      <c r="E61" s="32">
        <f t="shared" si="14"/>
        <v>1182948</v>
      </c>
      <c r="F61" s="32">
        <f t="shared" si="14"/>
        <v>2125790</v>
      </c>
      <c r="G61" s="32">
        <f t="shared" si="14"/>
        <v>3763611</v>
      </c>
      <c r="H61" s="32">
        <f t="shared" si="14"/>
        <v>0</v>
      </c>
      <c r="I61" s="32">
        <f t="shared" si="14"/>
        <v>4187097</v>
      </c>
      <c r="J61" s="32">
        <f t="shared" si="14"/>
        <v>705046</v>
      </c>
      <c r="K61" s="32">
        <f t="shared" si="14"/>
        <v>15261010</v>
      </c>
      <c r="L61" s="32">
        <f t="shared" si="14"/>
        <v>0</v>
      </c>
      <c r="M61" s="32">
        <f t="shared" si="14"/>
        <v>275909</v>
      </c>
      <c r="N61" s="32">
        <f>SUM(D61:M61)</f>
        <v>31382801</v>
      </c>
      <c r="O61" s="45">
        <f t="shared" si="8"/>
        <v>490.57089038954541</v>
      </c>
      <c r="P61" s="9"/>
    </row>
    <row r="62" spans="1:16">
      <c r="A62" s="12"/>
      <c r="B62" s="25">
        <v>381</v>
      </c>
      <c r="C62" s="20" t="s">
        <v>75</v>
      </c>
      <c r="D62" s="46">
        <v>3881390</v>
      </c>
      <c r="E62" s="46">
        <v>1182948</v>
      </c>
      <c r="F62" s="46">
        <v>2125790</v>
      </c>
      <c r="G62" s="46">
        <v>3763611</v>
      </c>
      <c r="H62" s="46">
        <v>0</v>
      </c>
      <c r="I62" s="46">
        <v>3094724</v>
      </c>
      <c r="J62" s="46">
        <v>580000</v>
      </c>
      <c r="K62" s="46">
        <v>0</v>
      </c>
      <c r="L62" s="46">
        <v>0</v>
      </c>
      <c r="M62" s="46">
        <v>0</v>
      </c>
      <c r="N62" s="46">
        <f>SUM(D62:M62)</f>
        <v>14628463</v>
      </c>
      <c r="O62" s="47">
        <f t="shared" si="8"/>
        <v>228.66977740261365</v>
      </c>
      <c r="P62" s="9"/>
    </row>
    <row r="63" spans="1:16">
      <c r="A63" s="12"/>
      <c r="B63" s="25">
        <v>389.4</v>
      </c>
      <c r="C63" s="20" t="s">
        <v>126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275909</v>
      </c>
      <c r="N63" s="46">
        <f>SUM(D63:M63)</f>
        <v>275909</v>
      </c>
      <c r="O63" s="47">
        <f t="shared" si="8"/>
        <v>4.312965047208154</v>
      </c>
      <c r="P63" s="9"/>
    </row>
    <row r="64" spans="1:16" ht="15.75" thickBot="1">
      <c r="A64" s="12"/>
      <c r="B64" s="25">
        <v>389.7</v>
      </c>
      <c r="C64" s="20" t="s">
        <v>127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1092373</v>
      </c>
      <c r="J64" s="46">
        <v>125046</v>
      </c>
      <c r="K64" s="46">
        <v>15261010</v>
      </c>
      <c r="L64" s="46">
        <v>0</v>
      </c>
      <c r="M64" s="46">
        <v>0</v>
      </c>
      <c r="N64" s="46">
        <f>SUM(D64:M64)</f>
        <v>16478429</v>
      </c>
      <c r="O64" s="47">
        <f t="shared" si="8"/>
        <v>257.58814793972363</v>
      </c>
      <c r="P64" s="9"/>
    </row>
    <row r="65" spans="1:119" ht="16.5" thickBot="1">
      <c r="A65" s="14" t="s">
        <v>61</v>
      </c>
      <c r="B65" s="23"/>
      <c r="C65" s="22"/>
      <c r="D65" s="15">
        <f t="shared" ref="D65:M65" si="15">SUM(D5,D14,D21,D36,D48,D52,D61)</f>
        <v>118446488</v>
      </c>
      <c r="E65" s="15">
        <f t="shared" si="15"/>
        <v>3930649</v>
      </c>
      <c r="F65" s="15">
        <f t="shared" si="15"/>
        <v>2125790</v>
      </c>
      <c r="G65" s="15">
        <f t="shared" si="15"/>
        <v>9144967</v>
      </c>
      <c r="H65" s="15">
        <f t="shared" si="15"/>
        <v>0</v>
      </c>
      <c r="I65" s="15">
        <f t="shared" si="15"/>
        <v>48280950</v>
      </c>
      <c r="J65" s="15">
        <f t="shared" si="15"/>
        <v>19118501</v>
      </c>
      <c r="K65" s="15">
        <f t="shared" si="15"/>
        <v>41781865</v>
      </c>
      <c r="L65" s="15">
        <f t="shared" si="15"/>
        <v>0</v>
      </c>
      <c r="M65" s="15">
        <f t="shared" si="15"/>
        <v>16009756</v>
      </c>
      <c r="N65" s="15">
        <f>SUM(D65:M65)</f>
        <v>258838966</v>
      </c>
      <c r="O65" s="38">
        <f t="shared" si="8"/>
        <v>4046.1290251985242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137</v>
      </c>
      <c r="M67" s="118"/>
      <c r="N67" s="118"/>
      <c r="O67" s="43">
        <v>63972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100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63617416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1896237</v>
      </c>
      <c r="L5" s="27">
        <f t="shared" si="0"/>
        <v>0</v>
      </c>
      <c r="M5" s="27">
        <f t="shared" si="0"/>
        <v>13510700</v>
      </c>
      <c r="N5" s="28">
        <f>SUM(D5:M5)</f>
        <v>79024353</v>
      </c>
      <c r="O5" s="33">
        <f t="shared" ref="O5:O36" si="1">(N5/O$68)</f>
        <v>1250.8801424614167</v>
      </c>
      <c r="P5" s="6"/>
    </row>
    <row r="6" spans="1:133">
      <c r="A6" s="12"/>
      <c r="B6" s="25">
        <v>311</v>
      </c>
      <c r="C6" s="20" t="s">
        <v>3</v>
      </c>
      <c r="D6" s="46">
        <v>51971057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13510700</v>
      </c>
      <c r="N6" s="46">
        <f>SUM(D6:M6)</f>
        <v>65481757</v>
      </c>
      <c r="O6" s="47">
        <f t="shared" si="1"/>
        <v>1036.5137633557579</v>
      </c>
      <c r="P6" s="9"/>
    </row>
    <row r="7" spans="1:133">
      <c r="A7" s="12"/>
      <c r="B7" s="25">
        <v>312.41000000000003</v>
      </c>
      <c r="C7" s="20" t="s">
        <v>11</v>
      </c>
      <c r="D7" s="46">
        <v>1397627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1397627</v>
      </c>
      <c r="O7" s="47">
        <f t="shared" si="1"/>
        <v>22.123102493074793</v>
      </c>
      <c r="P7" s="9"/>
    </row>
    <row r="8" spans="1:133">
      <c r="A8" s="12"/>
      <c r="B8" s="25">
        <v>312.51</v>
      </c>
      <c r="C8" s="20" t="s">
        <v>85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1227472</v>
      </c>
      <c r="L8" s="46">
        <v>0</v>
      </c>
      <c r="M8" s="46">
        <v>0</v>
      </c>
      <c r="N8" s="46">
        <f>SUM(D8:M8)</f>
        <v>1227472</v>
      </c>
      <c r="O8" s="47">
        <f t="shared" si="1"/>
        <v>19.429711119905026</v>
      </c>
      <c r="P8" s="9"/>
    </row>
    <row r="9" spans="1:133">
      <c r="A9" s="12"/>
      <c r="B9" s="25">
        <v>312.52</v>
      </c>
      <c r="C9" s="20" t="s">
        <v>113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668765</v>
      </c>
      <c r="L9" s="46">
        <v>0</v>
      </c>
      <c r="M9" s="46">
        <v>0</v>
      </c>
      <c r="N9" s="46">
        <f>SUM(D9:M9)</f>
        <v>668765</v>
      </c>
      <c r="O9" s="47">
        <f t="shared" si="1"/>
        <v>10.585912148793035</v>
      </c>
      <c r="P9" s="9"/>
    </row>
    <row r="10" spans="1:133">
      <c r="A10" s="12"/>
      <c r="B10" s="25">
        <v>314.10000000000002</v>
      </c>
      <c r="C10" s="20" t="s">
        <v>12</v>
      </c>
      <c r="D10" s="46">
        <v>5982207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5982207</v>
      </c>
      <c r="O10" s="47">
        <f t="shared" si="1"/>
        <v>94.69263157894737</v>
      </c>
      <c r="P10" s="9"/>
    </row>
    <row r="11" spans="1:133">
      <c r="A11" s="12"/>
      <c r="B11" s="25">
        <v>314.39999999999998</v>
      </c>
      <c r="C11" s="20" t="s">
        <v>14</v>
      </c>
      <c r="D11" s="46">
        <v>262377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262377</v>
      </c>
      <c r="O11" s="47">
        <f t="shared" si="1"/>
        <v>4.153177681044717</v>
      </c>
      <c r="P11" s="9"/>
    </row>
    <row r="12" spans="1:133">
      <c r="A12" s="12"/>
      <c r="B12" s="25">
        <v>315</v>
      </c>
      <c r="C12" s="20" t="s">
        <v>114</v>
      </c>
      <c r="D12" s="46">
        <v>3217569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3217569</v>
      </c>
      <c r="O12" s="47">
        <f t="shared" si="1"/>
        <v>50.931048674317374</v>
      </c>
      <c r="P12" s="9"/>
    </row>
    <row r="13" spans="1:133">
      <c r="A13" s="12"/>
      <c r="B13" s="25">
        <v>316</v>
      </c>
      <c r="C13" s="20" t="s">
        <v>115</v>
      </c>
      <c r="D13" s="46">
        <v>786579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786579</v>
      </c>
      <c r="O13" s="47">
        <f t="shared" si="1"/>
        <v>12.450795409576573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12124145</v>
      </c>
      <c r="E14" s="32">
        <f t="shared" si="3"/>
        <v>262995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12387140</v>
      </c>
      <c r="O14" s="45">
        <f t="shared" si="1"/>
        <v>196.07661258409181</v>
      </c>
      <c r="P14" s="10"/>
    </row>
    <row r="15" spans="1:133">
      <c r="A15" s="12"/>
      <c r="B15" s="25">
        <v>322</v>
      </c>
      <c r="C15" s="20" t="s">
        <v>0</v>
      </c>
      <c r="D15" s="46">
        <v>5133244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5133244</v>
      </c>
      <c r="O15" s="47">
        <f t="shared" si="1"/>
        <v>81.254356944994058</v>
      </c>
      <c r="P15" s="9"/>
    </row>
    <row r="16" spans="1:133">
      <c r="A16" s="12"/>
      <c r="B16" s="25">
        <v>323.10000000000002</v>
      </c>
      <c r="C16" s="20" t="s">
        <v>17</v>
      </c>
      <c r="D16" s="46">
        <v>4750759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4750759</v>
      </c>
      <c r="O16" s="47">
        <f t="shared" si="1"/>
        <v>75.199984170953698</v>
      </c>
      <c r="P16" s="9"/>
    </row>
    <row r="17" spans="1:16">
      <c r="A17" s="12"/>
      <c r="B17" s="25">
        <v>323.39999999999998</v>
      </c>
      <c r="C17" s="20" t="s">
        <v>18</v>
      </c>
      <c r="D17" s="46">
        <v>69431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69431</v>
      </c>
      <c r="O17" s="47">
        <f t="shared" si="1"/>
        <v>1.0990265136525523</v>
      </c>
      <c r="P17" s="9"/>
    </row>
    <row r="18" spans="1:16">
      <c r="A18" s="12"/>
      <c r="B18" s="25">
        <v>323.89999999999998</v>
      </c>
      <c r="C18" s="20" t="s">
        <v>19</v>
      </c>
      <c r="D18" s="46">
        <v>449490</v>
      </c>
      <c r="E18" s="46">
        <v>66495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515985</v>
      </c>
      <c r="O18" s="47">
        <f t="shared" si="1"/>
        <v>8.167550455085081</v>
      </c>
      <c r="P18" s="9"/>
    </row>
    <row r="19" spans="1:16">
      <c r="A19" s="12"/>
      <c r="B19" s="25">
        <v>324.61</v>
      </c>
      <c r="C19" s="20" t="s">
        <v>20</v>
      </c>
      <c r="D19" s="46">
        <v>0</v>
      </c>
      <c r="E19" s="46">
        <v>189000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189000</v>
      </c>
      <c r="O19" s="47">
        <f t="shared" si="1"/>
        <v>2.9916897506925206</v>
      </c>
      <c r="P19" s="9"/>
    </row>
    <row r="20" spans="1:16">
      <c r="A20" s="12"/>
      <c r="B20" s="25">
        <v>329</v>
      </c>
      <c r="C20" s="20" t="s">
        <v>22</v>
      </c>
      <c r="D20" s="46">
        <v>1721221</v>
      </c>
      <c r="E20" s="46">
        <v>7500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1728721</v>
      </c>
      <c r="O20" s="47">
        <f t="shared" si="1"/>
        <v>27.364004748713889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SUM(D22:D35)</f>
        <v>8057561</v>
      </c>
      <c r="E21" s="32">
        <f t="shared" si="5"/>
        <v>473200</v>
      </c>
      <c r="F21" s="32">
        <f t="shared" si="5"/>
        <v>0</v>
      </c>
      <c r="G21" s="32">
        <f t="shared" si="5"/>
        <v>3248217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11778978</v>
      </c>
      <c r="O21" s="45">
        <f t="shared" si="1"/>
        <v>186.44998812821527</v>
      </c>
      <c r="P21" s="10"/>
    </row>
    <row r="22" spans="1:16">
      <c r="A22" s="12"/>
      <c r="B22" s="25">
        <v>331.2</v>
      </c>
      <c r="C22" s="20" t="s">
        <v>23</v>
      </c>
      <c r="D22" s="46">
        <v>698109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698109</v>
      </c>
      <c r="O22" s="47">
        <f t="shared" si="1"/>
        <v>11.050399683419075</v>
      </c>
      <c r="P22" s="9"/>
    </row>
    <row r="23" spans="1:16">
      <c r="A23" s="12"/>
      <c r="B23" s="25">
        <v>331.49</v>
      </c>
      <c r="C23" s="20" t="s">
        <v>27</v>
      </c>
      <c r="D23" s="46">
        <v>0</v>
      </c>
      <c r="E23" s="46">
        <v>0</v>
      </c>
      <c r="F23" s="46">
        <v>0</v>
      </c>
      <c r="G23" s="46">
        <v>3173126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3173126</v>
      </c>
      <c r="O23" s="47">
        <f t="shared" si="1"/>
        <v>50.227558369608232</v>
      </c>
      <c r="P23" s="9"/>
    </row>
    <row r="24" spans="1:16">
      <c r="A24" s="12"/>
      <c r="B24" s="25">
        <v>331.5</v>
      </c>
      <c r="C24" s="20" t="s">
        <v>25</v>
      </c>
      <c r="D24" s="46">
        <v>0</v>
      </c>
      <c r="E24" s="46">
        <v>392189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392189</v>
      </c>
      <c r="O24" s="47">
        <f t="shared" si="1"/>
        <v>6.2079778393351797</v>
      </c>
      <c r="P24" s="9"/>
    </row>
    <row r="25" spans="1:16">
      <c r="A25" s="12"/>
      <c r="B25" s="25">
        <v>334.2</v>
      </c>
      <c r="C25" s="20" t="s">
        <v>26</v>
      </c>
      <c r="D25" s="46">
        <v>0</v>
      </c>
      <c r="E25" s="46">
        <v>81011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81011</v>
      </c>
      <c r="O25" s="47">
        <f t="shared" si="1"/>
        <v>1.2823268698060941</v>
      </c>
      <c r="P25" s="9"/>
    </row>
    <row r="26" spans="1:16">
      <c r="A26" s="12"/>
      <c r="B26" s="25">
        <v>334.49</v>
      </c>
      <c r="C26" s="20" t="s">
        <v>29</v>
      </c>
      <c r="D26" s="46">
        <v>228520</v>
      </c>
      <c r="E26" s="46">
        <v>0</v>
      </c>
      <c r="F26" s="46">
        <v>0</v>
      </c>
      <c r="G26" s="46">
        <v>65000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6">SUM(D26:M26)</f>
        <v>293520</v>
      </c>
      <c r="O26" s="47">
        <f t="shared" si="1"/>
        <v>4.6461416699643845</v>
      </c>
      <c r="P26" s="9"/>
    </row>
    <row r="27" spans="1:16">
      <c r="A27" s="12"/>
      <c r="B27" s="25">
        <v>334.7</v>
      </c>
      <c r="C27" s="20" t="s">
        <v>92</v>
      </c>
      <c r="D27" s="46">
        <v>0</v>
      </c>
      <c r="E27" s="46">
        <v>0</v>
      </c>
      <c r="F27" s="46">
        <v>0</v>
      </c>
      <c r="G27" s="46">
        <v>10091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10091</v>
      </c>
      <c r="O27" s="47">
        <f t="shared" si="1"/>
        <v>0.15973090621290068</v>
      </c>
      <c r="P27" s="9"/>
    </row>
    <row r="28" spans="1:16">
      <c r="A28" s="12"/>
      <c r="B28" s="25">
        <v>335.12</v>
      </c>
      <c r="C28" s="20" t="s">
        <v>116</v>
      </c>
      <c r="D28" s="46">
        <v>1948361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1948361</v>
      </c>
      <c r="O28" s="47">
        <f t="shared" si="1"/>
        <v>30.840696478037199</v>
      </c>
      <c r="P28" s="9"/>
    </row>
    <row r="29" spans="1:16">
      <c r="A29" s="12"/>
      <c r="B29" s="25">
        <v>335.14</v>
      </c>
      <c r="C29" s="20" t="s">
        <v>117</v>
      </c>
      <c r="D29" s="46">
        <v>454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454</v>
      </c>
      <c r="O29" s="47">
        <f t="shared" si="1"/>
        <v>7.1863870201820338E-3</v>
      </c>
      <c r="P29" s="9"/>
    </row>
    <row r="30" spans="1:16">
      <c r="A30" s="12"/>
      <c r="B30" s="25">
        <v>335.15</v>
      </c>
      <c r="C30" s="20" t="s">
        <v>118</v>
      </c>
      <c r="D30" s="46">
        <v>80489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80489</v>
      </c>
      <c r="O30" s="47">
        <f t="shared" si="1"/>
        <v>1.2740641076375148</v>
      </c>
      <c r="P30" s="9"/>
    </row>
    <row r="31" spans="1:16">
      <c r="A31" s="12"/>
      <c r="B31" s="25">
        <v>335.18</v>
      </c>
      <c r="C31" s="20" t="s">
        <v>119</v>
      </c>
      <c r="D31" s="46">
        <v>4773624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4773624</v>
      </c>
      <c r="O31" s="47">
        <f t="shared" si="1"/>
        <v>75.561915314602288</v>
      </c>
      <c r="P31" s="9"/>
    </row>
    <row r="32" spans="1:16">
      <c r="A32" s="12"/>
      <c r="B32" s="25">
        <v>335.21</v>
      </c>
      <c r="C32" s="20" t="s">
        <v>35</v>
      </c>
      <c r="D32" s="46">
        <v>68041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68041</v>
      </c>
      <c r="O32" s="47">
        <f t="shared" si="1"/>
        <v>1.0770241392956075</v>
      </c>
      <c r="P32" s="9"/>
    </row>
    <row r="33" spans="1:16">
      <c r="A33" s="12"/>
      <c r="B33" s="25">
        <v>335.49</v>
      </c>
      <c r="C33" s="20" t="s">
        <v>36</v>
      </c>
      <c r="D33" s="46">
        <v>44263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44263</v>
      </c>
      <c r="O33" s="47">
        <f t="shared" si="1"/>
        <v>0.70064107637514839</v>
      </c>
      <c r="P33" s="9"/>
    </row>
    <row r="34" spans="1:16">
      <c r="A34" s="12"/>
      <c r="B34" s="25">
        <v>337.7</v>
      </c>
      <c r="C34" s="20" t="s">
        <v>40</v>
      </c>
      <c r="D34" s="46">
        <v>92780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92780</v>
      </c>
      <c r="O34" s="47">
        <f t="shared" si="1"/>
        <v>1.4686189157103284</v>
      </c>
      <c r="P34" s="9"/>
    </row>
    <row r="35" spans="1:16">
      <c r="A35" s="12"/>
      <c r="B35" s="25">
        <v>338</v>
      </c>
      <c r="C35" s="20" t="s">
        <v>41</v>
      </c>
      <c r="D35" s="46">
        <v>122920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122920</v>
      </c>
      <c r="O35" s="47">
        <f t="shared" si="1"/>
        <v>1.9457063711911358</v>
      </c>
      <c r="P35" s="9"/>
    </row>
    <row r="36" spans="1:16" ht="15.75">
      <c r="A36" s="29" t="s">
        <v>46</v>
      </c>
      <c r="B36" s="30"/>
      <c r="C36" s="31"/>
      <c r="D36" s="32">
        <f t="shared" ref="D36:M36" si="7">SUM(D37:D47)</f>
        <v>11419996</v>
      </c>
      <c r="E36" s="32">
        <f t="shared" si="7"/>
        <v>583595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43486417</v>
      </c>
      <c r="J36" s="32">
        <f t="shared" si="7"/>
        <v>15895193</v>
      </c>
      <c r="K36" s="32">
        <f t="shared" si="7"/>
        <v>0</v>
      </c>
      <c r="L36" s="32">
        <f t="shared" si="7"/>
        <v>0</v>
      </c>
      <c r="M36" s="32">
        <f t="shared" si="7"/>
        <v>247226</v>
      </c>
      <c r="N36" s="32">
        <f>SUM(D36:M36)</f>
        <v>71632427</v>
      </c>
      <c r="O36" s="45">
        <f t="shared" si="1"/>
        <v>1133.8730035615354</v>
      </c>
      <c r="P36" s="10"/>
    </row>
    <row r="37" spans="1:16">
      <c r="A37" s="12"/>
      <c r="B37" s="25">
        <v>341.1</v>
      </c>
      <c r="C37" s="20" t="s">
        <v>120</v>
      </c>
      <c r="D37" s="46">
        <v>214100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214100</v>
      </c>
      <c r="O37" s="47">
        <f t="shared" ref="O37:O66" si="8">(N37/O$68)</f>
        <v>3.3889988128215274</v>
      </c>
      <c r="P37" s="9"/>
    </row>
    <row r="38" spans="1:16">
      <c r="A38" s="12"/>
      <c r="B38" s="25">
        <v>341.9</v>
      </c>
      <c r="C38" s="20" t="s">
        <v>121</v>
      </c>
      <c r="D38" s="46">
        <v>514611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15895193</v>
      </c>
      <c r="K38" s="46">
        <v>0</v>
      </c>
      <c r="L38" s="46">
        <v>0</v>
      </c>
      <c r="M38" s="46">
        <v>247226</v>
      </c>
      <c r="N38" s="46">
        <f t="shared" ref="N38:N47" si="9">SUM(D38:M38)</f>
        <v>16657030</v>
      </c>
      <c r="O38" s="47">
        <f t="shared" si="8"/>
        <v>263.66489908982982</v>
      </c>
      <c r="P38" s="9"/>
    </row>
    <row r="39" spans="1:16">
      <c r="A39" s="12"/>
      <c r="B39" s="25">
        <v>342.2</v>
      </c>
      <c r="C39" s="20" t="s">
        <v>51</v>
      </c>
      <c r="D39" s="46">
        <v>4659201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4659201</v>
      </c>
      <c r="O39" s="47">
        <f t="shared" si="8"/>
        <v>73.75070834982192</v>
      </c>
      <c r="P39" s="9"/>
    </row>
    <row r="40" spans="1:16">
      <c r="A40" s="12"/>
      <c r="B40" s="25">
        <v>342.4</v>
      </c>
      <c r="C40" s="20" t="s">
        <v>52</v>
      </c>
      <c r="D40" s="46">
        <v>2586181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2586181</v>
      </c>
      <c r="O40" s="47">
        <f t="shared" si="8"/>
        <v>40.936778789077955</v>
      </c>
      <c r="P40" s="9"/>
    </row>
    <row r="41" spans="1:16">
      <c r="A41" s="12"/>
      <c r="B41" s="25">
        <v>343.4</v>
      </c>
      <c r="C41" s="20" t="s">
        <v>53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4693015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4693015</v>
      </c>
      <c r="O41" s="47">
        <f t="shared" si="8"/>
        <v>74.285951721408779</v>
      </c>
      <c r="P41" s="9"/>
    </row>
    <row r="42" spans="1:16">
      <c r="A42" s="12"/>
      <c r="B42" s="25">
        <v>343.6</v>
      </c>
      <c r="C42" s="20" t="s">
        <v>54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32482206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32482206</v>
      </c>
      <c r="O42" s="47">
        <f t="shared" si="8"/>
        <v>514.1623426988524</v>
      </c>
      <c r="P42" s="9"/>
    </row>
    <row r="43" spans="1:16">
      <c r="A43" s="12"/>
      <c r="B43" s="25">
        <v>343.8</v>
      </c>
      <c r="C43" s="20" t="s">
        <v>55</v>
      </c>
      <c r="D43" s="46">
        <v>81460</v>
      </c>
      <c r="E43" s="46">
        <v>8599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90059</v>
      </c>
      <c r="O43" s="47">
        <f t="shared" si="8"/>
        <v>1.4255480807281362</v>
      </c>
      <c r="P43" s="9"/>
    </row>
    <row r="44" spans="1:16">
      <c r="A44" s="12"/>
      <c r="B44" s="25">
        <v>343.9</v>
      </c>
      <c r="C44" s="20" t="s">
        <v>56</v>
      </c>
      <c r="D44" s="46">
        <v>31130</v>
      </c>
      <c r="E44" s="46">
        <v>0</v>
      </c>
      <c r="F44" s="46">
        <v>0</v>
      </c>
      <c r="G44" s="46">
        <v>0</v>
      </c>
      <c r="H44" s="46">
        <v>0</v>
      </c>
      <c r="I44" s="46">
        <v>2108862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2139992</v>
      </c>
      <c r="O44" s="47">
        <f t="shared" si="8"/>
        <v>33.874032449544913</v>
      </c>
      <c r="P44" s="9"/>
    </row>
    <row r="45" spans="1:16">
      <c r="A45" s="12"/>
      <c r="B45" s="25">
        <v>344.5</v>
      </c>
      <c r="C45" s="20" t="s">
        <v>122</v>
      </c>
      <c r="D45" s="46">
        <v>1927088</v>
      </c>
      <c r="E45" s="46">
        <v>325291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2252379</v>
      </c>
      <c r="O45" s="47">
        <f t="shared" si="8"/>
        <v>35.653011476058566</v>
      </c>
      <c r="P45" s="9"/>
    </row>
    <row r="46" spans="1:16">
      <c r="A46" s="12"/>
      <c r="B46" s="25">
        <v>347.2</v>
      </c>
      <c r="C46" s="20" t="s">
        <v>59</v>
      </c>
      <c r="D46" s="46">
        <v>462819</v>
      </c>
      <c r="E46" s="46">
        <v>249705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712524</v>
      </c>
      <c r="O46" s="47">
        <f t="shared" si="8"/>
        <v>11.278575385833003</v>
      </c>
      <c r="P46" s="9"/>
    </row>
    <row r="47" spans="1:16">
      <c r="A47" s="12"/>
      <c r="B47" s="25">
        <v>347.5</v>
      </c>
      <c r="C47" s="20" t="s">
        <v>60</v>
      </c>
      <c r="D47" s="46">
        <v>943406</v>
      </c>
      <c r="E47" s="46">
        <v>0</v>
      </c>
      <c r="F47" s="46">
        <v>0</v>
      </c>
      <c r="G47" s="46">
        <v>0</v>
      </c>
      <c r="H47" s="46">
        <v>0</v>
      </c>
      <c r="I47" s="46">
        <v>4202334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5145740</v>
      </c>
      <c r="O47" s="47">
        <f t="shared" si="8"/>
        <v>81.452156707558373</v>
      </c>
      <c r="P47" s="9"/>
    </row>
    <row r="48" spans="1:16" ht="15.75">
      <c r="A48" s="29" t="s">
        <v>47</v>
      </c>
      <c r="B48" s="30"/>
      <c r="C48" s="31"/>
      <c r="D48" s="32">
        <f t="shared" ref="D48:M48" si="10">SUM(D49:D51)</f>
        <v>1215651</v>
      </c>
      <c r="E48" s="32">
        <f t="shared" si="10"/>
        <v>451118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3" si="11">SUM(D48:M48)</f>
        <v>1666769</v>
      </c>
      <c r="O48" s="45">
        <f t="shared" si="8"/>
        <v>26.383363672338742</v>
      </c>
      <c r="P48" s="10"/>
    </row>
    <row r="49" spans="1:16">
      <c r="A49" s="13"/>
      <c r="B49" s="39">
        <v>351.9</v>
      </c>
      <c r="C49" s="21" t="s">
        <v>123</v>
      </c>
      <c r="D49" s="46">
        <v>910465</v>
      </c>
      <c r="E49" s="46">
        <v>451118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1361583</v>
      </c>
      <c r="O49" s="47">
        <f t="shared" si="8"/>
        <v>21.55256034823902</v>
      </c>
      <c r="P49" s="9"/>
    </row>
    <row r="50" spans="1:16">
      <c r="A50" s="13"/>
      <c r="B50" s="39">
        <v>354</v>
      </c>
      <c r="C50" s="21" t="s">
        <v>63</v>
      </c>
      <c r="D50" s="46">
        <v>168775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168775</v>
      </c>
      <c r="O50" s="47">
        <f t="shared" si="8"/>
        <v>2.671547289275821</v>
      </c>
      <c r="P50" s="9"/>
    </row>
    <row r="51" spans="1:16">
      <c r="A51" s="13"/>
      <c r="B51" s="39">
        <v>359</v>
      </c>
      <c r="C51" s="21" t="s">
        <v>64</v>
      </c>
      <c r="D51" s="46">
        <v>136411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136411</v>
      </c>
      <c r="O51" s="47">
        <f t="shared" si="8"/>
        <v>2.159256034823902</v>
      </c>
      <c r="P51" s="9"/>
    </row>
    <row r="52" spans="1:16" ht="15.75">
      <c r="A52" s="29" t="s">
        <v>4</v>
      </c>
      <c r="B52" s="30"/>
      <c r="C52" s="31"/>
      <c r="D52" s="32">
        <f t="shared" ref="D52:M52" si="12">SUM(D53:D60)</f>
        <v>13397780</v>
      </c>
      <c r="E52" s="32">
        <f t="shared" si="12"/>
        <v>1927523</v>
      </c>
      <c r="F52" s="32">
        <f t="shared" si="12"/>
        <v>0</v>
      </c>
      <c r="G52" s="32">
        <f t="shared" si="12"/>
        <v>1046074</v>
      </c>
      <c r="H52" s="32">
        <f t="shared" si="12"/>
        <v>0</v>
      </c>
      <c r="I52" s="32">
        <f t="shared" si="12"/>
        <v>424825</v>
      </c>
      <c r="J52" s="32">
        <f t="shared" si="12"/>
        <v>2740886</v>
      </c>
      <c r="K52" s="32">
        <f t="shared" si="12"/>
        <v>-1454401</v>
      </c>
      <c r="L52" s="32">
        <f t="shared" si="12"/>
        <v>0</v>
      </c>
      <c r="M52" s="32">
        <f t="shared" si="12"/>
        <v>98718</v>
      </c>
      <c r="N52" s="32">
        <f t="shared" si="11"/>
        <v>18181405</v>
      </c>
      <c r="O52" s="45">
        <f t="shared" si="8"/>
        <v>287.79430154333204</v>
      </c>
      <c r="P52" s="10"/>
    </row>
    <row r="53" spans="1:16">
      <c r="A53" s="12"/>
      <c r="B53" s="25">
        <v>361.1</v>
      </c>
      <c r="C53" s="20" t="s">
        <v>66</v>
      </c>
      <c r="D53" s="46">
        <v>397703</v>
      </c>
      <c r="E53" s="46">
        <v>37109</v>
      </c>
      <c r="F53" s="46">
        <v>0</v>
      </c>
      <c r="G53" s="46">
        <v>76711</v>
      </c>
      <c r="H53" s="46">
        <v>0</v>
      </c>
      <c r="I53" s="46">
        <v>260841</v>
      </c>
      <c r="J53" s="46">
        <v>100499</v>
      </c>
      <c r="K53" s="46">
        <v>1327630</v>
      </c>
      <c r="L53" s="46">
        <v>0</v>
      </c>
      <c r="M53" s="46">
        <v>67516</v>
      </c>
      <c r="N53" s="46">
        <f t="shared" si="11"/>
        <v>2268009</v>
      </c>
      <c r="O53" s="47">
        <f t="shared" si="8"/>
        <v>35.900419469726948</v>
      </c>
      <c r="P53" s="9"/>
    </row>
    <row r="54" spans="1:16">
      <c r="A54" s="12"/>
      <c r="B54" s="25">
        <v>361.2</v>
      </c>
      <c r="C54" s="20" t="s">
        <v>67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4139910</v>
      </c>
      <c r="L54" s="46">
        <v>0</v>
      </c>
      <c r="M54" s="46">
        <v>0</v>
      </c>
      <c r="N54" s="46">
        <f t="shared" ref="N54:N60" si="13">SUM(D54:M54)</f>
        <v>4139910</v>
      </c>
      <c r="O54" s="47">
        <f t="shared" si="8"/>
        <v>65.530827067669179</v>
      </c>
      <c r="P54" s="9"/>
    </row>
    <row r="55" spans="1:16">
      <c r="A55" s="12"/>
      <c r="B55" s="25">
        <v>361.3</v>
      </c>
      <c r="C55" s="20" t="s">
        <v>68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-6951852</v>
      </c>
      <c r="L55" s="46">
        <v>0</v>
      </c>
      <c r="M55" s="46">
        <v>0</v>
      </c>
      <c r="N55" s="46">
        <f t="shared" si="13"/>
        <v>-6951852</v>
      </c>
      <c r="O55" s="47">
        <f t="shared" si="8"/>
        <v>-110.0411871784725</v>
      </c>
      <c r="P55" s="9"/>
    </row>
    <row r="56" spans="1:16">
      <c r="A56" s="12"/>
      <c r="B56" s="25">
        <v>362</v>
      </c>
      <c r="C56" s="20" t="s">
        <v>69</v>
      </c>
      <c r="D56" s="46">
        <v>309200</v>
      </c>
      <c r="E56" s="46">
        <v>0</v>
      </c>
      <c r="F56" s="46">
        <v>0</v>
      </c>
      <c r="G56" s="46">
        <v>0</v>
      </c>
      <c r="H56" s="46">
        <v>0</v>
      </c>
      <c r="I56" s="46">
        <v>163984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473184</v>
      </c>
      <c r="O56" s="47">
        <f t="shared" si="8"/>
        <v>7.4900514444004749</v>
      </c>
      <c r="P56" s="9"/>
    </row>
    <row r="57" spans="1:16">
      <c r="A57" s="12"/>
      <c r="B57" s="25">
        <v>364</v>
      </c>
      <c r="C57" s="20" t="s">
        <v>124</v>
      </c>
      <c r="D57" s="46">
        <v>934</v>
      </c>
      <c r="E57" s="46">
        <v>181675</v>
      </c>
      <c r="F57" s="46">
        <v>0</v>
      </c>
      <c r="G57" s="46">
        <v>0</v>
      </c>
      <c r="H57" s="46">
        <v>0</v>
      </c>
      <c r="I57" s="46">
        <v>0</v>
      </c>
      <c r="J57" s="46">
        <v>69966</v>
      </c>
      <c r="K57" s="46">
        <v>0</v>
      </c>
      <c r="L57" s="46">
        <v>0</v>
      </c>
      <c r="M57" s="46">
        <v>0</v>
      </c>
      <c r="N57" s="46">
        <f t="shared" si="13"/>
        <v>252575</v>
      </c>
      <c r="O57" s="47">
        <f t="shared" si="8"/>
        <v>3.9980213692125051</v>
      </c>
      <c r="P57" s="9"/>
    </row>
    <row r="58" spans="1:16">
      <c r="A58" s="12"/>
      <c r="B58" s="25">
        <v>365</v>
      </c>
      <c r="C58" s="20" t="s">
        <v>125</v>
      </c>
      <c r="D58" s="46">
        <v>1956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1956</v>
      </c>
      <c r="O58" s="47">
        <f t="shared" si="8"/>
        <v>3.0961614562722596E-2</v>
      </c>
      <c r="P58" s="9"/>
    </row>
    <row r="59" spans="1:16">
      <c r="A59" s="12"/>
      <c r="B59" s="25">
        <v>366</v>
      </c>
      <c r="C59" s="20" t="s">
        <v>72</v>
      </c>
      <c r="D59" s="46">
        <v>4786391</v>
      </c>
      <c r="E59" s="46">
        <v>1708447</v>
      </c>
      <c r="F59" s="46">
        <v>0</v>
      </c>
      <c r="G59" s="46">
        <v>966782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7461620</v>
      </c>
      <c r="O59" s="47">
        <f t="shared" si="8"/>
        <v>118.11032845271072</v>
      </c>
      <c r="P59" s="9"/>
    </row>
    <row r="60" spans="1:16">
      <c r="A60" s="12"/>
      <c r="B60" s="25">
        <v>369.9</v>
      </c>
      <c r="C60" s="20" t="s">
        <v>74</v>
      </c>
      <c r="D60" s="46">
        <v>7901596</v>
      </c>
      <c r="E60" s="46">
        <v>292</v>
      </c>
      <c r="F60" s="46">
        <v>0</v>
      </c>
      <c r="G60" s="46">
        <v>2581</v>
      </c>
      <c r="H60" s="46">
        <v>0</v>
      </c>
      <c r="I60" s="46">
        <v>0</v>
      </c>
      <c r="J60" s="46">
        <v>2570421</v>
      </c>
      <c r="K60" s="46">
        <v>29911</v>
      </c>
      <c r="L60" s="46">
        <v>0</v>
      </c>
      <c r="M60" s="46">
        <v>31202</v>
      </c>
      <c r="N60" s="46">
        <f t="shared" si="13"/>
        <v>10536003</v>
      </c>
      <c r="O60" s="47">
        <f t="shared" si="8"/>
        <v>166.77487930352197</v>
      </c>
      <c r="P60" s="9"/>
    </row>
    <row r="61" spans="1:16" ht="15.75">
      <c r="A61" s="29" t="s">
        <v>48</v>
      </c>
      <c r="B61" s="30"/>
      <c r="C61" s="31"/>
      <c r="D61" s="32">
        <f t="shared" ref="D61:M61" si="14">SUM(D62:D65)</f>
        <v>3571230</v>
      </c>
      <c r="E61" s="32">
        <f t="shared" si="14"/>
        <v>1043220</v>
      </c>
      <c r="F61" s="32">
        <f t="shared" si="14"/>
        <v>28491849</v>
      </c>
      <c r="G61" s="32">
        <f t="shared" si="14"/>
        <v>17137864</v>
      </c>
      <c r="H61" s="32">
        <f t="shared" si="14"/>
        <v>0</v>
      </c>
      <c r="I61" s="32">
        <f t="shared" si="14"/>
        <v>1476751</v>
      </c>
      <c r="J61" s="32">
        <f t="shared" si="14"/>
        <v>2428</v>
      </c>
      <c r="K61" s="32">
        <f t="shared" si="14"/>
        <v>15599368</v>
      </c>
      <c r="L61" s="32">
        <f t="shared" si="14"/>
        <v>0</v>
      </c>
      <c r="M61" s="32">
        <f t="shared" si="14"/>
        <v>225672</v>
      </c>
      <c r="N61" s="32">
        <f t="shared" ref="N61:N66" si="15">SUM(D61:M61)</f>
        <v>67548382</v>
      </c>
      <c r="O61" s="45">
        <f t="shared" si="8"/>
        <v>1069.2264661654135</v>
      </c>
      <c r="P61" s="9"/>
    </row>
    <row r="62" spans="1:16">
      <c r="A62" s="12"/>
      <c r="B62" s="25">
        <v>381</v>
      </c>
      <c r="C62" s="20" t="s">
        <v>75</v>
      </c>
      <c r="D62" s="46">
        <v>3571230</v>
      </c>
      <c r="E62" s="46">
        <v>1043220</v>
      </c>
      <c r="F62" s="46">
        <v>1306393</v>
      </c>
      <c r="G62" s="46">
        <v>238620</v>
      </c>
      <c r="H62" s="46">
        <v>0</v>
      </c>
      <c r="I62" s="46">
        <v>109000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6268463</v>
      </c>
      <c r="O62" s="47">
        <f t="shared" si="8"/>
        <v>99.223791056588837</v>
      </c>
      <c r="P62" s="9"/>
    </row>
    <row r="63" spans="1:16">
      <c r="A63" s="12"/>
      <c r="B63" s="25">
        <v>385</v>
      </c>
      <c r="C63" s="20" t="s">
        <v>134</v>
      </c>
      <c r="D63" s="46">
        <v>0</v>
      </c>
      <c r="E63" s="46">
        <v>0</v>
      </c>
      <c r="F63" s="46">
        <v>27185456</v>
      </c>
      <c r="G63" s="46">
        <v>16899244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44084700</v>
      </c>
      <c r="O63" s="47">
        <f t="shared" si="8"/>
        <v>697.81875741986551</v>
      </c>
      <c r="P63" s="9"/>
    </row>
    <row r="64" spans="1:16">
      <c r="A64" s="12"/>
      <c r="B64" s="25">
        <v>389.4</v>
      </c>
      <c r="C64" s="20" t="s">
        <v>126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225672</v>
      </c>
      <c r="N64" s="46">
        <f t="shared" si="15"/>
        <v>225672</v>
      </c>
      <c r="O64" s="47">
        <f t="shared" si="8"/>
        <v>3.5721725366046697</v>
      </c>
      <c r="P64" s="9"/>
    </row>
    <row r="65" spans="1:119" ht="15.75" thickBot="1">
      <c r="A65" s="12"/>
      <c r="B65" s="25">
        <v>389.7</v>
      </c>
      <c r="C65" s="20" t="s">
        <v>127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1367751</v>
      </c>
      <c r="J65" s="46">
        <v>2428</v>
      </c>
      <c r="K65" s="46">
        <v>15599368</v>
      </c>
      <c r="L65" s="46">
        <v>0</v>
      </c>
      <c r="M65" s="46">
        <v>0</v>
      </c>
      <c r="N65" s="46">
        <f t="shared" si="15"/>
        <v>16969547</v>
      </c>
      <c r="O65" s="47">
        <f t="shared" si="8"/>
        <v>268.61174515235456</v>
      </c>
      <c r="P65" s="9"/>
    </row>
    <row r="66" spans="1:119" ht="16.5" thickBot="1">
      <c r="A66" s="14" t="s">
        <v>61</v>
      </c>
      <c r="B66" s="23"/>
      <c r="C66" s="22"/>
      <c r="D66" s="15">
        <f t="shared" ref="D66:M66" si="16">SUM(D5,D14,D21,D36,D48,D52,D61)</f>
        <v>113403779</v>
      </c>
      <c r="E66" s="15">
        <f t="shared" si="16"/>
        <v>4741651</v>
      </c>
      <c r="F66" s="15">
        <f t="shared" si="16"/>
        <v>28491849</v>
      </c>
      <c r="G66" s="15">
        <f t="shared" si="16"/>
        <v>21432155</v>
      </c>
      <c r="H66" s="15">
        <f t="shared" si="16"/>
        <v>0</v>
      </c>
      <c r="I66" s="15">
        <f t="shared" si="16"/>
        <v>45387993</v>
      </c>
      <c r="J66" s="15">
        <f t="shared" si="16"/>
        <v>18638507</v>
      </c>
      <c r="K66" s="15">
        <f t="shared" si="16"/>
        <v>16041204</v>
      </c>
      <c r="L66" s="15">
        <f t="shared" si="16"/>
        <v>0</v>
      </c>
      <c r="M66" s="15">
        <f t="shared" si="16"/>
        <v>14082316</v>
      </c>
      <c r="N66" s="15">
        <f t="shared" si="15"/>
        <v>262219454</v>
      </c>
      <c r="O66" s="38">
        <f t="shared" si="8"/>
        <v>4150.6838781163433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18" t="s">
        <v>135</v>
      </c>
      <c r="M68" s="118"/>
      <c r="N68" s="118"/>
      <c r="O68" s="43">
        <v>63175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100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2025-03-05T18:06:47Z</cp:lastPrinted>
  <dcterms:created xsi:type="dcterms:W3CDTF">2000-08-31T21:26:31Z</dcterms:created>
  <dcterms:modified xsi:type="dcterms:W3CDTF">2025-03-05T18:06:53Z</dcterms:modified>
</cp:coreProperties>
</file>