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54" documentId="11_0A8267F38E5111DE32192462E4C4B5FBDE1D34DD" xr6:coauthVersionLast="47" xr6:coauthVersionMax="47" xr10:uidLastSave="{A11B30C7-EC76-4964-9F16-A761E47358FD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'2007'!$A$1:$O$43</definedName>
    <definedName name="_xlnm.Print_Area" localSheetId="15">'2008'!$A$1:$O$42</definedName>
    <definedName name="_xlnm.Print_Area" localSheetId="14">'2009'!$A$1:$O$43</definedName>
    <definedName name="_xlnm.Print_Area" localSheetId="13">'2010'!$A$1:$O$43</definedName>
    <definedName name="_xlnm.Print_Area" localSheetId="12">'2011'!$A$1:$O$44</definedName>
    <definedName name="_xlnm.Print_Area" localSheetId="11">'2012'!$A$1:$O$44</definedName>
    <definedName name="_xlnm.Print_Area" localSheetId="10">'2013'!$A$1:$O$41</definedName>
    <definedName name="_xlnm.Print_Area" localSheetId="9">'2014'!$A$1:$O$41</definedName>
    <definedName name="_xlnm.Print_Area" localSheetId="8">'2015'!$A$1:$O$41</definedName>
    <definedName name="_xlnm.Print_Area" localSheetId="7">'2016'!$A$1:$O$41</definedName>
    <definedName name="_xlnm.Print_Area" localSheetId="6">'2017'!$A$1:$O$41</definedName>
    <definedName name="_xlnm.Print_Area" localSheetId="5">'2018'!$A$1:$O$41</definedName>
    <definedName name="_xlnm.Print_Area" localSheetId="4">'2019'!$A$1:$O$41</definedName>
    <definedName name="_xlnm.Print_Area" localSheetId="3">'2020'!$A$1:$O$41</definedName>
    <definedName name="_xlnm.Print_Area" localSheetId="2">'2021'!$A$1:$P$42</definedName>
    <definedName name="_xlnm.Print_Area" localSheetId="1">'2022'!$A$1:$P$49</definedName>
    <definedName name="_xlnm.Print_Area" localSheetId="0">'2023'!$A$1:$P$47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 iterateCount="1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49" l="1"/>
  <c r="F43" i="49"/>
  <c r="G43" i="49"/>
  <c r="H43" i="49"/>
  <c r="I43" i="49"/>
  <c r="J43" i="49"/>
  <c r="K43" i="49"/>
  <c r="L43" i="49"/>
  <c r="M43" i="49"/>
  <c r="N43" i="49"/>
  <c r="D43" i="49"/>
  <c r="O42" i="49"/>
  <c r="P42" i="49" s="1"/>
  <c r="N41" i="49"/>
  <c r="M41" i="49"/>
  <c r="L41" i="49"/>
  <c r="K41" i="49"/>
  <c r="J41" i="49"/>
  <c r="I41" i="49"/>
  <c r="H41" i="49"/>
  <c r="G41" i="49"/>
  <c r="F41" i="49"/>
  <c r="E41" i="49"/>
  <c r="D41" i="49"/>
  <c r="O40" i="49"/>
  <c r="P40" i="49" s="1"/>
  <c r="O39" i="49"/>
  <c r="P39" i="49" s="1"/>
  <c r="O38" i="49"/>
  <c r="P38" i="49" s="1"/>
  <c r="O37" i="49"/>
  <c r="P37" i="49" s="1"/>
  <c r="O36" i="49"/>
  <c r="P36" i="49" s="1"/>
  <c r="N35" i="49"/>
  <c r="M35" i="49"/>
  <c r="L35" i="49"/>
  <c r="K35" i="49"/>
  <c r="J35" i="49"/>
  <c r="I35" i="49"/>
  <c r="H35" i="49"/>
  <c r="G35" i="49"/>
  <c r="F35" i="49"/>
  <c r="E35" i="49"/>
  <c r="D35" i="49"/>
  <c r="O34" i="49"/>
  <c r="P34" i="49" s="1"/>
  <c r="O33" i="49"/>
  <c r="P33" i="49" s="1"/>
  <c r="O32" i="49"/>
  <c r="P32" i="49" s="1"/>
  <c r="N31" i="49"/>
  <c r="M31" i="49"/>
  <c r="L31" i="49"/>
  <c r="K31" i="49"/>
  <c r="J31" i="49"/>
  <c r="I31" i="49"/>
  <c r="H31" i="49"/>
  <c r="G31" i="49"/>
  <c r="F31" i="49"/>
  <c r="E31" i="49"/>
  <c r="D31" i="49"/>
  <c r="O30" i="49"/>
  <c r="P30" i="49" s="1"/>
  <c r="O29" i="49"/>
  <c r="P29" i="49" s="1"/>
  <c r="O28" i="49"/>
  <c r="P28" i="49" s="1"/>
  <c r="N27" i="49"/>
  <c r="M27" i="49"/>
  <c r="L27" i="49"/>
  <c r="K27" i="49"/>
  <c r="J27" i="49"/>
  <c r="I27" i="49"/>
  <c r="H27" i="49"/>
  <c r="G27" i="49"/>
  <c r="F27" i="49"/>
  <c r="E27" i="49"/>
  <c r="D27" i="49"/>
  <c r="O26" i="49"/>
  <c r="P26" i="49" s="1"/>
  <c r="O25" i="49"/>
  <c r="P25" i="49" s="1"/>
  <c r="O24" i="49"/>
  <c r="P24" i="49" s="1"/>
  <c r="O23" i="49"/>
  <c r="P23" i="49" s="1"/>
  <c r="O22" i="49"/>
  <c r="P22" i="49" s="1"/>
  <c r="N21" i="49"/>
  <c r="M21" i="49"/>
  <c r="L21" i="49"/>
  <c r="K21" i="49"/>
  <c r="J21" i="49"/>
  <c r="I21" i="49"/>
  <c r="H21" i="49"/>
  <c r="G21" i="49"/>
  <c r="F21" i="49"/>
  <c r="E21" i="49"/>
  <c r="D21" i="49"/>
  <c r="O20" i="49"/>
  <c r="P20" i="49" s="1"/>
  <c r="O19" i="49"/>
  <c r="P19" i="49" s="1"/>
  <c r="O18" i="49"/>
  <c r="P18" i="49" s="1"/>
  <c r="O17" i="49"/>
  <c r="P17" i="49" s="1"/>
  <c r="O16" i="49"/>
  <c r="P16" i="49" s="1"/>
  <c r="N15" i="49"/>
  <c r="M15" i="49"/>
  <c r="L15" i="49"/>
  <c r="K15" i="49"/>
  <c r="J15" i="49"/>
  <c r="I15" i="49"/>
  <c r="H15" i="49"/>
  <c r="G15" i="49"/>
  <c r="F15" i="49"/>
  <c r="E15" i="49"/>
  <c r="D15" i="49"/>
  <c r="O14" i="49"/>
  <c r="P14" i="49" s="1"/>
  <c r="O13" i="49"/>
  <c r="P13" i="49" s="1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41" i="49" l="1"/>
  <c r="P41" i="49" s="1"/>
  <c r="O35" i="49"/>
  <c r="P35" i="49" s="1"/>
  <c r="O31" i="49"/>
  <c r="P31" i="49" s="1"/>
  <c r="O27" i="49"/>
  <c r="P27" i="49" s="1"/>
  <c r="O21" i="49"/>
  <c r="P21" i="49" s="1"/>
  <c r="O15" i="49"/>
  <c r="P15" i="49" s="1"/>
  <c r="O5" i="49"/>
  <c r="P5" i="49" s="1"/>
  <c r="O44" i="48"/>
  <c r="P44" i="48" s="1"/>
  <c r="N43" i="48"/>
  <c r="M43" i="48"/>
  <c r="L43" i="48"/>
  <c r="K43" i="48"/>
  <c r="J43" i="48"/>
  <c r="I43" i="48"/>
  <c r="H43" i="48"/>
  <c r="G43" i="48"/>
  <c r="F43" i="48"/>
  <c r="E43" i="48"/>
  <c r="D43" i="48"/>
  <c r="O42" i="48"/>
  <c r="P42" i="48" s="1"/>
  <c r="O41" i="48"/>
  <c r="P41" i="48" s="1"/>
  <c r="O40" i="48"/>
  <c r="P40" i="48" s="1"/>
  <c r="O39" i="48"/>
  <c r="P39" i="48" s="1"/>
  <c r="O38" i="48"/>
  <c r="P38" i="48" s="1"/>
  <c r="N37" i="48"/>
  <c r="M37" i="48"/>
  <c r="L37" i="48"/>
  <c r="K37" i="48"/>
  <c r="J37" i="48"/>
  <c r="I37" i="48"/>
  <c r="H37" i="48"/>
  <c r="G37" i="48"/>
  <c r="F37" i="48"/>
  <c r="E37" i="48"/>
  <c r="D37" i="48"/>
  <c r="O36" i="48"/>
  <c r="P36" i="48" s="1"/>
  <c r="N35" i="48"/>
  <c r="M35" i="48"/>
  <c r="L35" i="48"/>
  <c r="K35" i="48"/>
  <c r="J35" i="48"/>
  <c r="I35" i="48"/>
  <c r="H35" i="48"/>
  <c r="G35" i="48"/>
  <c r="F35" i="48"/>
  <c r="E35" i="48"/>
  <c r="D35" i="48"/>
  <c r="O34" i="48"/>
  <c r="P34" i="48" s="1"/>
  <c r="O33" i="48"/>
  <c r="P33" i="48" s="1"/>
  <c r="O32" i="48"/>
  <c r="P32" i="48" s="1"/>
  <c r="N31" i="48"/>
  <c r="M31" i="48"/>
  <c r="L31" i="48"/>
  <c r="K31" i="48"/>
  <c r="J31" i="48"/>
  <c r="I31" i="48"/>
  <c r="H31" i="48"/>
  <c r="G31" i="48"/>
  <c r="F31" i="48"/>
  <c r="E31" i="48"/>
  <c r="D31" i="48"/>
  <c r="O30" i="48"/>
  <c r="P30" i="48" s="1"/>
  <c r="O29" i="48"/>
  <c r="P29" i="48" s="1"/>
  <c r="O28" i="48"/>
  <c r="P28" i="48" s="1"/>
  <c r="N27" i="48"/>
  <c r="M27" i="48"/>
  <c r="L27" i="48"/>
  <c r="K27" i="48"/>
  <c r="J27" i="48"/>
  <c r="I27" i="48"/>
  <c r="H27" i="48"/>
  <c r="G27" i="48"/>
  <c r="F27" i="48"/>
  <c r="E27" i="48"/>
  <c r="D27" i="48"/>
  <c r="O26" i="48"/>
  <c r="P26" i="48" s="1"/>
  <c r="O25" i="48"/>
  <c r="P25" i="48" s="1"/>
  <c r="O24" i="48"/>
  <c r="P24" i="48" s="1"/>
  <c r="O23" i="48"/>
  <c r="P23" i="48" s="1"/>
  <c r="O22" i="48"/>
  <c r="P22" i="48" s="1"/>
  <c r="N21" i="48"/>
  <c r="M21" i="48"/>
  <c r="L21" i="48"/>
  <c r="K21" i="48"/>
  <c r="J21" i="48"/>
  <c r="I21" i="48"/>
  <c r="H21" i="48"/>
  <c r="G21" i="48"/>
  <c r="F21" i="48"/>
  <c r="E21" i="48"/>
  <c r="D21" i="48"/>
  <c r="O20" i="48"/>
  <c r="P20" i="48" s="1"/>
  <c r="O19" i="48"/>
  <c r="P19" i="48" s="1"/>
  <c r="O18" i="48"/>
  <c r="P18" i="48" s="1"/>
  <c r="O17" i="48"/>
  <c r="P17" i="48" s="1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J45" i="48" s="1"/>
  <c r="I5" i="48"/>
  <c r="H5" i="48"/>
  <c r="G5" i="48"/>
  <c r="G45" i="48" s="1"/>
  <c r="F5" i="48"/>
  <c r="F45" i="48" s="1"/>
  <c r="E5" i="48"/>
  <c r="E45" i="48" s="1"/>
  <c r="D5" i="48"/>
  <c r="D45" i="48" s="1"/>
  <c r="O43" i="49" l="1"/>
  <c r="P43" i="49" s="1"/>
  <c r="H45" i="48"/>
  <c r="M45" i="48"/>
  <c r="K45" i="48"/>
  <c r="I45" i="48"/>
  <c r="L45" i="48"/>
  <c r="N45" i="48"/>
  <c r="O43" i="48"/>
  <c r="P43" i="48" s="1"/>
  <c r="O37" i="48"/>
  <c r="P37" i="48" s="1"/>
  <c r="O35" i="48"/>
  <c r="P35" i="48" s="1"/>
  <c r="O31" i="48"/>
  <c r="P31" i="48" s="1"/>
  <c r="O27" i="48"/>
  <c r="P27" i="48" s="1"/>
  <c r="O15" i="48"/>
  <c r="P15" i="48" s="1"/>
  <c r="O5" i="48"/>
  <c r="P5" i="48" s="1"/>
  <c r="O21" i="48"/>
  <c r="P21" i="48" s="1"/>
  <c r="O37" i="47"/>
  <c r="P37" i="47"/>
  <c r="N36" i="47"/>
  <c r="M36" i="47"/>
  <c r="L36" i="47"/>
  <c r="K36" i="47"/>
  <c r="J36" i="47"/>
  <c r="I36" i="47"/>
  <c r="H36" i="47"/>
  <c r="G36" i="47"/>
  <c r="F36" i="47"/>
  <c r="E36" i="47"/>
  <c r="D36" i="47"/>
  <c r="O35" i="47"/>
  <c r="P35" i="47" s="1"/>
  <c r="O34" i="47"/>
  <c r="P34" i="47" s="1"/>
  <c r="O33" i="47"/>
  <c r="P33" i="47" s="1"/>
  <c r="O32" i="47"/>
  <c r="P32" i="47"/>
  <c r="N31" i="47"/>
  <c r="M31" i="47"/>
  <c r="L31" i="47"/>
  <c r="K31" i="47"/>
  <c r="J31" i="47"/>
  <c r="I31" i="47"/>
  <c r="H31" i="47"/>
  <c r="G31" i="47"/>
  <c r="F31" i="47"/>
  <c r="E31" i="47"/>
  <c r="D31" i="47"/>
  <c r="O30" i="47"/>
  <c r="P30" i="47" s="1"/>
  <c r="N29" i="47"/>
  <c r="M29" i="47"/>
  <c r="L29" i="47"/>
  <c r="K29" i="47"/>
  <c r="J29" i="47"/>
  <c r="I29" i="47"/>
  <c r="H29" i="47"/>
  <c r="G29" i="47"/>
  <c r="F29" i="47"/>
  <c r="E29" i="47"/>
  <c r="D29" i="47"/>
  <c r="O28" i="47"/>
  <c r="P28" i="47" s="1"/>
  <c r="N27" i="47"/>
  <c r="M27" i="47"/>
  <c r="L27" i="47"/>
  <c r="K27" i="47"/>
  <c r="J27" i="47"/>
  <c r="I27" i="47"/>
  <c r="H27" i="47"/>
  <c r="G27" i="47"/>
  <c r="F27" i="47"/>
  <c r="E27" i="47"/>
  <c r="D27" i="47"/>
  <c r="O26" i="47"/>
  <c r="P26" i="47"/>
  <c r="O25" i="47"/>
  <c r="P25" i="47"/>
  <c r="O24" i="47"/>
  <c r="P24" i="47" s="1"/>
  <c r="N23" i="47"/>
  <c r="M23" i="47"/>
  <c r="L23" i="47"/>
  <c r="K23" i="47"/>
  <c r="J23" i="47"/>
  <c r="I23" i="47"/>
  <c r="H23" i="47"/>
  <c r="G23" i="47"/>
  <c r="F23" i="47"/>
  <c r="E23" i="47"/>
  <c r="D23" i="47"/>
  <c r="O22" i="47"/>
  <c r="P22" i="47" s="1"/>
  <c r="O21" i="47"/>
  <c r="P21" i="47" s="1"/>
  <c r="O20" i="47"/>
  <c r="P20" i="47" s="1"/>
  <c r="O19" i="47"/>
  <c r="P19" i="47" s="1"/>
  <c r="N18" i="47"/>
  <c r="M18" i="47"/>
  <c r="L18" i="47"/>
  <c r="K18" i="47"/>
  <c r="J18" i="47"/>
  <c r="I18" i="47"/>
  <c r="H18" i="47"/>
  <c r="G18" i="47"/>
  <c r="F18" i="47"/>
  <c r="E18" i="47"/>
  <c r="D18" i="47"/>
  <c r="O17" i="47"/>
  <c r="P17" i="47"/>
  <c r="O16" i="47"/>
  <c r="P16" i="47"/>
  <c r="O15" i="47"/>
  <c r="P15" i="47" s="1"/>
  <c r="N14" i="47"/>
  <c r="M14" i="47"/>
  <c r="L14" i="47"/>
  <c r="K14" i="47"/>
  <c r="J14" i="47"/>
  <c r="I14" i="47"/>
  <c r="H14" i="47"/>
  <c r="G14" i="47"/>
  <c r="F14" i="47"/>
  <c r="E14" i="47"/>
  <c r="D14" i="47"/>
  <c r="O13" i="47"/>
  <c r="P13" i="47" s="1"/>
  <c r="O12" i="47"/>
  <c r="P12" i="47" s="1"/>
  <c r="O11" i="47"/>
  <c r="P11" i="47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N36" i="46"/>
  <c r="O36" i="46" s="1"/>
  <c r="M35" i="46"/>
  <c r="L35" i="46"/>
  <c r="K35" i="46"/>
  <c r="J35" i="46"/>
  <c r="I35" i="46"/>
  <c r="H35" i="46"/>
  <c r="G35" i="46"/>
  <c r="F35" i="46"/>
  <c r="E35" i="46"/>
  <c r="D35" i="46"/>
  <c r="N34" i="46"/>
  <c r="O34" i="46" s="1"/>
  <c r="N33" i="46"/>
  <c r="O33" i="46"/>
  <c r="N32" i="46"/>
  <c r="O32" i="46"/>
  <c r="M31" i="46"/>
  <c r="L31" i="46"/>
  <c r="K31" i="46"/>
  <c r="J31" i="46"/>
  <c r="I31" i="46"/>
  <c r="H31" i="46"/>
  <c r="G31" i="46"/>
  <c r="F31" i="46"/>
  <c r="E31" i="46"/>
  <c r="D31" i="46"/>
  <c r="N30" i="46"/>
  <c r="O30" i="46"/>
  <c r="M29" i="46"/>
  <c r="L29" i="46"/>
  <c r="K29" i="46"/>
  <c r="J29" i="46"/>
  <c r="I29" i="46"/>
  <c r="H29" i="46"/>
  <c r="G29" i="46"/>
  <c r="F29" i="46"/>
  <c r="E29" i="46"/>
  <c r="D29" i="46"/>
  <c r="N28" i="46"/>
  <c r="O28" i="46"/>
  <c r="M27" i="46"/>
  <c r="L27" i="46"/>
  <c r="K27" i="46"/>
  <c r="J27" i="46"/>
  <c r="I27" i="46"/>
  <c r="H27" i="46"/>
  <c r="G27" i="46"/>
  <c r="F27" i="46"/>
  <c r="E27" i="46"/>
  <c r="D27" i="46"/>
  <c r="N26" i="46"/>
  <c r="O26" i="46" s="1"/>
  <c r="N25" i="46"/>
  <c r="O25" i="46"/>
  <c r="N24" i="46"/>
  <c r="O24" i="46" s="1"/>
  <c r="M23" i="46"/>
  <c r="L23" i="46"/>
  <c r="K23" i="46"/>
  <c r="J23" i="46"/>
  <c r="I23" i="46"/>
  <c r="H23" i="46"/>
  <c r="G23" i="46"/>
  <c r="F23" i="46"/>
  <c r="E23" i="46"/>
  <c r="D23" i="46"/>
  <c r="N22" i="46"/>
  <c r="O22" i="46" s="1"/>
  <c r="N21" i="46"/>
  <c r="O21" i="46" s="1"/>
  <c r="N20" i="46"/>
  <c r="O20" i="46" s="1"/>
  <c r="N19" i="46"/>
  <c r="O19" i="46" s="1"/>
  <c r="M18" i="46"/>
  <c r="L18" i="46"/>
  <c r="K18" i="46"/>
  <c r="J18" i="46"/>
  <c r="I18" i="46"/>
  <c r="H18" i="46"/>
  <c r="G18" i="46"/>
  <c r="F18" i="46"/>
  <c r="E18" i="46"/>
  <c r="D18" i="46"/>
  <c r="N17" i="46"/>
  <c r="O17" i="46"/>
  <c r="N16" i="46"/>
  <c r="O16" i="46"/>
  <c r="N15" i="46"/>
  <c r="O15" i="46"/>
  <c r="M14" i="46"/>
  <c r="L14" i="46"/>
  <c r="K14" i="46"/>
  <c r="J14" i="46"/>
  <c r="I14" i="46"/>
  <c r="H14" i="46"/>
  <c r="G14" i="46"/>
  <c r="F14" i="46"/>
  <c r="E14" i="46"/>
  <c r="D14" i="46"/>
  <c r="N13" i="46"/>
  <c r="O13" i="46" s="1"/>
  <c r="N12" i="46"/>
  <c r="O12" i="46" s="1"/>
  <c r="N11" i="46"/>
  <c r="O11" i="46" s="1"/>
  <c r="N10" i="46"/>
  <c r="O10" i="46" s="1"/>
  <c r="N9" i="46"/>
  <c r="O9" i="46" s="1"/>
  <c r="N8" i="46"/>
  <c r="O8" i="46" s="1"/>
  <c r="N7" i="46"/>
  <c r="O7" i="46"/>
  <c r="N6" i="46"/>
  <c r="O6" i="46" s="1"/>
  <c r="M5" i="46"/>
  <c r="L5" i="46"/>
  <c r="K5" i="46"/>
  <c r="J5" i="46"/>
  <c r="I5" i="46"/>
  <c r="H5" i="46"/>
  <c r="G5" i="46"/>
  <c r="F5" i="46"/>
  <c r="E5" i="46"/>
  <c r="N5" i="46" s="1"/>
  <c r="O5" i="46" s="1"/>
  <c r="D5" i="46"/>
  <c r="N36" i="45"/>
  <c r="O36" i="45" s="1"/>
  <c r="M35" i="45"/>
  <c r="L35" i="45"/>
  <c r="K35" i="45"/>
  <c r="J35" i="45"/>
  <c r="I35" i="45"/>
  <c r="H35" i="45"/>
  <c r="G35" i="45"/>
  <c r="F35" i="45"/>
  <c r="E35" i="45"/>
  <c r="D35" i="45"/>
  <c r="N34" i="45"/>
  <c r="O34" i="45" s="1"/>
  <c r="N33" i="45"/>
  <c r="O33" i="45" s="1"/>
  <c r="N32" i="45"/>
  <c r="O32" i="45" s="1"/>
  <c r="M31" i="45"/>
  <c r="L31" i="45"/>
  <c r="K31" i="45"/>
  <c r="J31" i="45"/>
  <c r="I31" i="45"/>
  <c r="H31" i="45"/>
  <c r="G31" i="45"/>
  <c r="F31" i="45"/>
  <c r="E31" i="45"/>
  <c r="D31" i="45"/>
  <c r="D37" i="45" s="1"/>
  <c r="N30" i="45"/>
  <c r="O30" i="45" s="1"/>
  <c r="M29" i="45"/>
  <c r="L29" i="45"/>
  <c r="K29" i="45"/>
  <c r="J29" i="45"/>
  <c r="I29" i="45"/>
  <c r="H29" i="45"/>
  <c r="G29" i="45"/>
  <c r="F29" i="45"/>
  <c r="E29" i="45"/>
  <c r="D29" i="45"/>
  <c r="N28" i="45"/>
  <c r="O28" i="45" s="1"/>
  <c r="M27" i="45"/>
  <c r="L27" i="45"/>
  <c r="K27" i="45"/>
  <c r="J27" i="45"/>
  <c r="I27" i="45"/>
  <c r="H27" i="45"/>
  <c r="G27" i="45"/>
  <c r="G37" i="45" s="1"/>
  <c r="F27" i="45"/>
  <c r="E27" i="45"/>
  <c r="D27" i="45"/>
  <c r="N26" i="45"/>
  <c r="O26" i="45" s="1"/>
  <c r="N25" i="45"/>
  <c r="O25" i="45"/>
  <c r="N24" i="45"/>
  <c r="O24" i="45" s="1"/>
  <c r="M23" i="45"/>
  <c r="L23" i="45"/>
  <c r="K23" i="45"/>
  <c r="J23" i="45"/>
  <c r="I23" i="45"/>
  <c r="H23" i="45"/>
  <c r="G23" i="45"/>
  <c r="F23" i="45"/>
  <c r="E23" i="45"/>
  <c r="D23" i="45"/>
  <c r="N22" i="45"/>
  <c r="O22" i="45" s="1"/>
  <c r="N21" i="45"/>
  <c r="O21" i="45" s="1"/>
  <c r="N20" i="45"/>
  <c r="O20" i="45" s="1"/>
  <c r="N19" i="45"/>
  <c r="O19" i="45" s="1"/>
  <c r="M18" i="45"/>
  <c r="L18" i="45"/>
  <c r="K18" i="45"/>
  <c r="J18" i="45"/>
  <c r="I18" i="45"/>
  <c r="H18" i="45"/>
  <c r="G18" i="45"/>
  <c r="F18" i="45"/>
  <c r="E18" i="45"/>
  <c r="D18" i="45"/>
  <c r="N17" i="45"/>
  <c r="O17" i="45" s="1"/>
  <c r="N16" i="45"/>
  <c r="O16" i="45" s="1"/>
  <c r="N15" i="45"/>
  <c r="O15" i="45" s="1"/>
  <c r="M14" i="45"/>
  <c r="L14" i="45"/>
  <c r="K14" i="45"/>
  <c r="K37" i="45" s="1"/>
  <c r="J14" i="45"/>
  <c r="I14" i="45"/>
  <c r="H14" i="45"/>
  <c r="G14" i="45"/>
  <c r="F14" i="45"/>
  <c r="E14" i="45"/>
  <c r="D14" i="45"/>
  <c r="N13" i="45"/>
  <c r="O13" i="45"/>
  <c r="N12" i="45"/>
  <c r="O12" i="45" s="1"/>
  <c r="N11" i="45"/>
  <c r="O11" i="45"/>
  <c r="N10" i="45"/>
  <c r="O10" i="45" s="1"/>
  <c r="N9" i="45"/>
  <c r="O9" i="45" s="1"/>
  <c r="N8" i="45"/>
  <c r="O8" i="45" s="1"/>
  <c r="N7" i="45"/>
  <c r="O7" i="45"/>
  <c r="N6" i="45"/>
  <c r="O6" i="45"/>
  <c r="M5" i="45"/>
  <c r="L5" i="45"/>
  <c r="K5" i="45"/>
  <c r="J5" i="45"/>
  <c r="I5" i="45"/>
  <c r="H5" i="45"/>
  <c r="G5" i="45"/>
  <c r="F5" i="45"/>
  <c r="E5" i="45"/>
  <c r="E37" i="45" s="1"/>
  <c r="D5" i="45"/>
  <c r="N36" i="44"/>
  <c r="O36" i="44"/>
  <c r="M35" i="44"/>
  <c r="L35" i="44"/>
  <c r="K35" i="44"/>
  <c r="J35" i="44"/>
  <c r="I35" i="44"/>
  <c r="H35" i="44"/>
  <c r="G35" i="44"/>
  <c r="F35" i="44"/>
  <c r="E35" i="44"/>
  <c r="D35" i="44"/>
  <c r="N35" i="44" s="1"/>
  <c r="O35" i="44" s="1"/>
  <c r="N34" i="44"/>
  <c r="O34" i="44"/>
  <c r="N33" i="44"/>
  <c r="O33" i="44"/>
  <c r="N32" i="44"/>
  <c r="O32" i="44" s="1"/>
  <c r="M31" i="44"/>
  <c r="L31" i="44"/>
  <c r="K31" i="44"/>
  <c r="J31" i="44"/>
  <c r="I31" i="44"/>
  <c r="H31" i="44"/>
  <c r="G31" i="44"/>
  <c r="F31" i="44"/>
  <c r="E31" i="44"/>
  <c r="D31" i="44"/>
  <c r="N30" i="44"/>
  <c r="O30" i="44" s="1"/>
  <c r="M29" i="44"/>
  <c r="L29" i="44"/>
  <c r="K29" i="44"/>
  <c r="J29" i="44"/>
  <c r="I29" i="44"/>
  <c r="H29" i="44"/>
  <c r="G29" i="44"/>
  <c r="F29" i="44"/>
  <c r="E29" i="44"/>
  <c r="D29" i="44"/>
  <c r="N28" i="44"/>
  <c r="O28" i="44" s="1"/>
  <c r="M27" i="44"/>
  <c r="L27" i="44"/>
  <c r="K27" i="44"/>
  <c r="J27" i="44"/>
  <c r="I27" i="44"/>
  <c r="H27" i="44"/>
  <c r="G27" i="44"/>
  <c r="F27" i="44"/>
  <c r="E27" i="44"/>
  <c r="D27" i="44"/>
  <c r="N26" i="44"/>
  <c r="O26" i="44" s="1"/>
  <c r="N25" i="44"/>
  <c r="O25" i="44" s="1"/>
  <c r="N24" i="44"/>
  <c r="O24" i="44" s="1"/>
  <c r="M23" i="44"/>
  <c r="L23" i="44"/>
  <c r="K23" i="44"/>
  <c r="J23" i="44"/>
  <c r="I23" i="44"/>
  <c r="H23" i="44"/>
  <c r="G23" i="44"/>
  <c r="F23" i="44"/>
  <c r="E23" i="44"/>
  <c r="D23" i="44"/>
  <c r="N22" i="44"/>
  <c r="O22" i="44" s="1"/>
  <c r="N21" i="44"/>
  <c r="O21" i="44" s="1"/>
  <c r="N20" i="44"/>
  <c r="O20" i="44" s="1"/>
  <c r="N19" i="44"/>
  <c r="O19" i="44" s="1"/>
  <c r="M18" i="44"/>
  <c r="M37" i="44" s="1"/>
  <c r="L18" i="44"/>
  <c r="K18" i="44"/>
  <c r="J18" i="44"/>
  <c r="I18" i="44"/>
  <c r="H18" i="44"/>
  <c r="G18" i="44"/>
  <c r="F18" i="44"/>
  <c r="E18" i="44"/>
  <c r="D18" i="44"/>
  <c r="N17" i="44"/>
  <c r="O17" i="44" s="1"/>
  <c r="N16" i="44"/>
  <c r="O16" i="44" s="1"/>
  <c r="N15" i="44"/>
  <c r="O15" i="44" s="1"/>
  <c r="M14" i="44"/>
  <c r="L14" i="44"/>
  <c r="K14" i="44"/>
  <c r="J14" i="44"/>
  <c r="I14" i="44"/>
  <c r="H14" i="44"/>
  <c r="G14" i="44"/>
  <c r="F14" i="44"/>
  <c r="E14" i="44"/>
  <c r="D14" i="44"/>
  <c r="N13" i="44"/>
  <c r="O13" i="44" s="1"/>
  <c r="N12" i="44"/>
  <c r="O12" i="44" s="1"/>
  <c r="N11" i="44"/>
  <c r="O11" i="44" s="1"/>
  <c r="N10" i="44"/>
  <c r="O10" i="44"/>
  <c r="N9" i="44"/>
  <c r="O9" i="44" s="1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36" i="43"/>
  <c r="O36" i="43" s="1"/>
  <c r="M35" i="43"/>
  <c r="L35" i="43"/>
  <c r="K35" i="43"/>
  <c r="J35" i="43"/>
  <c r="J37" i="43" s="1"/>
  <c r="I35" i="43"/>
  <c r="H35" i="43"/>
  <c r="G35" i="43"/>
  <c r="F35" i="43"/>
  <c r="E35" i="43"/>
  <c r="D35" i="43"/>
  <c r="N34" i="43"/>
  <c r="O34" i="43" s="1"/>
  <c r="N33" i="43"/>
  <c r="O33" i="43"/>
  <c r="N32" i="43"/>
  <c r="O32" i="43"/>
  <c r="M31" i="43"/>
  <c r="L31" i="43"/>
  <c r="K31" i="43"/>
  <c r="J31" i="43"/>
  <c r="I31" i="43"/>
  <c r="H31" i="43"/>
  <c r="G31" i="43"/>
  <c r="F31" i="43"/>
  <c r="E31" i="43"/>
  <c r="N31" i="43" s="1"/>
  <c r="O31" i="43" s="1"/>
  <c r="D31" i="43"/>
  <c r="N30" i="43"/>
  <c r="O30" i="43"/>
  <c r="M29" i="43"/>
  <c r="L29" i="43"/>
  <c r="K29" i="43"/>
  <c r="J29" i="43"/>
  <c r="I29" i="43"/>
  <c r="H29" i="43"/>
  <c r="G29" i="43"/>
  <c r="F29" i="43"/>
  <c r="E29" i="43"/>
  <c r="D29" i="43"/>
  <c r="N28" i="43"/>
  <c r="O28" i="43"/>
  <c r="M27" i="43"/>
  <c r="L27" i="43"/>
  <c r="K27" i="43"/>
  <c r="J27" i="43"/>
  <c r="I27" i="43"/>
  <c r="H27" i="43"/>
  <c r="G27" i="43"/>
  <c r="F27" i="43"/>
  <c r="E27" i="43"/>
  <c r="D27" i="43"/>
  <c r="N26" i="43"/>
  <c r="O26" i="43" s="1"/>
  <c r="N25" i="43"/>
  <c r="O25" i="43"/>
  <c r="N24" i="43"/>
  <c r="O24" i="43" s="1"/>
  <c r="M23" i="43"/>
  <c r="L23" i="43"/>
  <c r="K23" i="43"/>
  <c r="J23" i="43"/>
  <c r="I23" i="43"/>
  <c r="H23" i="43"/>
  <c r="G23" i="43"/>
  <c r="F23" i="43"/>
  <c r="E23" i="43"/>
  <c r="D23" i="43"/>
  <c r="N22" i="43"/>
  <c r="O22" i="43" s="1"/>
  <c r="N21" i="43"/>
  <c r="O21" i="43"/>
  <c r="N20" i="43"/>
  <c r="O20" i="43" s="1"/>
  <c r="N19" i="43"/>
  <c r="O19" i="43" s="1"/>
  <c r="M18" i="43"/>
  <c r="L18" i="43"/>
  <c r="K18" i="43"/>
  <c r="J18" i="43"/>
  <c r="I18" i="43"/>
  <c r="I37" i="43" s="1"/>
  <c r="H18" i="43"/>
  <c r="G18" i="43"/>
  <c r="F18" i="43"/>
  <c r="E18" i="43"/>
  <c r="D18" i="43"/>
  <c r="N17" i="43"/>
  <c r="O17" i="43"/>
  <c r="N16" i="43"/>
  <c r="O16" i="43"/>
  <c r="N15" i="43"/>
  <c r="O15" i="43" s="1"/>
  <c r="M14" i="43"/>
  <c r="L14" i="43"/>
  <c r="K14" i="43"/>
  <c r="J14" i="43"/>
  <c r="I14" i="43"/>
  <c r="H14" i="43"/>
  <c r="G14" i="43"/>
  <c r="F14" i="43"/>
  <c r="E14" i="43"/>
  <c r="D14" i="43"/>
  <c r="N13" i="43"/>
  <c r="O13" i="43" s="1"/>
  <c r="N12" i="43"/>
  <c r="O12" i="43" s="1"/>
  <c r="N11" i="43"/>
  <c r="O11" i="43" s="1"/>
  <c r="N10" i="43"/>
  <c r="O10" i="43" s="1"/>
  <c r="N9" i="43"/>
  <c r="O9" i="43" s="1"/>
  <c r="N8" i="43"/>
  <c r="O8" i="43" s="1"/>
  <c r="N7" i="43"/>
  <c r="O7" i="43"/>
  <c r="N6" i="43"/>
  <c r="O6" i="43" s="1"/>
  <c r="M5" i="43"/>
  <c r="M37" i="43" s="1"/>
  <c r="L5" i="43"/>
  <c r="K5" i="43"/>
  <c r="J5" i="43"/>
  <c r="I5" i="43"/>
  <c r="H5" i="43"/>
  <c r="G5" i="43"/>
  <c r="F5" i="43"/>
  <c r="E5" i="43"/>
  <c r="D5" i="43"/>
  <c r="N36" i="42"/>
  <c r="O36" i="42" s="1"/>
  <c r="M35" i="42"/>
  <c r="L35" i="42"/>
  <c r="K35" i="42"/>
  <c r="J35" i="42"/>
  <c r="I35" i="42"/>
  <c r="H35" i="42"/>
  <c r="G35" i="42"/>
  <c r="F35" i="42"/>
  <c r="E35" i="42"/>
  <c r="D35" i="42"/>
  <c r="N34" i="42"/>
  <c r="O34" i="42" s="1"/>
  <c r="N33" i="42"/>
  <c r="O33" i="42" s="1"/>
  <c r="N32" i="42"/>
  <c r="O32" i="42" s="1"/>
  <c r="M31" i="42"/>
  <c r="L31" i="42"/>
  <c r="K31" i="42"/>
  <c r="J31" i="42"/>
  <c r="I31" i="42"/>
  <c r="H31" i="42"/>
  <c r="G31" i="42"/>
  <c r="F31" i="42"/>
  <c r="E31" i="42"/>
  <c r="D31" i="42"/>
  <c r="N30" i="42"/>
  <c r="O30" i="42" s="1"/>
  <c r="M29" i="42"/>
  <c r="L29" i="42"/>
  <c r="K29" i="42"/>
  <c r="J29" i="42"/>
  <c r="I29" i="42"/>
  <c r="H29" i="42"/>
  <c r="G29" i="42"/>
  <c r="F29" i="42"/>
  <c r="E29" i="42"/>
  <c r="D29" i="42"/>
  <c r="N28" i="42"/>
  <c r="O28" i="42" s="1"/>
  <c r="M27" i="42"/>
  <c r="L27" i="42"/>
  <c r="K27" i="42"/>
  <c r="J27" i="42"/>
  <c r="I27" i="42"/>
  <c r="H27" i="42"/>
  <c r="G27" i="42"/>
  <c r="F27" i="42"/>
  <c r="E27" i="42"/>
  <c r="D27" i="42"/>
  <c r="N26" i="42"/>
  <c r="O26" i="42" s="1"/>
  <c r="N25" i="42"/>
  <c r="O25" i="42" s="1"/>
  <c r="N24" i="42"/>
  <c r="O24" i="42" s="1"/>
  <c r="M23" i="42"/>
  <c r="L23" i="42"/>
  <c r="K23" i="42"/>
  <c r="J23" i="42"/>
  <c r="I23" i="42"/>
  <c r="H23" i="42"/>
  <c r="G23" i="42"/>
  <c r="F23" i="42"/>
  <c r="N23" i="42" s="1"/>
  <c r="O23" i="42" s="1"/>
  <c r="E23" i="42"/>
  <c r="D23" i="42"/>
  <c r="N22" i="42"/>
  <c r="O22" i="42" s="1"/>
  <c r="N21" i="42"/>
  <c r="O21" i="42" s="1"/>
  <c r="N20" i="42"/>
  <c r="O20" i="42" s="1"/>
  <c r="N19" i="42"/>
  <c r="O19" i="42" s="1"/>
  <c r="M18" i="42"/>
  <c r="L18" i="42"/>
  <c r="K18" i="42"/>
  <c r="K37" i="42" s="1"/>
  <c r="J18" i="42"/>
  <c r="J37" i="42" s="1"/>
  <c r="I18" i="42"/>
  <c r="H18" i="42"/>
  <c r="G18" i="42"/>
  <c r="F18" i="42"/>
  <c r="E18" i="42"/>
  <c r="D18" i="42"/>
  <c r="N17" i="42"/>
  <c r="O17" i="42" s="1"/>
  <c r="N16" i="42"/>
  <c r="O16" i="42" s="1"/>
  <c r="N15" i="42"/>
  <c r="O15" i="42"/>
  <c r="M14" i="42"/>
  <c r="L14" i="42"/>
  <c r="K14" i="42"/>
  <c r="J14" i="42"/>
  <c r="I14" i="42"/>
  <c r="I37" i="42" s="1"/>
  <c r="H14" i="42"/>
  <c r="G14" i="42"/>
  <c r="F14" i="42"/>
  <c r="E14" i="42"/>
  <c r="D14" i="42"/>
  <c r="N13" i="42"/>
  <c r="O13" i="42" s="1"/>
  <c r="N12" i="42"/>
  <c r="O12" i="42"/>
  <c r="N11" i="42"/>
  <c r="O11" i="42"/>
  <c r="N10" i="42"/>
  <c r="O10" i="42" s="1"/>
  <c r="N9" i="42"/>
  <c r="O9" i="42" s="1"/>
  <c r="N8" i="42"/>
  <c r="O8" i="42" s="1"/>
  <c r="N7" i="42"/>
  <c r="O7" i="42"/>
  <c r="N6" i="42"/>
  <c r="O6" i="42"/>
  <c r="M5" i="42"/>
  <c r="L5" i="42"/>
  <c r="K5" i="42"/>
  <c r="J5" i="42"/>
  <c r="I5" i="42"/>
  <c r="H5" i="42"/>
  <c r="G5" i="42"/>
  <c r="G37" i="42" s="1"/>
  <c r="F5" i="42"/>
  <c r="F37" i="42" s="1"/>
  <c r="E5" i="42"/>
  <c r="D5" i="42"/>
  <c r="N36" i="41"/>
  <c r="O36" i="41" s="1"/>
  <c r="M35" i="41"/>
  <c r="L35" i="41"/>
  <c r="K35" i="41"/>
  <c r="J35" i="41"/>
  <c r="I35" i="41"/>
  <c r="H35" i="41"/>
  <c r="G35" i="41"/>
  <c r="F35" i="41"/>
  <c r="E35" i="41"/>
  <c r="D35" i="41"/>
  <c r="N34" i="41"/>
  <c r="O34" i="41"/>
  <c r="N33" i="41"/>
  <c r="O33" i="41"/>
  <c r="N32" i="41"/>
  <c r="O32" i="41" s="1"/>
  <c r="M31" i="41"/>
  <c r="L31" i="41"/>
  <c r="K31" i="41"/>
  <c r="J31" i="41"/>
  <c r="I31" i="41"/>
  <c r="H31" i="41"/>
  <c r="H37" i="41" s="1"/>
  <c r="G31" i="41"/>
  <c r="F31" i="41"/>
  <c r="E31" i="41"/>
  <c r="D31" i="41"/>
  <c r="N30" i="41"/>
  <c r="O30" i="41" s="1"/>
  <c r="M29" i="41"/>
  <c r="L29" i="41"/>
  <c r="K29" i="41"/>
  <c r="J29" i="41"/>
  <c r="I29" i="41"/>
  <c r="H29" i="41"/>
  <c r="G29" i="41"/>
  <c r="F29" i="41"/>
  <c r="N29" i="41" s="1"/>
  <c r="O29" i="41" s="1"/>
  <c r="E29" i="41"/>
  <c r="D29" i="41"/>
  <c r="N28" i="41"/>
  <c r="O28" i="41" s="1"/>
  <c r="M27" i="41"/>
  <c r="L27" i="41"/>
  <c r="K27" i="41"/>
  <c r="J27" i="41"/>
  <c r="I27" i="41"/>
  <c r="H27" i="41"/>
  <c r="G27" i="41"/>
  <c r="F27" i="41"/>
  <c r="E27" i="41"/>
  <c r="D27" i="41"/>
  <c r="N26" i="41"/>
  <c r="O26" i="41" s="1"/>
  <c r="N25" i="41"/>
  <c r="O25" i="41" s="1"/>
  <c r="N24" i="41"/>
  <c r="O24" i="41" s="1"/>
  <c r="M23" i="41"/>
  <c r="L23" i="41"/>
  <c r="K23" i="41"/>
  <c r="J23" i="41"/>
  <c r="N23" i="41" s="1"/>
  <c r="O23" i="41" s="1"/>
  <c r="I23" i="41"/>
  <c r="H23" i="41"/>
  <c r="G23" i="41"/>
  <c r="F23" i="41"/>
  <c r="E23" i="41"/>
  <c r="D23" i="41"/>
  <c r="N22" i="41"/>
  <c r="O22" i="41" s="1"/>
  <c r="N21" i="41"/>
  <c r="O21" i="41"/>
  <c r="N20" i="41"/>
  <c r="O20" i="41"/>
  <c r="N19" i="41"/>
  <c r="O19" i="41"/>
  <c r="M18" i="41"/>
  <c r="L18" i="41"/>
  <c r="K18" i="41"/>
  <c r="J18" i="41"/>
  <c r="I18" i="41"/>
  <c r="I37" i="41" s="1"/>
  <c r="H18" i="41"/>
  <c r="G18" i="41"/>
  <c r="F18" i="41"/>
  <c r="E18" i="41"/>
  <c r="D18" i="41"/>
  <c r="N17" i="41"/>
  <c r="O17" i="41"/>
  <c r="N16" i="41"/>
  <c r="O16" i="41" s="1"/>
  <c r="N15" i="41"/>
  <c r="O15" i="41" s="1"/>
  <c r="M14" i="41"/>
  <c r="L14" i="41"/>
  <c r="K14" i="41"/>
  <c r="J14" i="41"/>
  <c r="I14" i="41"/>
  <c r="H14" i="41"/>
  <c r="G14" i="41"/>
  <c r="G37" i="41" s="1"/>
  <c r="F14" i="41"/>
  <c r="E14" i="41"/>
  <c r="E37" i="41" s="1"/>
  <c r="D14" i="41"/>
  <c r="N13" i="41"/>
  <c r="O13" i="41" s="1"/>
  <c r="N12" i="41"/>
  <c r="O12" i="41" s="1"/>
  <c r="N11" i="41"/>
  <c r="O11" i="41" s="1"/>
  <c r="N10" i="41"/>
  <c r="O10" i="41" s="1"/>
  <c r="N9" i="41"/>
  <c r="O9" i="4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D5" i="41"/>
  <c r="N38" i="40"/>
  <c r="O38" i="40" s="1"/>
  <c r="M37" i="40"/>
  <c r="L37" i="40"/>
  <c r="K37" i="40"/>
  <c r="J37" i="40"/>
  <c r="I37" i="40"/>
  <c r="H37" i="40"/>
  <c r="G37" i="40"/>
  <c r="F37" i="40"/>
  <c r="E37" i="40"/>
  <c r="D37" i="40"/>
  <c r="N36" i="40"/>
  <c r="O36" i="40" s="1"/>
  <c r="N35" i="40"/>
  <c r="O35" i="40"/>
  <c r="N34" i="40"/>
  <c r="O34" i="40"/>
  <c r="N33" i="40"/>
  <c r="O33" i="40"/>
  <c r="M32" i="40"/>
  <c r="L32" i="40"/>
  <c r="K32" i="40"/>
  <c r="J32" i="40"/>
  <c r="I32" i="40"/>
  <c r="H32" i="40"/>
  <c r="G32" i="40"/>
  <c r="F32" i="40"/>
  <c r="E32" i="40"/>
  <c r="D32" i="40"/>
  <c r="N31" i="40"/>
  <c r="O31" i="40" s="1"/>
  <c r="M30" i="40"/>
  <c r="L30" i="40"/>
  <c r="K30" i="40"/>
  <c r="J30" i="40"/>
  <c r="I30" i="40"/>
  <c r="H30" i="40"/>
  <c r="G30" i="40"/>
  <c r="F30" i="40"/>
  <c r="E30" i="40"/>
  <c r="D30" i="40"/>
  <c r="N29" i="40"/>
  <c r="O29" i="40" s="1"/>
  <c r="N28" i="40"/>
  <c r="O28" i="40" s="1"/>
  <c r="M27" i="40"/>
  <c r="L27" i="40"/>
  <c r="K27" i="40"/>
  <c r="J27" i="40"/>
  <c r="I27" i="40"/>
  <c r="H27" i="40"/>
  <c r="G27" i="40"/>
  <c r="F27" i="40"/>
  <c r="E27" i="40"/>
  <c r="D27" i="40"/>
  <c r="N26" i="40"/>
  <c r="O26" i="40"/>
  <c r="N25" i="40"/>
  <c r="O25" i="40" s="1"/>
  <c r="N24" i="40"/>
  <c r="O24" i="40" s="1"/>
  <c r="M23" i="40"/>
  <c r="L23" i="40"/>
  <c r="K23" i="40"/>
  <c r="J23" i="40"/>
  <c r="I23" i="40"/>
  <c r="H23" i="40"/>
  <c r="G23" i="40"/>
  <c r="F23" i="40"/>
  <c r="E23" i="40"/>
  <c r="D23" i="40"/>
  <c r="N22" i="40"/>
  <c r="O22" i="40" s="1"/>
  <c r="N21" i="40"/>
  <c r="O21" i="40" s="1"/>
  <c r="N20" i="40"/>
  <c r="O20" i="40"/>
  <c r="N19" i="40"/>
  <c r="O19" i="40"/>
  <c r="M18" i="40"/>
  <c r="L18" i="40"/>
  <c r="K18" i="40"/>
  <c r="J18" i="40"/>
  <c r="I18" i="40"/>
  <c r="H18" i="40"/>
  <c r="G18" i="40"/>
  <c r="F18" i="40"/>
  <c r="E18" i="40"/>
  <c r="D18" i="40"/>
  <c r="N17" i="40"/>
  <c r="O17" i="40" s="1"/>
  <c r="N16" i="40"/>
  <c r="O16" i="40" s="1"/>
  <c r="N15" i="40"/>
  <c r="O15" i="40"/>
  <c r="M14" i="40"/>
  <c r="L14" i="40"/>
  <c r="K14" i="40"/>
  <c r="J14" i="40"/>
  <c r="I14" i="40"/>
  <c r="H14" i="40"/>
  <c r="G14" i="40"/>
  <c r="F14" i="40"/>
  <c r="E14" i="40"/>
  <c r="D14" i="40"/>
  <c r="N13" i="40"/>
  <c r="O13" i="40" s="1"/>
  <c r="N12" i="40"/>
  <c r="O12" i="40" s="1"/>
  <c r="N11" i="40"/>
  <c r="O11" i="40"/>
  <c r="N10" i="40"/>
  <c r="O10" i="40"/>
  <c r="N9" i="40"/>
  <c r="O9" i="40"/>
  <c r="N8" i="40"/>
  <c r="O8" i="40" s="1"/>
  <c r="N7" i="40"/>
  <c r="O7" i="40"/>
  <c r="N6" i="40"/>
  <c r="O6" i="40"/>
  <c r="M5" i="40"/>
  <c r="L5" i="40"/>
  <c r="K5" i="40"/>
  <c r="J5" i="40"/>
  <c r="I5" i="40"/>
  <c r="H5" i="40"/>
  <c r="G5" i="40"/>
  <c r="F5" i="40"/>
  <c r="F39" i="40" s="1"/>
  <c r="E5" i="40"/>
  <c r="D5" i="40"/>
  <c r="N36" i="39"/>
  <c r="O36" i="39" s="1"/>
  <c r="M35" i="39"/>
  <c r="M37" i="39" s="1"/>
  <c r="L35" i="39"/>
  <c r="K35" i="39"/>
  <c r="J35" i="39"/>
  <c r="I35" i="39"/>
  <c r="H35" i="39"/>
  <c r="G35" i="39"/>
  <c r="F35" i="39"/>
  <c r="E35" i="39"/>
  <c r="D35" i="39"/>
  <c r="N34" i="39"/>
  <c r="O34" i="39"/>
  <c r="N33" i="39"/>
  <c r="O33" i="39"/>
  <c r="N32" i="39"/>
  <c r="O32" i="39" s="1"/>
  <c r="M31" i="39"/>
  <c r="L31" i="39"/>
  <c r="K31" i="39"/>
  <c r="J31" i="39"/>
  <c r="I31" i="39"/>
  <c r="H31" i="39"/>
  <c r="G31" i="39"/>
  <c r="F31" i="39"/>
  <c r="E31" i="39"/>
  <c r="D31" i="39"/>
  <c r="N30" i="39"/>
  <c r="O30" i="39" s="1"/>
  <c r="M29" i="39"/>
  <c r="L29" i="39"/>
  <c r="K29" i="39"/>
  <c r="J29" i="39"/>
  <c r="I29" i="39"/>
  <c r="H29" i="39"/>
  <c r="G29" i="39"/>
  <c r="F29" i="39"/>
  <c r="E29" i="39"/>
  <c r="D29" i="39"/>
  <c r="N28" i="39"/>
  <c r="O28" i="39" s="1"/>
  <c r="M27" i="39"/>
  <c r="L27" i="39"/>
  <c r="K27" i="39"/>
  <c r="J27" i="39"/>
  <c r="I27" i="39"/>
  <c r="H27" i="39"/>
  <c r="G27" i="39"/>
  <c r="F27" i="39"/>
  <c r="E27" i="39"/>
  <c r="D27" i="39"/>
  <c r="N26" i="39"/>
  <c r="O26" i="39" s="1"/>
  <c r="N25" i="39"/>
  <c r="O25" i="39" s="1"/>
  <c r="N24" i="39"/>
  <c r="O24" i="39" s="1"/>
  <c r="M23" i="39"/>
  <c r="L23" i="39"/>
  <c r="K23" i="39"/>
  <c r="J23" i="39"/>
  <c r="J37" i="39" s="1"/>
  <c r="I23" i="39"/>
  <c r="I37" i="39" s="1"/>
  <c r="H23" i="39"/>
  <c r="G23" i="39"/>
  <c r="F23" i="39"/>
  <c r="E23" i="39"/>
  <c r="D23" i="39"/>
  <c r="N22" i="39"/>
  <c r="O22" i="39" s="1"/>
  <c r="N21" i="39"/>
  <c r="O21" i="39"/>
  <c r="N20" i="39"/>
  <c r="O20" i="39"/>
  <c r="N19" i="39"/>
  <c r="O19" i="39"/>
  <c r="M18" i="39"/>
  <c r="L18" i="39"/>
  <c r="K18" i="39"/>
  <c r="K37" i="39" s="1"/>
  <c r="J18" i="39"/>
  <c r="I18" i="39"/>
  <c r="H18" i="39"/>
  <c r="G18" i="39"/>
  <c r="F18" i="39"/>
  <c r="E18" i="39"/>
  <c r="D18" i="39"/>
  <c r="N17" i="39"/>
  <c r="O17" i="39"/>
  <c r="N16" i="39"/>
  <c r="O16" i="39" s="1"/>
  <c r="N15" i="39"/>
  <c r="O15" i="39" s="1"/>
  <c r="M14" i="39"/>
  <c r="L14" i="39"/>
  <c r="K14" i="39"/>
  <c r="J14" i="39"/>
  <c r="I14" i="39"/>
  <c r="H14" i="39"/>
  <c r="G14" i="39"/>
  <c r="F14" i="39"/>
  <c r="E14" i="39"/>
  <c r="D14" i="39"/>
  <c r="N13" i="39"/>
  <c r="O13" i="39" s="1"/>
  <c r="N12" i="39"/>
  <c r="O12" i="39" s="1"/>
  <c r="N11" i="39"/>
  <c r="O11" i="39" s="1"/>
  <c r="N10" i="39"/>
  <c r="O10" i="39" s="1"/>
  <c r="N9" i="39"/>
  <c r="O9" i="39"/>
  <c r="N8" i="39"/>
  <c r="O8" i="39" s="1"/>
  <c r="N7" i="39"/>
  <c r="O7" i="39" s="1"/>
  <c r="N6" i="39"/>
  <c r="O6" i="39" s="1"/>
  <c r="M5" i="39"/>
  <c r="L5" i="39"/>
  <c r="K5" i="39"/>
  <c r="J5" i="39"/>
  <c r="I5" i="39"/>
  <c r="H5" i="39"/>
  <c r="G5" i="39"/>
  <c r="G37" i="39"/>
  <c r="F5" i="39"/>
  <c r="E5" i="39"/>
  <c r="E37" i="39" s="1"/>
  <c r="D5" i="39"/>
  <c r="N36" i="38"/>
  <c r="O36" i="38" s="1"/>
  <c r="M35" i="38"/>
  <c r="L35" i="38"/>
  <c r="K35" i="38"/>
  <c r="J35" i="38"/>
  <c r="I35" i="38"/>
  <c r="H35" i="38"/>
  <c r="G35" i="38"/>
  <c r="F35" i="38"/>
  <c r="E35" i="38"/>
  <c r="D35" i="38"/>
  <c r="N34" i="38"/>
  <c r="O34" i="38"/>
  <c r="N33" i="38"/>
  <c r="O33" i="38"/>
  <c r="N32" i="38"/>
  <c r="O32" i="38" s="1"/>
  <c r="M31" i="38"/>
  <c r="L31" i="38"/>
  <c r="K31" i="38"/>
  <c r="J31" i="38"/>
  <c r="I31" i="38"/>
  <c r="H31" i="38"/>
  <c r="G31" i="38"/>
  <c r="F31" i="38"/>
  <c r="E31" i="38"/>
  <c r="D31" i="38"/>
  <c r="N30" i="38"/>
  <c r="O30" i="38" s="1"/>
  <c r="M29" i="38"/>
  <c r="L29" i="38"/>
  <c r="K29" i="38"/>
  <c r="J29" i="38"/>
  <c r="I29" i="38"/>
  <c r="H29" i="38"/>
  <c r="G29" i="38"/>
  <c r="F29" i="38"/>
  <c r="E29" i="38"/>
  <c r="D29" i="38"/>
  <c r="N29" i="38" s="1"/>
  <c r="O29" i="38" s="1"/>
  <c r="N28" i="38"/>
  <c r="O28" i="38" s="1"/>
  <c r="M27" i="38"/>
  <c r="L27" i="38"/>
  <c r="K27" i="38"/>
  <c r="J27" i="38"/>
  <c r="I27" i="38"/>
  <c r="H27" i="38"/>
  <c r="G27" i="38"/>
  <c r="F27" i="38"/>
  <c r="E27" i="38"/>
  <c r="D27" i="38"/>
  <c r="N26" i="38"/>
  <c r="O26" i="38" s="1"/>
  <c r="N25" i="38"/>
  <c r="O25" i="38" s="1"/>
  <c r="N24" i="38"/>
  <c r="O24" i="38" s="1"/>
  <c r="M23" i="38"/>
  <c r="L23" i="38"/>
  <c r="K23" i="38"/>
  <c r="J23" i="38"/>
  <c r="I23" i="38"/>
  <c r="H23" i="38"/>
  <c r="G23" i="38"/>
  <c r="F23" i="38"/>
  <c r="E23" i="38"/>
  <c r="D23" i="38"/>
  <c r="N22" i="38"/>
  <c r="O22" i="38" s="1"/>
  <c r="N21" i="38"/>
  <c r="O21" i="38" s="1"/>
  <c r="N20" i="38"/>
  <c r="O20" i="38" s="1"/>
  <c r="N19" i="38"/>
  <c r="O19" i="38" s="1"/>
  <c r="M18" i="38"/>
  <c r="L18" i="38"/>
  <c r="K18" i="38"/>
  <c r="J18" i="38"/>
  <c r="I18" i="38"/>
  <c r="H18" i="38"/>
  <c r="G18" i="38"/>
  <c r="F18" i="38"/>
  <c r="E18" i="38"/>
  <c r="D18" i="38"/>
  <c r="N17" i="38"/>
  <c r="O17" i="38" s="1"/>
  <c r="N16" i="38"/>
  <c r="O16" i="38" s="1"/>
  <c r="N15" i="38"/>
  <c r="O15" i="38" s="1"/>
  <c r="M14" i="38"/>
  <c r="L14" i="38"/>
  <c r="K14" i="38"/>
  <c r="J14" i="38"/>
  <c r="I14" i="38"/>
  <c r="H14" i="38"/>
  <c r="G14" i="38"/>
  <c r="F14" i="38"/>
  <c r="E14" i="38"/>
  <c r="D14" i="38"/>
  <c r="N13" i="38"/>
  <c r="O13" i="38"/>
  <c r="N12" i="38"/>
  <c r="O12" i="38"/>
  <c r="N11" i="38"/>
  <c r="O11" i="38"/>
  <c r="N10" i="38"/>
  <c r="O10" i="38"/>
  <c r="N9" i="38"/>
  <c r="O9" i="38" s="1"/>
  <c r="N8" i="38"/>
  <c r="O8" i="38" s="1"/>
  <c r="N7" i="38"/>
  <c r="O7" i="38" s="1"/>
  <c r="N6" i="38"/>
  <c r="O6" i="38" s="1"/>
  <c r="M5" i="38"/>
  <c r="L5" i="38"/>
  <c r="L37" i="38" s="1"/>
  <c r="K5" i="38"/>
  <c r="J5" i="38"/>
  <c r="J37" i="38" s="1"/>
  <c r="I5" i="38"/>
  <c r="H5" i="38"/>
  <c r="G5" i="38"/>
  <c r="F5" i="38"/>
  <c r="E5" i="38"/>
  <c r="D5" i="38"/>
  <c r="N37" i="37"/>
  <c r="O37" i="37" s="1"/>
  <c r="N36" i="37"/>
  <c r="O36" i="37"/>
  <c r="M35" i="37"/>
  <c r="L35" i="37"/>
  <c r="K35" i="37"/>
  <c r="J35" i="37"/>
  <c r="I35" i="37"/>
  <c r="H35" i="37"/>
  <c r="G35" i="37"/>
  <c r="F35" i="37"/>
  <c r="E35" i="37"/>
  <c r="D35" i="37"/>
  <c r="N34" i="37"/>
  <c r="O34" i="37" s="1"/>
  <c r="N33" i="37"/>
  <c r="O33" i="37" s="1"/>
  <c r="N32" i="37"/>
  <c r="O32" i="37"/>
  <c r="N31" i="37"/>
  <c r="O31" i="37" s="1"/>
  <c r="M30" i="37"/>
  <c r="L30" i="37"/>
  <c r="K30" i="37"/>
  <c r="J30" i="37"/>
  <c r="I30" i="37"/>
  <c r="H30" i="37"/>
  <c r="G30" i="37"/>
  <c r="F30" i="37"/>
  <c r="E30" i="37"/>
  <c r="D30" i="37"/>
  <c r="N29" i="37"/>
  <c r="O29" i="37" s="1"/>
  <c r="N28" i="37"/>
  <c r="O28" i="37" s="1"/>
  <c r="M27" i="37"/>
  <c r="L27" i="37"/>
  <c r="K27" i="37"/>
  <c r="J27" i="37"/>
  <c r="I27" i="37"/>
  <c r="H27" i="37"/>
  <c r="G27" i="37"/>
  <c r="F27" i="37"/>
  <c r="E27" i="37"/>
  <c r="D27" i="37"/>
  <c r="N26" i="37"/>
  <c r="O26" i="37" s="1"/>
  <c r="N25" i="37"/>
  <c r="O25" i="37" s="1"/>
  <c r="N24" i="37"/>
  <c r="O24" i="37" s="1"/>
  <c r="M23" i="37"/>
  <c r="L23" i="37"/>
  <c r="K23" i="37"/>
  <c r="J23" i="37"/>
  <c r="I23" i="37"/>
  <c r="H23" i="37"/>
  <c r="G23" i="37"/>
  <c r="F23" i="37"/>
  <c r="E23" i="37"/>
  <c r="D23" i="37"/>
  <c r="N22" i="37"/>
  <c r="O22" i="37" s="1"/>
  <c r="N21" i="37"/>
  <c r="O21" i="37" s="1"/>
  <c r="N20" i="37"/>
  <c r="O20" i="37" s="1"/>
  <c r="N19" i="37"/>
  <c r="O19" i="37"/>
  <c r="M18" i="37"/>
  <c r="L18" i="37"/>
  <c r="K18" i="37"/>
  <c r="J18" i="37"/>
  <c r="N18" i="37" s="1"/>
  <c r="O18" i="37" s="1"/>
  <c r="I18" i="37"/>
  <c r="H18" i="37"/>
  <c r="G18" i="37"/>
  <c r="F18" i="37"/>
  <c r="E18" i="37"/>
  <c r="D18" i="37"/>
  <c r="N17" i="37"/>
  <c r="O17" i="37" s="1"/>
  <c r="N16" i="37"/>
  <c r="O16" i="37" s="1"/>
  <c r="N15" i="37"/>
  <c r="O15" i="37"/>
  <c r="M14" i="37"/>
  <c r="L14" i="37"/>
  <c r="K14" i="37"/>
  <c r="J14" i="37"/>
  <c r="I14" i="37"/>
  <c r="H14" i="37"/>
  <c r="G14" i="37"/>
  <c r="F14" i="37"/>
  <c r="E14" i="37"/>
  <c r="D14" i="37"/>
  <c r="N13" i="37"/>
  <c r="O13" i="37" s="1"/>
  <c r="N12" i="37"/>
  <c r="O12" i="37"/>
  <c r="N11" i="37"/>
  <c r="O11" i="37" s="1"/>
  <c r="N10" i="37"/>
  <c r="O10" i="37" s="1"/>
  <c r="N9" i="37"/>
  <c r="O9" i="37" s="1"/>
  <c r="N8" i="37"/>
  <c r="O8" i="37" s="1"/>
  <c r="N7" i="37"/>
  <c r="O7" i="37" s="1"/>
  <c r="N6" i="37"/>
  <c r="O6" i="37"/>
  <c r="M5" i="37"/>
  <c r="L5" i="37"/>
  <c r="K5" i="37"/>
  <c r="J5" i="37"/>
  <c r="I5" i="37"/>
  <c r="H5" i="37"/>
  <c r="G5" i="37"/>
  <c r="G38" i="37"/>
  <c r="F5" i="37"/>
  <c r="E5" i="37"/>
  <c r="D5" i="37"/>
  <c r="N39" i="36"/>
  <c r="O39" i="36"/>
  <c r="M38" i="36"/>
  <c r="L38" i="36"/>
  <c r="K38" i="36"/>
  <c r="J38" i="36"/>
  <c r="I38" i="36"/>
  <c r="H38" i="36"/>
  <c r="G38" i="36"/>
  <c r="F38" i="36"/>
  <c r="E38" i="36"/>
  <c r="D38" i="36"/>
  <c r="N37" i="36"/>
  <c r="O37" i="36" s="1"/>
  <c r="N36" i="36"/>
  <c r="O36" i="36" s="1"/>
  <c r="N35" i="36"/>
  <c r="O35" i="36" s="1"/>
  <c r="N34" i="36"/>
  <c r="O34" i="36" s="1"/>
  <c r="M33" i="36"/>
  <c r="L33" i="36"/>
  <c r="K33" i="36"/>
  <c r="J33" i="36"/>
  <c r="I33" i="36"/>
  <c r="H33" i="36"/>
  <c r="G33" i="36"/>
  <c r="F33" i="36"/>
  <c r="E33" i="36"/>
  <c r="D33" i="36"/>
  <c r="N32" i="36"/>
  <c r="O32" i="36"/>
  <c r="M31" i="36"/>
  <c r="L31" i="36"/>
  <c r="K31" i="36"/>
  <c r="J31" i="36"/>
  <c r="I31" i="36"/>
  <c r="H31" i="36"/>
  <c r="G31" i="36"/>
  <c r="F31" i="36"/>
  <c r="E31" i="36"/>
  <c r="D31" i="36"/>
  <c r="N30" i="36"/>
  <c r="O30" i="36" s="1"/>
  <c r="N29" i="36"/>
  <c r="O29" i="36" s="1"/>
  <c r="M28" i="36"/>
  <c r="L28" i="36"/>
  <c r="K28" i="36"/>
  <c r="J28" i="36"/>
  <c r="I28" i="36"/>
  <c r="I40" i="36" s="1"/>
  <c r="H28" i="36"/>
  <c r="G28" i="36"/>
  <c r="F28" i="36"/>
  <c r="E28" i="36"/>
  <c r="D28" i="36"/>
  <c r="N27" i="36"/>
  <c r="O27" i="36"/>
  <c r="N26" i="36"/>
  <c r="O26" i="36" s="1"/>
  <c r="N25" i="36"/>
  <c r="O25" i="36" s="1"/>
  <c r="N24" i="36"/>
  <c r="O24" i="36" s="1"/>
  <c r="M23" i="36"/>
  <c r="L23" i="36"/>
  <c r="K23" i="36"/>
  <c r="K40" i="36" s="1"/>
  <c r="J23" i="36"/>
  <c r="I23" i="36"/>
  <c r="H23" i="36"/>
  <c r="G23" i="36"/>
  <c r="G40" i="36" s="1"/>
  <c r="F23" i="36"/>
  <c r="E23" i="36"/>
  <c r="N23" i="36" s="1"/>
  <c r="O23" i="36" s="1"/>
  <c r="D23" i="36"/>
  <c r="N22" i="36"/>
  <c r="O22" i="36" s="1"/>
  <c r="N21" i="36"/>
  <c r="O21" i="36" s="1"/>
  <c r="N20" i="36"/>
  <c r="O20" i="36"/>
  <c r="N19" i="36"/>
  <c r="O19" i="36"/>
  <c r="M18" i="36"/>
  <c r="L18" i="36"/>
  <c r="K18" i="36"/>
  <c r="J18" i="36"/>
  <c r="I18" i="36"/>
  <c r="H18" i="36"/>
  <c r="G18" i="36"/>
  <c r="F18" i="36"/>
  <c r="E18" i="36"/>
  <c r="D18" i="36"/>
  <c r="N17" i="36"/>
  <c r="O17" i="36" s="1"/>
  <c r="N16" i="36"/>
  <c r="O16" i="36" s="1"/>
  <c r="N15" i="36"/>
  <c r="O15" i="36" s="1"/>
  <c r="M14" i="36"/>
  <c r="L14" i="36"/>
  <c r="K14" i="36"/>
  <c r="J14" i="36"/>
  <c r="I14" i="36"/>
  <c r="H14" i="36"/>
  <c r="G14" i="36"/>
  <c r="F14" i="36"/>
  <c r="E14" i="36"/>
  <c r="E40" i="36" s="1"/>
  <c r="D14" i="36"/>
  <c r="N13" i="36"/>
  <c r="O13" i="36" s="1"/>
  <c r="N12" i="36"/>
  <c r="O12" i="36"/>
  <c r="N11" i="36"/>
  <c r="O11" i="36" s="1"/>
  <c r="N10" i="36"/>
  <c r="O10" i="36" s="1"/>
  <c r="N9" i="36"/>
  <c r="O9" i="36" s="1"/>
  <c r="N8" i="36"/>
  <c r="O8" i="36" s="1"/>
  <c r="N7" i="36"/>
  <c r="O7" i="36" s="1"/>
  <c r="N6" i="36"/>
  <c r="O6" i="36" s="1"/>
  <c r="M5" i="36"/>
  <c r="L5" i="36"/>
  <c r="K5" i="36"/>
  <c r="J5" i="36"/>
  <c r="I5" i="36"/>
  <c r="H5" i="36"/>
  <c r="G5" i="36"/>
  <c r="F5" i="36"/>
  <c r="E5" i="36"/>
  <c r="D5" i="36"/>
  <c r="N39" i="35"/>
  <c r="O39" i="35"/>
  <c r="M38" i="35"/>
  <c r="L38" i="35"/>
  <c r="K38" i="35"/>
  <c r="J38" i="35"/>
  <c r="I38" i="35"/>
  <c r="H38" i="35"/>
  <c r="G38" i="35"/>
  <c r="F38" i="35"/>
  <c r="E38" i="35"/>
  <c r="D38" i="35"/>
  <c r="N37" i="35"/>
  <c r="O37" i="35" s="1"/>
  <c r="N36" i="35"/>
  <c r="O36" i="35" s="1"/>
  <c r="N35" i="35"/>
  <c r="O35" i="35" s="1"/>
  <c r="N34" i="35"/>
  <c r="O34" i="35" s="1"/>
  <c r="M33" i="35"/>
  <c r="L33" i="35"/>
  <c r="K33" i="35"/>
  <c r="J33" i="35"/>
  <c r="I33" i="35"/>
  <c r="H33" i="35"/>
  <c r="G33" i="35"/>
  <c r="F33" i="35"/>
  <c r="E33" i="35"/>
  <c r="D33" i="35"/>
  <c r="N32" i="35"/>
  <c r="O32" i="35" s="1"/>
  <c r="M31" i="35"/>
  <c r="L31" i="35"/>
  <c r="K31" i="35"/>
  <c r="J31" i="35"/>
  <c r="I31" i="35"/>
  <c r="H31" i="35"/>
  <c r="G31" i="35"/>
  <c r="F31" i="35"/>
  <c r="E31" i="35"/>
  <c r="D31" i="35"/>
  <c r="N30" i="35"/>
  <c r="O30" i="35"/>
  <c r="N29" i="35"/>
  <c r="O29" i="35"/>
  <c r="M28" i="35"/>
  <c r="L28" i="35"/>
  <c r="K28" i="35"/>
  <c r="J28" i="35"/>
  <c r="I28" i="35"/>
  <c r="H28" i="35"/>
  <c r="G28" i="35"/>
  <c r="F28" i="35"/>
  <c r="E28" i="35"/>
  <c r="D28" i="35"/>
  <c r="N27" i="35"/>
  <c r="O27" i="35" s="1"/>
  <c r="N26" i="35"/>
  <c r="O26" i="35" s="1"/>
  <c r="N25" i="35"/>
  <c r="O25" i="35" s="1"/>
  <c r="N24" i="35"/>
  <c r="O24" i="35" s="1"/>
  <c r="M23" i="35"/>
  <c r="L23" i="35"/>
  <c r="K23" i="35"/>
  <c r="J23" i="35"/>
  <c r="I23" i="35"/>
  <c r="H23" i="35"/>
  <c r="G23" i="35"/>
  <c r="F23" i="35"/>
  <c r="E23" i="35"/>
  <c r="D23" i="35"/>
  <c r="N22" i="35"/>
  <c r="O22" i="35" s="1"/>
  <c r="N21" i="35"/>
  <c r="O21" i="35" s="1"/>
  <c r="N20" i="35"/>
  <c r="O20" i="35" s="1"/>
  <c r="N19" i="35"/>
  <c r="O19" i="35" s="1"/>
  <c r="M18" i="35"/>
  <c r="L18" i="35"/>
  <c r="K18" i="35"/>
  <c r="J18" i="35"/>
  <c r="I18" i="35"/>
  <c r="H18" i="35"/>
  <c r="H40" i="35" s="1"/>
  <c r="G18" i="35"/>
  <c r="F18" i="35"/>
  <c r="E18" i="35"/>
  <c r="D18" i="35"/>
  <c r="N17" i="35"/>
  <c r="O17" i="35" s="1"/>
  <c r="N16" i="35"/>
  <c r="O16" i="35" s="1"/>
  <c r="N15" i="35"/>
  <c r="O15" i="35" s="1"/>
  <c r="M14" i="35"/>
  <c r="L14" i="35"/>
  <c r="K14" i="35"/>
  <c r="K40" i="35" s="1"/>
  <c r="J14" i="35"/>
  <c r="I14" i="35"/>
  <c r="H14" i="35"/>
  <c r="G14" i="35"/>
  <c r="F14" i="35"/>
  <c r="E14" i="35"/>
  <c r="D14" i="35"/>
  <c r="N13" i="35"/>
  <c r="O13" i="35"/>
  <c r="N12" i="35"/>
  <c r="O12" i="35" s="1"/>
  <c r="N11" i="35"/>
  <c r="O11" i="35" s="1"/>
  <c r="N10" i="35"/>
  <c r="O10" i="35" s="1"/>
  <c r="N9" i="35"/>
  <c r="O9" i="35" s="1"/>
  <c r="N8" i="35"/>
  <c r="O8" i="35" s="1"/>
  <c r="N7" i="35"/>
  <c r="O7" i="35" s="1"/>
  <c r="N6" i="35"/>
  <c r="O6" i="35" s="1"/>
  <c r="M5" i="35"/>
  <c r="L5" i="35"/>
  <c r="K5" i="35"/>
  <c r="J5" i="35"/>
  <c r="I5" i="35"/>
  <c r="H5" i="35"/>
  <c r="G5" i="35"/>
  <c r="F5" i="35"/>
  <c r="E5" i="35"/>
  <c r="E40" i="35" s="1"/>
  <c r="D5" i="35"/>
  <c r="N38" i="34"/>
  <c r="O38" i="34" s="1"/>
  <c r="M37" i="34"/>
  <c r="L37" i="34"/>
  <c r="K37" i="34"/>
  <c r="J37" i="34"/>
  <c r="I37" i="34"/>
  <c r="H37" i="34"/>
  <c r="G37" i="34"/>
  <c r="F37" i="34"/>
  <c r="E37" i="34"/>
  <c r="N37" i="34" s="1"/>
  <c r="O37" i="34" s="1"/>
  <c r="D37" i="34"/>
  <c r="N36" i="34"/>
  <c r="O36" i="34" s="1"/>
  <c r="N35" i="34"/>
  <c r="O35" i="34" s="1"/>
  <c r="N34" i="34"/>
  <c r="O34" i="34" s="1"/>
  <c r="N33" i="34"/>
  <c r="O33" i="34"/>
  <c r="M32" i="34"/>
  <c r="L32" i="34"/>
  <c r="K32" i="34"/>
  <c r="J32" i="34"/>
  <c r="I32" i="34"/>
  <c r="H32" i="34"/>
  <c r="G32" i="34"/>
  <c r="F32" i="34"/>
  <c r="E32" i="34"/>
  <c r="D32" i="34"/>
  <c r="N31" i="34"/>
  <c r="O31" i="34" s="1"/>
  <c r="M30" i="34"/>
  <c r="L30" i="34"/>
  <c r="K30" i="34"/>
  <c r="J30" i="34"/>
  <c r="I30" i="34"/>
  <c r="H30" i="34"/>
  <c r="G30" i="34"/>
  <c r="F30" i="34"/>
  <c r="E30" i="34"/>
  <c r="D30" i="34"/>
  <c r="N29" i="34"/>
  <c r="O29" i="34" s="1"/>
  <c r="N28" i="34"/>
  <c r="O28" i="34" s="1"/>
  <c r="M27" i="34"/>
  <c r="L27" i="34"/>
  <c r="K27" i="34"/>
  <c r="J27" i="34"/>
  <c r="I27" i="34"/>
  <c r="H27" i="34"/>
  <c r="G27" i="34"/>
  <c r="F27" i="34"/>
  <c r="E27" i="34"/>
  <c r="D27" i="34"/>
  <c r="N26" i="34"/>
  <c r="O26" i="34" s="1"/>
  <c r="N25" i="34"/>
  <c r="O25" i="34" s="1"/>
  <c r="N24" i="34"/>
  <c r="O24" i="34" s="1"/>
  <c r="M23" i="34"/>
  <c r="L23" i="34"/>
  <c r="K23" i="34"/>
  <c r="J23" i="34"/>
  <c r="I23" i="34"/>
  <c r="H23" i="34"/>
  <c r="G23" i="34"/>
  <c r="F23" i="34"/>
  <c r="E23" i="34"/>
  <c r="D23" i="34"/>
  <c r="N22" i="34"/>
  <c r="O22" i="34" s="1"/>
  <c r="N21" i="34"/>
  <c r="O21" i="34" s="1"/>
  <c r="N20" i="34"/>
  <c r="O20" i="34" s="1"/>
  <c r="N19" i="34"/>
  <c r="O19" i="34" s="1"/>
  <c r="M18" i="34"/>
  <c r="L18" i="34"/>
  <c r="K18" i="34"/>
  <c r="J18" i="34"/>
  <c r="I18" i="34"/>
  <c r="H18" i="34"/>
  <c r="G18" i="34"/>
  <c r="F18" i="34"/>
  <c r="E18" i="34"/>
  <c r="D18" i="34"/>
  <c r="N17" i="34"/>
  <c r="O17" i="34" s="1"/>
  <c r="N16" i="34"/>
  <c r="O16" i="34" s="1"/>
  <c r="N15" i="34"/>
  <c r="O15" i="34" s="1"/>
  <c r="M14" i="34"/>
  <c r="L14" i="34"/>
  <c r="K14" i="34"/>
  <c r="J14" i="34"/>
  <c r="I14" i="34"/>
  <c r="H14" i="34"/>
  <c r="G14" i="34"/>
  <c r="F14" i="34"/>
  <c r="E14" i="34"/>
  <c r="D14" i="34"/>
  <c r="N13" i="34"/>
  <c r="O13" i="34" s="1"/>
  <c r="N12" i="34"/>
  <c r="O12" i="34"/>
  <c r="N11" i="34"/>
  <c r="O11" i="34"/>
  <c r="N10" i="34"/>
  <c r="O10" i="34" s="1"/>
  <c r="N9" i="34"/>
  <c r="O9" i="34"/>
  <c r="N8" i="34"/>
  <c r="O8" i="34" s="1"/>
  <c r="N7" i="34"/>
  <c r="O7" i="34" s="1"/>
  <c r="N6" i="34"/>
  <c r="O6" i="34" s="1"/>
  <c r="M5" i="34"/>
  <c r="L5" i="34"/>
  <c r="K5" i="34"/>
  <c r="J5" i="34"/>
  <c r="I5" i="34"/>
  <c r="H5" i="34"/>
  <c r="H39" i="34" s="1"/>
  <c r="G5" i="34"/>
  <c r="F5" i="34"/>
  <c r="F39" i="34" s="1"/>
  <c r="E5" i="34"/>
  <c r="D5" i="34"/>
  <c r="E37" i="33"/>
  <c r="F37" i="33"/>
  <c r="G37" i="33"/>
  <c r="H37" i="33"/>
  <c r="I37" i="33"/>
  <c r="J37" i="33"/>
  <c r="K37" i="33"/>
  <c r="L37" i="33"/>
  <c r="M37" i="33"/>
  <c r="D37" i="33"/>
  <c r="E32" i="33"/>
  <c r="F32" i="33"/>
  <c r="G32" i="33"/>
  <c r="H32" i="33"/>
  <c r="I32" i="33"/>
  <c r="J32" i="33"/>
  <c r="K32" i="33"/>
  <c r="L32" i="33"/>
  <c r="M32" i="33"/>
  <c r="E30" i="33"/>
  <c r="F30" i="33"/>
  <c r="G30" i="33"/>
  <c r="H30" i="33"/>
  <c r="I30" i="33"/>
  <c r="J30" i="33"/>
  <c r="K30" i="33"/>
  <c r="L30" i="33"/>
  <c r="M30" i="33"/>
  <c r="E27" i="33"/>
  <c r="F27" i="33"/>
  <c r="G27" i="33"/>
  <c r="H27" i="33"/>
  <c r="I27" i="33"/>
  <c r="J27" i="33"/>
  <c r="K27" i="33"/>
  <c r="L27" i="33"/>
  <c r="M27" i="33"/>
  <c r="E23" i="33"/>
  <c r="F23" i="33"/>
  <c r="G23" i="33"/>
  <c r="H23" i="33"/>
  <c r="I23" i="33"/>
  <c r="J23" i="33"/>
  <c r="K23" i="33"/>
  <c r="L23" i="33"/>
  <c r="M23" i="33"/>
  <c r="E18" i="33"/>
  <c r="F18" i="33"/>
  <c r="G18" i="33"/>
  <c r="G39" i="33" s="1"/>
  <c r="H18" i="33"/>
  <c r="I18" i="33"/>
  <c r="J18" i="33"/>
  <c r="K18" i="33"/>
  <c r="L18" i="33"/>
  <c r="M18" i="33"/>
  <c r="E14" i="33"/>
  <c r="F14" i="33"/>
  <c r="G14" i="33"/>
  <c r="H14" i="33"/>
  <c r="I14" i="33"/>
  <c r="J14" i="33"/>
  <c r="K14" i="33"/>
  <c r="L14" i="33"/>
  <c r="L39" i="33" s="1"/>
  <c r="M14" i="33"/>
  <c r="E5" i="33"/>
  <c r="F5" i="33"/>
  <c r="G5" i="33"/>
  <c r="H5" i="33"/>
  <c r="I5" i="33"/>
  <c r="J5" i="33"/>
  <c r="J39" i="33" s="1"/>
  <c r="K5" i="33"/>
  <c r="L5" i="33"/>
  <c r="M5" i="33"/>
  <c r="D32" i="33"/>
  <c r="D30" i="33"/>
  <c r="D23" i="33"/>
  <c r="N23" i="33" s="1"/>
  <c r="O23" i="33" s="1"/>
  <c r="D18" i="33"/>
  <c r="D14" i="33"/>
  <c r="D5" i="33"/>
  <c r="N38" i="33"/>
  <c r="O38" i="33"/>
  <c r="N31" i="33"/>
  <c r="O31" i="33" s="1"/>
  <c r="N33" i="33"/>
  <c r="O33" i="33" s="1"/>
  <c r="N34" i="33"/>
  <c r="O34" i="33" s="1"/>
  <c r="N35" i="33"/>
  <c r="O35" i="33"/>
  <c r="N36" i="33"/>
  <c r="D27" i="33"/>
  <c r="N28" i="33"/>
  <c r="O28" i="33" s="1"/>
  <c r="N29" i="33"/>
  <c r="O29" i="33" s="1"/>
  <c r="N25" i="33"/>
  <c r="O25" i="33" s="1"/>
  <c r="N26" i="33"/>
  <c r="O26" i="33" s="1"/>
  <c r="N24" i="33"/>
  <c r="O24" i="33" s="1"/>
  <c r="O36" i="33"/>
  <c r="N16" i="33"/>
  <c r="O16" i="33" s="1"/>
  <c r="N17" i="33"/>
  <c r="O17" i="33" s="1"/>
  <c r="N7" i="33"/>
  <c r="O7" i="33"/>
  <c r="N8" i="33"/>
  <c r="O8" i="33" s="1"/>
  <c r="N9" i="33"/>
  <c r="O9" i="33"/>
  <c r="N10" i="33"/>
  <c r="O10" i="33" s="1"/>
  <c r="N11" i="33"/>
  <c r="O11" i="33" s="1"/>
  <c r="N12" i="33"/>
  <c r="O12" i="33" s="1"/>
  <c r="N13" i="33"/>
  <c r="O13" i="33" s="1"/>
  <c r="N6" i="33"/>
  <c r="O6" i="33" s="1"/>
  <c r="N19" i="33"/>
  <c r="O19" i="33" s="1"/>
  <c r="N20" i="33"/>
  <c r="O20" i="33" s="1"/>
  <c r="N21" i="33"/>
  <c r="O21" i="33" s="1"/>
  <c r="N22" i="33"/>
  <c r="O22" i="33" s="1"/>
  <c r="N15" i="33"/>
  <c r="O15" i="33" s="1"/>
  <c r="E37" i="38"/>
  <c r="N35" i="37"/>
  <c r="O35" i="37" s="1"/>
  <c r="N14" i="37"/>
  <c r="O14" i="37" s="1"/>
  <c r="N27" i="39"/>
  <c r="O27" i="39" s="1"/>
  <c r="N23" i="39"/>
  <c r="O23" i="39" s="1"/>
  <c r="N5" i="39"/>
  <c r="O5" i="39" s="1"/>
  <c r="N37" i="40"/>
  <c r="O37" i="40" s="1"/>
  <c r="E39" i="40"/>
  <c r="L37" i="41"/>
  <c r="M37" i="41"/>
  <c r="K37" i="41"/>
  <c r="N35" i="41"/>
  <c r="O35" i="41" s="1"/>
  <c r="F37" i="41"/>
  <c r="N5" i="41"/>
  <c r="O5" i="41" s="1"/>
  <c r="D37" i="41"/>
  <c r="M37" i="42"/>
  <c r="E37" i="42"/>
  <c r="N14" i="42"/>
  <c r="O14" i="42" s="1"/>
  <c r="N35" i="43"/>
  <c r="O35" i="43" s="1"/>
  <c r="K37" i="43"/>
  <c r="E37" i="43"/>
  <c r="G37" i="43"/>
  <c r="N27" i="44"/>
  <c r="O27" i="44" s="1"/>
  <c r="K37" i="44"/>
  <c r="N18" i="44"/>
  <c r="O18" i="44" s="1"/>
  <c r="G37" i="44"/>
  <c r="E37" i="44"/>
  <c r="H37" i="44"/>
  <c r="I37" i="44"/>
  <c r="N5" i="44"/>
  <c r="O5" i="44" s="1"/>
  <c r="N29" i="45"/>
  <c r="O29" i="45" s="1"/>
  <c r="N23" i="45"/>
  <c r="O23" i="45" s="1"/>
  <c r="I37" i="45"/>
  <c r="L37" i="45"/>
  <c r="N14" i="45"/>
  <c r="O14" i="45" s="1"/>
  <c r="J37" i="45"/>
  <c r="M37" i="45"/>
  <c r="N27" i="46"/>
  <c r="O27" i="46"/>
  <c r="N31" i="46"/>
  <c r="O31" i="46" s="1"/>
  <c r="N18" i="46"/>
  <c r="O18" i="46" s="1"/>
  <c r="E37" i="46"/>
  <c r="G37" i="46"/>
  <c r="K37" i="46"/>
  <c r="N14" i="46"/>
  <c r="O14" i="46"/>
  <c r="I37" i="46"/>
  <c r="M37" i="46"/>
  <c r="D37" i="46"/>
  <c r="L37" i="46"/>
  <c r="O36" i="47"/>
  <c r="P36" i="47"/>
  <c r="O23" i="47"/>
  <c r="P23" i="47" s="1"/>
  <c r="O14" i="47"/>
  <c r="P14" i="47" s="1"/>
  <c r="O5" i="47"/>
  <c r="P5" i="47" s="1"/>
  <c r="H37" i="38" l="1"/>
  <c r="N31" i="41"/>
  <c r="O31" i="41" s="1"/>
  <c r="N29" i="43"/>
  <c r="O29" i="43" s="1"/>
  <c r="N31" i="35"/>
  <c r="O31" i="35" s="1"/>
  <c r="N31" i="39"/>
  <c r="O31" i="39" s="1"/>
  <c r="G39" i="34"/>
  <c r="I37" i="38"/>
  <c r="N31" i="42"/>
  <c r="O31" i="42" s="1"/>
  <c r="N5" i="43"/>
  <c r="O5" i="43" s="1"/>
  <c r="N23" i="46"/>
  <c r="O23" i="46" s="1"/>
  <c r="I39" i="34"/>
  <c r="N23" i="40"/>
  <c r="O23" i="40" s="1"/>
  <c r="N32" i="40"/>
  <c r="O32" i="40" s="1"/>
  <c r="H37" i="43"/>
  <c r="L40" i="36"/>
  <c r="N18" i="36"/>
  <c r="O18" i="36" s="1"/>
  <c r="K39" i="40"/>
  <c r="J37" i="44"/>
  <c r="E38" i="47"/>
  <c r="O31" i="47"/>
  <c r="P31" i="47" s="1"/>
  <c r="K39" i="33"/>
  <c r="N33" i="36"/>
  <c r="O33" i="36" s="1"/>
  <c r="N30" i="37"/>
  <c r="O30" i="37" s="1"/>
  <c r="N35" i="38"/>
  <c r="O35" i="38" s="1"/>
  <c r="L37" i="44"/>
  <c r="N27" i="45"/>
  <c r="O27" i="45" s="1"/>
  <c r="N29" i="46"/>
  <c r="O29" i="46" s="1"/>
  <c r="F38" i="47"/>
  <c r="E38" i="37"/>
  <c r="N31" i="44"/>
  <c r="O31" i="44" s="1"/>
  <c r="M39" i="34"/>
  <c r="N32" i="34"/>
  <c r="O32" i="34" s="1"/>
  <c r="M40" i="35"/>
  <c r="F38" i="37"/>
  <c r="N27" i="43"/>
  <c r="O27" i="43" s="1"/>
  <c r="N31" i="45"/>
  <c r="O31" i="45" s="1"/>
  <c r="F37" i="46"/>
  <c r="N37" i="46" s="1"/>
  <c r="O37" i="46" s="1"/>
  <c r="H38" i="47"/>
  <c r="H39" i="33"/>
  <c r="N29" i="39"/>
  <c r="O29" i="39" s="1"/>
  <c r="H39" i="40"/>
  <c r="I38" i="47"/>
  <c r="N29" i="42"/>
  <c r="O29" i="42" s="1"/>
  <c r="H37" i="46"/>
  <c r="J38" i="47"/>
  <c r="N5" i="36"/>
  <c r="O5" i="36" s="1"/>
  <c r="J39" i="40"/>
  <c r="K38" i="47"/>
  <c r="M37" i="38"/>
  <c r="J37" i="41"/>
  <c r="N37" i="41" s="1"/>
  <c r="O37" i="41" s="1"/>
  <c r="G40" i="35"/>
  <c r="I38" i="37"/>
  <c r="N5" i="45"/>
  <c r="O5" i="45" s="1"/>
  <c r="O27" i="47"/>
  <c r="P27" i="47" s="1"/>
  <c r="M38" i="47"/>
  <c r="D40" i="35"/>
  <c r="N38" i="36"/>
  <c r="O38" i="36" s="1"/>
  <c r="K38" i="37"/>
  <c r="G39" i="40"/>
  <c r="N35" i="39"/>
  <c r="O35" i="39" s="1"/>
  <c r="N23" i="43"/>
  <c r="O23" i="43" s="1"/>
  <c r="N23" i="34"/>
  <c r="O23" i="34" s="1"/>
  <c r="F40" i="35"/>
  <c r="M38" i="37"/>
  <c r="N23" i="38"/>
  <c r="O23" i="38" s="1"/>
  <c r="N14" i="41"/>
  <c r="O14" i="41" s="1"/>
  <c r="L37" i="42"/>
  <c r="N23" i="44"/>
  <c r="O23" i="44" s="1"/>
  <c r="N29" i="44"/>
  <c r="O29" i="44" s="1"/>
  <c r="N18" i="34"/>
  <c r="O18" i="34" s="1"/>
  <c r="L39" i="34"/>
  <c r="D39" i="33"/>
  <c r="N39" i="33" s="1"/>
  <c r="O39" i="33" s="1"/>
  <c r="N23" i="37"/>
  <c r="O23" i="37" s="1"/>
  <c r="H38" i="37"/>
  <c r="N18" i="38"/>
  <c r="O18" i="38" s="1"/>
  <c r="N27" i="41"/>
  <c r="O27" i="41" s="1"/>
  <c r="F40" i="36"/>
  <c r="N5" i="34"/>
  <c r="O5" i="34" s="1"/>
  <c r="L37" i="39"/>
  <c r="N27" i="42"/>
  <c r="O27" i="42" s="1"/>
  <c r="J37" i="46"/>
  <c r="O45" i="48"/>
  <c r="P45" i="48" s="1"/>
  <c r="N14" i="35"/>
  <c r="O14" i="35" s="1"/>
  <c r="I40" i="35"/>
  <c r="N33" i="35"/>
  <c r="O33" i="35" s="1"/>
  <c r="N5" i="37"/>
  <c r="O5" i="37" s="1"/>
  <c r="D38" i="37"/>
  <c r="H37" i="39"/>
  <c r="N14" i="39"/>
  <c r="O14" i="39" s="1"/>
  <c r="F37" i="39"/>
  <c r="N35" i="45"/>
  <c r="O35" i="45" s="1"/>
  <c r="N35" i="46"/>
  <c r="O35" i="46" s="1"/>
  <c r="N5" i="35"/>
  <c r="O5" i="35" s="1"/>
  <c r="D39" i="34"/>
  <c r="N18" i="35"/>
  <c r="O18" i="35" s="1"/>
  <c r="N38" i="35"/>
  <c r="O38" i="35" s="1"/>
  <c r="M39" i="40"/>
  <c r="N14" i="40"/>
  <c r="O14" i="40" s="1"/>
  <c r="L39" i="40"/>
  <c r="N35" i="42"/>
  <c r="O35" i="42" s="1"/>
  <c r="N18" i="40"/>
  <c r="O18" i="40" s="1"/>
  <c r="N14" i="36"/>
  <c r="O14" i="36" s="1"/>
  <c r="L38" i="47"/>
  <c r="D37" i="38"/>
  <c r="N14" i="38"/>
  <c r="O14" i="38" s="1"/>
  <c r="N5" i="40"/>
  <c r="O5" i="40" s="1"/>
  <c r="D39" i="40"/>
  <c r="N5" i="42"/>
  <c r="O5" i="42" s="1"/>
  <c r="D37" i="42"/>
  <c r="N5" i="33"/>
  <c r="O5" i="33" s="1"/>
  <c r="E39" i="34"/>
  <c r="H40" i="36"/>
  <c r="G37" i="38"/>
  <c r="N5" i="38"/>
  <c r="O5" i="38" s="1"/>
  <c r="N38" i="47"/>
  <c r="N18" i="33"/>
  <c r="O18" i="33" s="1"/>
  <c r="F39" i="33"/>
  <c r="O29" i="47"/>
  <c r="P29" i="47" s="1"/>
  <c r="N14" i="34"/>
  <c r="O14" i="34" s="1"/>
  <c r="J39" i="34"/>
  <c r="J38" i="37"/>
  <c r="N30" i="40"/>
  <c r="O30" i="40" s="1"/>
  <c r="F37" i="44"/>
  <c r="L40" i="35"/>
  <c r="N23" i="35"/>
  <c r="O23" i="35" s="1"/>
  <c r="J40" i="36"/>
  <c r="F37" i="38"/>
  <c r="N31" i="38"/>
  <c r="O31" i="38" s="1"/>
  <c r="O18" i="47"/>
  <c r="P18" i="47" s="1"/>
  <c r="F37" i="43"/>
  <c r="N30" i="33"/>
  <c r="O30" i="33" s="1"/>
  <c r="N27" i="33"/>
  <c r="O27" i="33" s="1"/>
  <c r="K39" i="34"/>
  <c r="J40" i="35"/>
  <c r="N28" i="36"/>
  <c r="O28" i="36" s="1"/>
  <c r="N31" i="36"/>
  <c r="O31" i="36" s="1"/>
  <c r="L38" i="37"/>
  <c r="N27" i="37"/>
  <c r="O27" i="37" s="1"/>
  <c r="N14" i="43"/>
  <c r="O14" i="43" s="1"/>
  <c r="D37" i="43"/>
  <c r="L37" i="43"/>
  <c r="N18" i="43"/>
  <c r="O18" i="43" s="1"/>
  <c r="D37" i="44"/>
  <c r="H37" i="45"/>
  <c r="N18" i="45"/>
  <c r="O18" i="45" s="1"/>
  <c r="D40" i="36"/>
  <c r="N28" i="35"/>
  <c r="O28" i="35" s="1"/>
  <c r="K37" i="38"/>
  <c r="N18" i="39"/>
  <c r="O18" i="39" s="1"/>
  <c r="D37" i="39"/>
  <c r="N18" i="41"/>
  <c r="O18" i="41" s="1"/>
  <c r="N18" i="42"/>
  <c r="O18" i="42" s="1"/>
  <c r="H37" i="42"/>
  <c r="D38" i="47"/>
  <c r="I39" i="33"/>
  <c r="N14" i="33"/>
  <c r="O14" i="33" s="1"/>
  <c r="N32" i="33"/>
  <c r="O32" i="33" s="1"/>
  <c r="F37" i="45"/>
  <c r="N37" i="45" s="1"/>
  <c r="O37" i="45" s="1"/>
  <c r="M39" i="33"/>
  <c r="E39" i="33"/>
  <c r="N37" i="33"/>
  <c r="O37" i="33" s="1"/>
  <c r="N27" i="34"/>
  <c r="O27" i="34" s="1"/>
  <c r="N30" i="34"/>
  <c r="O30" i="34" s="1"/>
  <c r="M40" i="36"/>
  <c r="N27" i="38"/>
  <c r="O27" i="38" s="1"/>
  <c r="N27" i="40"/>
  <c r="O27" i="40" s="1"/>
  <c r="I39" i="40"/>
  <c r="N14" i="44"/>
  <c r="O14" i="44" s="1"/>
  <c r="G38" i="47"/>
  <c r="N40" i="35" l="1"/>
  <c r="O40" i="35" s="1"/>
  <c r="N37" i="39"/>
  <c r="O37" i="39" s="1"/>
  <c r="N37" i="43"/>
  <c r="O37" i="43" s="1"/>
  <c r="N37" i="38"/>
  <c r="O37" i="38" s="1"/>
  <c r="N40" i="36"/>
  <c r="O40" i="36" s="1"/>
  <c r="N38" i="37"/>
  <c r="O38" i="37" s="1"/>
  <c r="N37" i="42"/>
  <c r="O37" i="42" s="1"/>
  <c r="N37" i="44"/>
  <c r="O37" i="44" s="1"/>
  <c r="N39" i="40"/>
  <c r="O39" i="40" s="1"/>
  <c r="O38" i="47"/>
  <c r="P38" i="47" s="1"/>
  <c r="N39" i="34"/>
  <c r="O39" i="34" s="1"/>
</calcChain>
</file>

<file path=xl/sharedStrings.xml><?xml version="1.0" encoding="utf-8"?>
<sst xmlns="http://schemas.openxmlformats.org/spreadsheetml/2006/main" count="932" uniqueCount="111">
  <si>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</si>
  <si>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</si>
  <si>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</si>
  <si>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</si>
  <si>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</si>
  <si>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</si>
  <si>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</si>
  <si>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</si>
  <si>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</si>
  <si>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</si>
  <si>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</si>
  <si>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</si>
  <si>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</si>
  <si>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</si>
  <si>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</si>
  <si>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</si>
  <si>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</si>
  <si>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</si>
  <si>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</si>
  <si>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</si>
  <si>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</si>
  <si>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</si>
  <si>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</si>
  <si>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</si>
  <si>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</si>
  <si>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Pension Benefits</t>
  </si>
  <si>
    <t>Other General Government Services</t>
  </si>
  <si>
    <t>Public Safety</t>
  </si>
  <si>
    <t>Law Enforcement</t>
  </si>
  <si>
    <t>Fire Control</t>
  </si>
  <si>
    <t>Protective Inspections</t>
  </si>
  <si>
    <t>Physical Environment</t>
  </si>
  <si>
    <t>Garbage / Solid Waste Control Services</t>
  </si>
  <si>
    <t>Water-Sewer Combination Services</t>
  </si>
  <si>
    <t>Flood Control / Stormwater Management</t>
  </si>
  <si>
    <t>Other Physical Environment</t>
  </si>
  <si>
    <t>Transportation</t>
  </si>
  <si>
    <t>Road and Street Facilities</t>
  </si>
  <si>
    <t>Parking Facilities</t>
  </si>
  <si>
    <t>Other Transportation Systems / Services</t>
  </si>
  <si>
    <t>Economic Environment</t>
  </si>
  <si>
    <t>Housing and Urban Development</t>
  </si>
  <si>
    <t>Other Economic Environment</t>
  </si>
  <si>
    <t>Human Services</t>
  </si>
  <si>
    <t>Other Human Services</t>
  </si>
  <si>
    <t>Culture / Recreation</t>
  </si>
  <si>
    <t>Libraries</t>
  </si>
  <si>
    <t>Parks and Recreation</t>
  </si>
  <si>
    <t>Cultural Services</t>
  </si>
  <si>
    <t>Special Recreation Facilities</t>
  </si>
  <si>
    <t>Inter-Fund Group Transfers Out</t>
  </si>
  <si>
    <t>Other Uses and Non-Operating</t>
  </si>
  <si>
    <t>2009 Municipal Population:</t>
  </si>
  <si>
    <t>Delray Beach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</si>
  <si>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</si>
  <si>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</si>
  <si>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</si>
  <si>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</si>
  <si>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Mass Transit Systems</t>
  </si>
  <si>
    <t>2011 Municipal Population:</t>
  </si>
  <si>
    <t>Local Fiscal Year Ended September 30, 2012</t>
  </si>
  <si>
    <t>2012 Municipal Population:</t>
  </si>
  <si>
    <t>Local Fiscal Year Ended September 30, 2008</t>
  </si>
  <si>
    <t>Proprietary - Other Non-Operating Disbursements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</si>
  <si>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</si>
  <si>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</si>
  <si>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</si>
  <si>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</si>
  <si>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</si>
  <si>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Garbage / Solid Waste</t>
  </si>
  <si>
    <t>Water / Sewer Services</t>
  </si>
  <si>
    <t>Flood Control / Stormwater Control</t>
  </si>
  <si>
    <t>Road / Street Facilities</t>
  </si>
  <si>
    <t>Other Transportation</t>
  </si>
  <si>
    <t>Parks / Recreation</t>
  </si>
  <si>
    <t>Special Facilities</t>
  </si>
  <si>
    <t>Other Uses</t>
  </si>
  <si>
    <t>Interfund Transfers Out</t>
  </si>
  <si>
    <t>2014 Municipal Population:</t>
  </si>
  <si>
    <t>Local Fiscal Year Ended September 30, 2007</t>
  </si>
  <si>
    <t>2007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</si>
  <si>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</si>
  <si>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</si>
  <si>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</si>
  <si>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</si>
  <si>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</si>
  <si>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</si>
  <si>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</si>
  <si>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</si>
  <si>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</si>
  <si>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</si>
  <si>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</si>
  <si>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</si>
  <si>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</si>
  <si>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</si>
  <si>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</si>
  <si>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</si>
  <si>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</si>
  <si>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</si>
  <si>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</si>
  <si>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Non-Court Information Systems</t>
  </si>
  <si>
    <t>Emergency and Disaster Relief Services</t>
  </si>
  <si>
    <t>Ambulance and Rescue Services</t>
  </si>
  <si>
    <t>Conservation and Resource Management</t>
  </si>
  <si>
    <t>Employment Opportunity and Development</t>
  </si>
  <si>
    <t>Health Services</t>
  </si>
  <si>
    <t>Special Events</t>
  </si>
  <si>
    <t>Other Culture / Recreation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</si>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</sst>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2" fillId="0" borderId="0" xfId="0" applyFont="1"/>
    <xf numFmtId="37" fontId="9" fillId="2" borderId="12" xfId="0" applyNumberFormat="1" applyFont="1" applyFill="1" applyBorder="1" applyAlignment="1">
      <alignment horizontal="center" vertical="center" wrapText="1"/>
    </xf>
    <xf numFmtId="37" fontId="9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8" fillId="0" borderId="1" xfId="0" applyFont="1" applyBorder="1" applyAlignment="1">
      <alignment vertical="center"/>
    </xf>
    <xf numFmtId="1" fontId="8" fillId="0" borderId="20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37" fontId="9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F5B12-9C73-4C35-8159-85451D2F0913}">
  <sheetPr>
    <pageSetUpPr fitToPage="1"/>
  </sheetPr>
  <dimension ref="A1:ED47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8" customWidth="1"/>
    <col min="6" max="7" width="15.77734375" style="138" customWidth="1"/>
    <col min="8" max="8" width="13.77734375" style="138" customWidth="1"/>
    <col min="9" max="10" width="15.77734375" style="138" customWidth="1"/>
    <col min="11" max="14" width="13.77734375" style="138" customWidth="1"/>
    <col min="15" max="15" width="16.77734375" style="138" customWidth="1"/>
    <col min="16" max="16" width="13.77734375" style="107" customWidth="1"/>
    <col min="17" max="18" width="9.77734375" style="107"/>
  </cols>
  <sheetData>
    <row r="1" spans="1:134" ht="27.75">
      <c r="A1" s="146" t="s">
        <v>53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4" thickBot="1">
      <c r="A2" s="149" t="s">
        <v>109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94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95</v>
      </c>
      <c r="N4" s="98" t="s">
        <v>5</v>
      </c>
      <c r="O4" s="98" t="s">
        <v>96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SUM(D6:D14)</f>
        <v>24440666</v>
      </c>
      <c r="E5" s="103">
        <f t="shared" ref="E5:N5" si="0">SUM(E6:E14)</f>
        <v>5944005</v>
      </c>
      <c r="F5" s="103">
        <f t="shared" si="0"/>
        <v>5559361</v>
      </c>
      <c r="G5" s="103">
        <f t="shared" si="0"/>
        <v>8463988</v>
      </c>
      <c r="H5" s="103">
        <f t="shared" si="0"/>
        <v>0</v>
      </c>
      <c r="I5" s="103">
        <f t="shared" si="0"/>
        <v>5424</v>
      </c>
      <c r="J5" s="103">
        <f t="shared" si="0"/>
        <v>23231335</v>
      </c>
      <c r="K5" s="103">
        <f t="shared" si="0"/>
        <v>31214586</v>
      </c>
      <c r="L5" s="103">
        <f>SUM(L6:L14)</f>
        <v>0</v>
      </c>
      <c r="M5" s="103">
        <f t="shared" si="0"/>
        <v>0</v>
      </c>
      <c r="N5" s="103">
        <f t="shared" si="0"/>
        <v>632616</v>
      </c>
      <c r="O5" s="104">
        <f>SUM(D5:N5)</f>
        <v>99491981</v>
      </c>
      <c r="P5" s="105">
        <f>(O5/P$45)</f>
        <v>1480.2490738398822</v>
      </c>
      <c r="Q5" s="106"/>
    </row>
    <row r="6" spans="1:134">
      <c r="A6" s="108"/>
      <c r="B6" s="109">
        <v>511</v>
      </c>
      <c r="C6" s="110" t="s">
        <v>19</v>
      </c>
      <c r="D6" s="111">
        <v>423773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423773</v>
      </c>
      <c r="P6" s="112">
        <f>(O6/P$45)</f>
        <v>6.3049261303616859</v>
      </c>
      <c r="Q6" s="113"/>
    </row>
    <row r="7" spans="1:134">
      <c r="A7" s="108"/>
      <c r="B7" s="109">
        <v>512</v>
      </c>
      <c r="C7" s="110" t="s">
        <v>20</v>
      </c>
      <c r="D7" s="111">
        <v>1959323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4" si="1">SUM(D7:N7)</f>
        <v>1959323</v>
      </c>
      <c r="P7" s="112">
        <f>(O7/P$45)</f>
        <v>29.150952940651361</v>
      </c>
      <c r="Q7" s="113"/>
    </row>
    <row r="8" spans="1:134">
      <c r="A8" s="108"/>
      <c r="B8" s="109">
        <v>513</v>
      </c>
      <c r="C8" s="110" t="s">
        <v>21</v>
      </c>
      <c r="D8" s="111">
        <v>4506739</v>
      </c>
      <c r="E8" s="111">
        <v>0</v>
      </c>
      <c r="F8" s="111">
        <v>0</v>
      </c>
      <c r="G8" s="111">
        <v>0</v>
      </c>
      <c r="H8" s="111">
        <v>0</v>
      </c>
      <c r="I8" s="111">
        <v>0</v>
      </c>
      <c r="J8" s="111">
        <v>23223353</v>
      </c>
      <c r="K8" s="111">
        <v>0</v>
      </c>
      <c r="L8" s="111">
        <v>0</v>
      </c>
      <c r="M8" s="111">
        <v>0</v>
      </c>
      <c r="N8" s="111">
        <v>0</v>
      </c>
      <c r="O8" s="111">
        <f t="shared" si="1"/>
        <v>27730092</v>
      </c>
      <c r="P8" s="112">
        <f>(O8/P$45)</f>
        <v>412.57036585184414</v>
      </c>
      <c r="Q8" s="113"/>
    </row>
    <row r="9" spans="1:134">
      <c r="A9" s="108"/>
      <c r="B9" s="109">
        <v>514</v>
      </c>
      <c r="C9" s="110" t="s">
        <v>22</v>
      </c>
      <c r="D9" s="111">
        <v>1289290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1"/>
        <v>1289290</v>
      </c>
      <c r="P9" s="112">
        <f>(O9/P$45)</f>
        <v>19.182152262211179</v>
      </c>
      <c r="Q9" s="113"/>
    </row>
    <row r="10" spans="1:134">
      <c r="A10" s="108"/>
      <c r="B10" s="109">
        <v>515</v>
      </c>
      <c r="C10" s="110" t="s">
        <v>23</v>
      </c>
      <c r="D10" s="111">
        <v>1937318</v>
      </c>
      <c r="E10" s="111">
        <v>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1"/>
        <v>1937318</v>
      </c>
      <c r="P10" s="112">
        <f>(O10/P$45)</f>
        <v>28.823560918274737</v>
      </c>
      <c r="Q10" s="113"/>
    </row>
    <row r="11" spans="1:134">
      <c r="A11" s="108"/>
      <c r="B11" s="109">
        <v>516</v>
      </c>
      <c r="C11" s="110" t="s">
        <v>100</v>
      </c>
      <c r="D11" s="111">
        <v>5918999</v>
      </c>
      <c r="E11" s="111">
        <v>0</v>
      </c>
      <c r="F11" s="111">
        <v>0</v>
      </c>
      <c r="G11" s="111">
        <v>0</v>
      </c>
      <c r="H11" s="111">
        <v>0</v>
      </c>
      <c r="I11" s="111">
        <v>0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f t="shared" si="1"/>
        <v>5918999</v>
      </c>
      <c r="P11" s="112">
        <f>(O11/P$45)</f>
        <v>88.063306205644736</v>
      </c>
      <c r="Q11" s="113"/>
    </row>
    <row r="12" spans="1:134">
      <c r="A12" s="108"/>
      <c r="B12" s="109">
        <v>517</v>
      </c>
      <c r="C12" s="110" t="s">
        <v>24</v>
      </c>
      <c r="D12" s="111">
        <v>1315321</v>
      </c>
      <c r="E12" s="111">
        <v>1425024</v>
      </c>
      <c r="F12" s="111">
        <v>5559361</v>
      </c>
      <c r="G12" s="111">
        <v>4242019</v>
      </c>
      <c r="H12" s="111">
        <v>0</v>
      </c>
      <c r="I12" s="111">
        <v>5424</v>
      </c>
      <c r="J12" s="111">
        <v>7982</v>
      </c>
      <c r="K12" s="111">
        <v>0</v>
      </c>
      <c r="L12" s="111">
        <v>0</v>
      </c>
      <c r="M12" s="111">
        <v>0</v>
      </c>
      <c r="N12" s="111">
        <v>0</v>
      </c>
      <c r="O12" s="111">
        <f t="shared" si="1"/>
        <v>12555131</v>
      </c>
      <c r="P12" s="112">
        <f>(O12/P$45)</f>
        <v>186.79617038370554</v>
      </c>
      <c r="Q12" s="113"/>
    </row>
    <row r="13" spans="1:134">
      <c r="A13" s="108"/>
      <c r="B13" s="109">
        <v>518</v>
      </c>
      <c r="C13" s="110" t="s">
        <v>25</v>
      </c>
      <c r="D13" s="111">
        <v>0</v>
      </c>
      <c r="E13" s="111">
        <v>0</v>
      </c>
      <c r="F13" s="111">
        <v>0</v>
      </c>
      <c r="G13" s="111">
        <v>0</v>
      </c>
      <c r="H13" s="111">
        <v>0</v>
      </c>
      <c r="I13" s="111">
        <v>0</v>
      </c>
      <c r="J13" s="111">
        <v>0</v>
      </c>
      <c r="K13" s="111">
        <v>31214586</v>
      </c>
      <c r="L13" s="111">
        <v>0</v>
      </c>
      <c r="M13" s="111">
        <v>0</v>
      </c>
      <c r="N13" s="111">
        <v>0</v>
      </c>
      <c r="O13" s="111">
        <f t="shared" si="1"/>
        <v>31214586</v>
      </c>
      <c r="P13" s="112">
        <f>(O13/P$45)</f>
        <v>464.41292607084938</v>
      </c>
      <c r="Q13" s="113"/>
    </row>
    <row r="14" spans="1:134">
      <c r="A14" s="108"/>
      <c r="B14" s="109">
        <v>519</v>
      </c>
      <c r="C14" s="110" t="s">
        <v>26</v>
      </c>
      <c r="D14" s="111">
        <v>7089903</v>
      </c>
      <c r="E14" s="111">
        <v>4518981</v>
      </c>
      <c r="F14" s="111">
        <v>0</v>
      </c>
      <c r="G14" s="111">
        <v>4221969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632616</v>
      </c>
      <c r="O14" s="111">
        <f t="shared" si="1"/>
        <v>16463469</v>
      </c>
      <c r="P14" s="112">
        <f>(O14/P$45)</f>
        <v>244.94471307633941</v>
      </c>
      <c r="Q14" s="113"/>
    </row>
    <row r="15" spans="1:134" ht="15.75">
      <c r="A15" s="114" t="s">
        <v>27</v>
      </c>
      <c r="B15" s="115"/>
      <c r="C15" s="116"/>
      <c r="D15" s="117">
        <f>SUM(D16:D20)</f>
        <v>92493630</v>
      </c>
      <c r="E15" s="117">
        <f>SUM(E16:E20)</f>
        <v>5405019</v>
      </c>
      <c r="F15" s="117">
        <f>SUM(F16:F20)</f>
        <v>0</v>
      </c>
      <c r="G15" s="117">
        <f>SUM(G16:G20)</f>
        <v>2190006</v>
      </c>
      <c r="H15" s="117">
        <f>SUM(H16:H20)</f>
        <v>0</v>
      </c>
      <c r="I15" s="117">
        <f>SUM(I16:I20)</f>
        <v>0</v>
      </c>
      <c r="J15" s="117">
        <f>SUM(J16:J20)</f>
        <v>0</v>
      </c>
      <c r="K15" s="117">
        <f>SUM(K16:K20)</f>
        <v>0</v>
      </c>
      <c r="L15" s="117">
        <f>SUM(L16:L20)</f>
        <v>0</v>
      </c>
      <c r="M15" s="117">
        <f>SUM(M16:M20)</f>
        <v>0</v>
      </c>
      <c r="N15" s="117">
        <f>SUM(N16:N20)</f>
        <v>0</v>
      </c>
      <c r="O15" s="118">
        <f>SUM(D15:N15)</f>
        <v>100088655</v>
      </c>
      <c r="P15" s="119">
        <f>(O15/P$45)</f>
        <v>1489.1264338743993</v>
      </c>
      <c r="Q15" s="120"/>
    </row>
    <row r="16" spans="1:134">
      <c r="A16" s="108"/>
      <c r="B16" s="109">
        <v>521</v>
      </c>
      <c r="C16" s="110" t="s">
        <v>28</v>
      </c>
      <c r="D16" s="111">
        <v>46670706</v>
      </c>
      <c r="E16" s="111">
        <v>158413</v>
      </c>
      <c r="F16" s="111">
        <v>0</v>
      </c>
      <c r="G16" s="111">
        <v>548123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>SUM(D16:N16)</f>
        <v>47377242</v>
      </c>
      <c r="P16" s="112">
        <f>(O16/P$45)</f>
        <v>704.88212101825536</v>
      </c>
      <c r="Q16" s="113"/>
    </row>
    <row r="17" spans="1:17">
      <c r="A17" s="108"/>
      <c r="B17" s="109">
        <v>522</v>
      </c>
      <c r="C17" s="110" t="s">
        <v>29</v>
      </c>
      <c r="D17" s="111">
        <v>13957139</v>
      </c>
      <c r="E17" s="111">
        <v>2039</v>
      </c>
      <c r="F17" s="111">
        <v>0</v>
      </c>
      <c r="G17" s="111">
        <v>1641883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 t="shared" ref="O17:O20" si="2">SUM(D17:N17)</f>
        <v>15601061</v>
      </c>
      <c r="P17" s="112">
        <f>(O17/P$45)</f>
        <v>232.11374287712198</v>
      </c>
      <c r="Q17" s="113"/>
    </row>
    <row r="18" spans="1:17">
      <c r="A18" s="108"/>
      <c r="B18" s="109">
        <v>524</v>
      </c>
      <c r="C18" s="110" t="s">
        <v>30</v>
      </c>
      <c r="D18" s="111">
        <v>2082317</v>
      </c>
      <c r="E18" s="111">
        <v>5225600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f t="shared" si="2"/>
        <v>7307917</v>
      </c>
      <c r="P18" s="112">
        <f>(O18/P$45)</f>
        <v>108.72773124246798</v>
      </c>
      <c r="Q18" s="113"/>
    </row>
    <row r="19" spans="1:17">
      <c r="A19" s="108"/>
      <c r="B19" s="109">
        <v>525</v>
      </c>
      <c r="C19" s="110" t="s">
        <v>101</v>
      </c>
      <c r="D19" s="111">
        <v>261471</v>
      </c>
      <c r="E19" s="111">
        <v>0</v>
      </c>
      <c r="F19" s="111">
        <v>0</v>
      </c>
      <c r="G19" s="111">
        <v>0</v>
      </c>
      <c r="H19" s="111">
        <v>0</v>
      </c>
      <c r="I19" s="111">
        <v>0</v>
      </c>
      <c r="J19" s="111">
        <v>0</v>
      </c>
      <c r="K19" s="111">
        <v>0</v>
      </c>
      <c r="L19" s="111">
        <v>0</v>
      </c>
      <c r="M19" s="111">
        <v>0</v>
      </c>
      <c r="N19" s="111">
        <v>0</v>
      </c>
      <c r="O19" s="111">
        <f t="shared" si="2"/>
        <v>261471</v>
      </c>
      <c r="P19" s="112">
        <f>(O19/P$45)</f>
        <v>3.8901849344620834</v>
      </c>
      <c r="Q19" s="113"/>
    </row>
    <row r="20" spans="1:17">
      <c r="A20" s="108"/>
      <c r="B20" s="109">
        <v>526</v>
      </c>
      <c r="C20" s="110" t="s">
        <v>102</v>
      </c>
      <c r="D20" s="111">
        <v>29521997</v>
      </c>
      <c r="E20" s="111">
        <v>18967</v>
      </c>
      <c r="F20" s="111">
        <v>0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0</v>
      </c>
      <c r="M20" s="111">
        <v>0</v>
      </c>
      <c r="N20" s="111">
        <v>0</v>
      </c>
      <c r="O20" s="111">
        <f t="shared" si="2"/>
        <v>29540964</v>
      </c>
      <c r="P20" s="112">
        <f>(O20/P$45)</f>
        <v>439.51265380209185</v>
      </c>
      <c r="Q20" s="113"/>
    </row>
    <row r="21" spans="1:17" ht="15.75">
      <c r="A21" s="114" t="s">
        <v>31</v>
      </c>
      <c r="B21" s="115"/>
      <c r="C21" s="116"/>
      <c r="D21" s="117">
        <f>SUM(D22:D26)</f>
        <v>1437962</v>
      </c>
      <c r="E21" s="117">
        <f>SUM(E22:E26)</f>
        <v>0</v>
      </c>
      <c r="F21" s="117">
        <f>SUM(F22:F26)</f>
        <v>0</v>
      </c>
      <c r="G21" s="117">
        <f>SUM(G22:G26)</f>
        <v>45982</v>
      </c>
      <c r="H21" s="117">
        <f>SUM(H22:H26)</f>
        <v>0</v>
      </c>
      <c r="I21" s="117">
        <f>SUM(I22:I26)</f>
        <v>45146275</v>
      </c>
      <c r="J21" s="117">
        <f>SUM(J22:J26)</f>
        <v>0</v>
      </c>
      <c r="K21" s="117">
        <f>SUM(K22:K26)</f>
        <v>0</v>
      </c>
      <c r="L21" s="117">
        <f>SUM(L22:L26)</f>
        <v>0</v>
      </c>
      <c r="M21" s="117">
        <f>SUM(M22:M26)</f>
        <v>0</v>
      </c>
      <c r="N21" s="117">
        <f>SUM(N22:N26)</f>
        <v>0</v>
      </c>
      <c r="O21" s="118">
        <f>SUM(D21:N21)</f>
        <v>46630219</v>
      </c>
      <c r="P21" s="119">
        <f>(O21/P$45)</f>
        <v>693.767857408537</v>
      </c>
      <c r="Q21" s="120"/>
    </row>
    <row r="22" spans="1:17">
      <c r="A22" s="108"/>
      <c r="B22" s="109">
        <v>534</v>
      </c>
      <c r="C22" s="110" t="s">
        <v>32</v>
      </c>
      <c r="D22" s="111">
        <v>799022</v>
      </c>
      <c r="E22" s="111">
        <v>0</v>
      </c>
      <c r="F22" s="111">
        <v>0</v>
      </c>
      <c r="G22" s="111">
        <v>0</v>
      </c>
      <c r="H22" s="111">
        <v>0</v>
      </c>
      <c r="I22" s="111">
        <v>6647761</v>
      </c>
      <c r="J22" s="111">
        <v>0</v>
      </c>
      <c r="K22" s="111">
        <v>0</v>
      </c>
      <c r="L22" s="111">
        <v>0</v>
      </c>
      <c r="M22" s="111">
        <v>0</v>
      </c>
      <c r="N22" s="111">
        <v>0</v>
      </c>
      <c r="O22" s="111">
        <f t="shared" ref="O22:O40" si="3">SUM(D22:N22)</f>
        <v>7446783</v>
      </c>
      <c r="P22" s="112">
        <f>(O22/P$45)</f>
        <v>110.7937898918364</v>
      </c>
      <c r="Q22" s="113"/>
    </row>
    <row r="23" spans="1:17">
      <c r="A23" s="108"/>
      <c r="B23" s="109">
        <v>536</v>
      </c>
      <c r="C23" s="110" t="s">
        <v>33</v>
      </c>
      <c r="D23" s="111">
        <v>0</v>
      </c>
      <c r="E23" s="111">
        <v>0</v>
      </c>
      <c r="F23" s="111">
        <v>0</v>
      </c>
      <c r="G23" s="111">
        <v>0</v>
      </c>
      <c r="H23" s="111">
        <v>0</v>
      </c>
      <c r="I23" s="111">
        <v>36168530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f t="shared" si="3"/>
        <v>36168530</v>
      </c>
      <c r="P23" s="112">
        <f>(O23/P$45)</f>
        <v>538.11807239670895</v>
      </c>
      <c r="Q23" s="113"/>
    </row>
    <row r="24" spans="1:17">
      <c r="A24" s="108"/>
      <c r="B24" s="109">
        <v>537</v>
      </c>
      <c r="C24" s="110" t="s">
        <v>103</v>
      </c>
      <c r="D24" s="111">
        <v>0</v>
      </c>
      <c r="E24" s="111">
        <v>0</v>
      </c>
      <c r="F24" s="111">
        <v>0</v>
      </c>
      <c r="G24" s="111">
        <v>0</v>
      </c>
      <c r="H24" s="111">
        <v>0</v>
      </c>
      <c r="I24" s="111">
        <v>301980</v>
      </c>
      <c r="J24" s="111">
        <v>0</v>
      </c>
      <c r="K24" s="111">
        <v>0</v>
      </c>
      <c r="L24" s="111">
        <v>0</v>
      </c>
      <c r="M24" s="111">
        <v>0</v>
      </c>
      <c r="N24" s="111">
        <v>0</v>
      </c>
      <c r="O24" s="111">
        <f t="shared" si="3"/>
        <v>301980</v>
      </c>
      <c r="P24" s="112">
        <f>(O24/P$45)</f>
        <v>4.4928808415038759</v>
      </c>
      <c r="Q24" s="113"/>
    </row>
    <row r="25" spans="1:17">
      <c r="A25" s="108"/>
      <c r="B25" s="109">
        <v>538</v>
      </c>
      <c r="C25" s="110" t="s">
        <v>34</v>
      </c>
      <c r="D25" s="111">
        <v>0</v>
      </c>
      <c r="E25" s="111">
        <v>0</v>
      </c>
      <c r="F25" s="111">
        <v>0</v>
      </c>
      <c r="G25" s="111">
        <v>0</v>
      </c>
      <c r="H25" s="111">
        <v>0</v>
      </c>
      <c r="I25" s="111">
        <v>2026648</v>
      </c>
      <c r="J25" s="111">
        <v>0</v>
      </c>
      <c r="K25" s="111">
        <v>0</v>
      </c>
      <c r="L25" s="111">
        <v>0</v>
      </c>
      <c r="M25" s="111">
        <v>0</v>
      </c>
      <c r="N25" s="111">
        <v>0</v>
      </c>
      <c r="O25" s="111">
        <f t="shared" si="3"/>
        <v>2026648</v>
      </c>
      <c r="P25" s="112">
        <f>(O25/P$45)</f>
        <v>30.152619284959755</v>
      </c>
      <c r="Q25" s="113"/>
    </row>
    <row r="26" spans="1:17">
      <c r="A26" s="108"/>
      <c r="B26" s="109">
        <v>539</v>
      </c>
      <c r="C26" s="110" t="s">
        <v>35</v>
      </c>
      <c r="D26" s="111">
        <v>638940</v>
      </c>
      <c r="E26" s="111">
        <v>0</v>
      </c>
      <c r="F26" s="111">
        <v>0</v>
      </c>
      <c r="G26" s="111">
        <v>45982</v>
      </c>
      <c r="H26" s="111">
        <v>0</v>
      </c>
      <c r="I26" s="111">
        <v>1356</v>
      </c>
      <c r="J26" s="111">
        <v>0</v>
      </c>
      <c r="K26" s="111">
        <v>0</v>
      </c>
      <c r="L26" s="111">
        <v>0</v>
      </c>
      <c r="M26" s="111">
        <v>0</v>
      </c>
      <c r="N26" s="111">
        <v>0</v>
      </c>
      <c r="O26" s="111">
        <f t="shared" si="3"/>
        <v>686278</v>
      </c>
      <c r="P26" s="112">
        <f>(O26/P$45)</f>
        <v>10.210494993528037</v>
      </c>
      <c r="Q26" s="113"/>
    </row>
    <row r="27" spans="1:17" ht="15.75">
      <c r="A27" s="114" t="s">
        <v>36</v>
      </c>
      <c r="B27" s="115"/>
      <c r="C27" s="116"/>
      <c r="D27" s="117">
        <f>SUM(D28:D30)</f>
        <v>4691714</v>
      </c>
      <c r="E27" s="117">
        <f>SUM(E28:E30)</f>
        <v>774554</v>
      </c>
      <c r="F27" s="117">
        <f>SUM(F28:F30)</f>
        <v>0</v>
      </c>
      <c r="G27" s="117">
        <f>SUM(G28:G30)</f>
        <v>9828125</v>
      </c>
      <c r="H27" s="117">
        <f>SUM(H28:H30)</f>
        <v>0</v>
      </c>
      <c r="I27" s="117">
        <f>SUM(I28:I30)</f>
        <v>0</v>
      </c>
      <c r="J27" s="117">
        <f>SUM(J28:J30)</f>
        <v>7102011</v>
      </c>
      <c r="K27" s="117">
        <f>SUM(K28:K30)</f>
        <v>0</v>
      </c>
      <c r="L27" s="117">
        <f>SUM(L28:L30)</f>
        <v>0</v>
      </c>
      <c r="M27" s="117">
        <f>SUM(M28:M30)</f>
        <v>0</v>
      </c>
      <c r="N27" s="117">
        <f>SUM(N28:N30)</f>
        <v>0</v>
      </c>
      <c r="O27" s="117">
        <f t="shared" si="3"/>
        <v>22396404</v>
      </c>
      <c r="P27" s="119">
        <f>(O27/P$45)</f>
        <v>333.21536012378556</v>
      </c>
      <c r="Q27" s="120"/>
    </row>
    <row r="28" spans="1:17">
      <c r="A28" s="108"/>
      <c r="B28" s="109">
        <v>541</v>
      </c>
      <c r="C28" s="110" t="s">
        <v>37</v>
      </c>
      <c r="D28" s="111">
        <v>2814183</v>
      </c>
      <c r="E28" s="111">
        <v>718386</v>
      </c>
      <c r="F28" s="111">
        <v>0</v>
      </c>
      <c r="G28" s="111">
        <v>9828125</v>
      </c>
      <c r="H28" s="111">
        <v>0</v>
      </c>
      <c r="I28" s="111">
        <v>0</v>
      </c>
      <c r="J28" s="111">
        <v>0</v>
      </c>
      <c r="K28" s="111">
        <v>0</v>
      </c>
      <c r="L28" s="111">
        <v>0</v>
      </c>
      <c r="M28" s="111">
        <v>0</v>
      </c>
      <c r="N28" s="111">
        <v>0</v>
      </c>
      <c r="O28" s="111">
        <f t="shared" si="3"/>
        <v>13360694</v>
      </c>
      <c r="P28" s="112">
        <f>(O28/P$45)</f>
        <v>198.78139645604273</v>
      </c>
      <c r="Q28" s="113"/>
    </row>
    <row r="29" spans="1:17">
      <c r="A29" s="108"/>
      <c r="B29" s="109">
        <v>545</v>
      </c>
      <c r="C29" s="110" t="s">
        <v>38</v>
      </c>
      <c r="D29" s="111">
        <v>1877531</v>
      </c>
      <c r="E29" s="111">
        <v>56168</v>
      </c>
      <c r="F29" s="111">
        <v>0</v>
      </c>
      <c r="G29" s="111">
        <v>0</v>
      </c>
      <c r="H29" s="111">
        <v>0</v>
      </c>
      <c r="I29" s="111">
        <v>0</v>
      </c>
      <c r="J29" s="111">
        <v>0</v>
      </c>
      <c r="K29" s="111">
        <v>0</v>
      </c>
      <c r="L29" s="111">
        <v>0</v>
      </c>
      <c r="M29" s="111">
        <v>0</v>
      </c>
      <c r="N29" s="111">
        <v>0</v>
      </c>
      <c r="O29" s="111">
        <f t="shared" si="3"/>
        <v>1933699</v>
      </c>
      <c r="P29" s="112">
        <f>(O29/P$45)</f>
        <v>28.769717167809798</v>
      </c>
      <c r="Q29" s="113"/>
    </row>
    <row r="30" spans="1:17">
      <c r="A30" s="108"/>
      <c r="B30" s="109">
        <v>549</v>
      </c>
      <c r="C30" s="110" t="s">
        <v>39</v>
      </c>
      <c r="D30" s="111">
        <v>0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7102011</v>
      </c>
      <c r="K30" s="111">
        <v>0</v>
      </c>
      <c r="L30" s="111">
        <v>0</v>
      </c>
      <c r="M30" s="111">
        <v>0</v>
      </c>
      <c r="N30" s="111">
        <v>0</v>
      </c>
      <c r="O30" s="111">
        <f t="shared" si="3"/>
        <v>7102011</v>
      </c>
      <c r="P30" s="112">
        <f>(O30/P$45)</f>
        <v>105.66424649993304</v>
      </c>
      <c r="Q30" s="113"/>
    </row>
    <row r="31" spans="1:17" ht="15.75">
      <c r="A31" s="114" t="s">
        <v>40</v>
      </c>
      <c r="B31" s="115"/>
      <c r="C31" s="116"/>
      <c r="D31" s="117">
        <f>SUM(D32:D34)</f>
        <v>18807863</v>
      </c>
      <c r="E31" s="117">
        <f>SUM(E32:E34)</f>
        <v>14818838</v>
      </c>
      <c r="F31" s="117">
        <f>SUM(F32:F34)</f>
        <v>0</v>
      </c>
      <c r="G31" s="117">
        <f>SUM(G32:G34)</f>
        <v>0</v>
      </c>
      <c r="H31" s="117">
        <f>SUM(H32:H34)</f>
        <v>0</v>
      </c>
      <c r="I31" s="117">
        <f>SUM(I32:I34)</f>
        <v>0</v>
      </c>
      <c r="J31" s="117">
        <f>SUM(J32:J34)</f>
        <v>0</v>
      </c>
      <c r="K31" s="117">
        <f>SUM(K32:K34)</f>
        <v>0</v>
      </c>
      <c r="L31" s="117">
        <f>SUM(L32:L34)</f>
        <v>0</v>
      </c>
      <c r="M31" s="117">
        <f>SUM(M32:M34)</f>
        <v>0</v>
      </c>
      <c r="N31" s="117">
        <f>SUM(N32:N34)</f>
        <v>906976</v>
      </c>
      <c r="O31" s="117">
        <f t="shared" si="3"/>
        <v>34533677</v>
      </c>
      <c r="P31" s="119">
        <f>(O31/P$45)</f>
        <v>513.79460818591645</v>
      </c>
      <c r="Q31" s="120"/>
    </row>
    <row r="32" spans="1:17">
      <c r="A32" s="121"/>
      <c r="B32" s="122">
        <v>551</v>
      </c>
      <c r="C32" s="123" t="s">
        <v>104</v>
      </c>
      <c r="D32" s="111">
        <v>0</v>
      </c>
      <c r="E32" s="111">
        <v>12778978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11">
        <v>0</v>
      </c>
      <c r="L32" s="111">
        <v>0</v>
      </c>
      <c r="M32" s="111">
        <v>0</v>
      </c>
      <c r="N32" s="111">
        <v>0</v>
      </c>
      <c r="O32" s="111">
        <f t="shared" si="3"/>
        <v>12778978</v>
      </c>
      <c r="P32" s="112">
        <f>(O32/P$45)</f>
        <v>190.12658265514111</v>
      </c>
      <c r="Q32" s="113"/>
    </row>
    <row r="33" spans="1:120">
      <c r="A33" s="121"/>
      <c r="B33" s="122">
        <v>554</v>
      </c>
      <c r="C33" s="123" t="s">
        <v>41</v>
      </c>
      <c r="D33" s="111">
        <v>0</v>
      </c>
      <c r="E33" s="111">
        <v>2039860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111">
        <v>0</v>
      </c>
      <c r="M33" s="111">
        <v>0</v>
      </c>
      <c r="N33" s="111">
        <v>0</v>
      </c>
      <c r="O33" s="111">
        <f t="shared" si="3"/>
        <v>2039860</v>
      </c>
      <c r="P33" s="112">
        <f>(O33/P$45)</f>
        <v>30.349188401053368</v>
      </c>
      <c r="Q33" s="113"/>
    </row>
    <row r="34" spans="1:120">
      <c r="A34" s="121"/>
      <c r="B34" s="122">
        <v>559</v>
      </c>
      <c r="C34" s="123" t="s">
        <v>42</v>
      </c>
      <c r="D34" s="111">
        <v>18807863</v>
      </c>
      <c r="E34" s="111">
        <v>0</v>
      </c>
      <c r="F34" s="111">
        <v>0</v>
      </c>
      <c r="G34" s="111">
        <v>0</v>
      </c>
      <c r="H34" s="111">
        <v>0</v>
      </c>
      <c r="I34" s="111">
        <v>0</v>
      </c>
      <c r="J34" s="111">
        <v>0</v>
      </c>
      <c r="K34" s="111">
        <v>0</v>
      </c>
      <c r="L34" s="111">
        <v>0</v>
      </c>
      <c r="M34" s="111">
        <v>0</v>
      </c>
      <c r="N34" s="111">
        <v>906976</v>
      </c>
      <c r="O34" s="111">
        <f t="shared" si="3"/>
        <v>19714839</v>
      </c>
      <c r="P34" s="112">
        <f>(O34/P$45)</f>
        <v>293.31883712972194</v>
      </c>
      <c r="Q34" s="113"/>
    </row>
    <row r="35" spans="1:120" ht="15.75">
      <c r="A35" s="114" t="s">
        <v>45</v>
      </c>
      <c r="B35" s="115"/>
      <c r="C35" s="116"/>
      <c r="D35" s="117">
        <f>SUM(D36:D40)</f>
        <v>18892464</v>
      </c>
      <c r="E35" s="117">
        <f>SUM(E36:E40)</f>
        <v>2423048</v>
      </c>
      <c r="F35" s="117">
        <f>SUM(F36:F40)</f>
        <v>0</v>
      </c>
      <c r="G35" s="117">
        <f>SUM(G36:G40)</f>
        <v>1999024</v>
      </c>
      <c r="H35" s="117">
        <f>SUM(H36:H40)</f>
        <v>0</v>
      </c>
      <c r="I35" s="117">
        <f>SUM(I36:I40)</f>
        <v>3981113</v>
      </c>
      <c r="J35" s="117">
        <f>SUM(J36:J40)</f>
        <v>0</v>
      </c>
      <c r="K35" s="117">
        <f>SUM(K36:K40)</f>
        <v>0</v>
      </c>
      <c r="L35" s="117">
        <f>SUM(L36:L40)</f>
        <v>0</v>
      </c>
      <c r="M35" s="117">
        <f>SUM(M36:M40)</f>
        <v>0</v>
      </c>
      <c r="N35" s="117">
        <f>SUM(N36:N40)</f>
        <v>858020</v>
      </c>
      <c r="O35" s="117">
        <f>SUM(D35:N35)</f>
        <v>28153669</v>
      </c>
      <c r="P35" s="119">
        <f>(O35/P$45)</f>
        <v>418.87237587966615</v>
      </c>
      <c r="Q35" s="113"/>
    </row>
    <row r="36" spans="1:120">
      <c r="A36" s="108"/>
      <c r="B36" s="109">
        <v>571</v>
      </c>
      <c r="C36" s="110" t="s">
        <v>46</v>
      </c>
      <c r="D36" s="111">
        <v>1453500</v>
      </c>
      <c r="E36" s="111">
        <v>0</v>
      </c>
      <c r="F36" s="111">
        <v>0</v>
      </c>
      <c r="G36" s="111">
        <v>0</v>
      </c>
      <c r="H36" s="111">
        <v>0</v>
      </c>
      <c r="I36" s="111">
        <v>0</v>
      </c>
      <c r="J36" s="111">
        <v>0</v>
      </c>
      <c r="K36" s="111">
        <v>0</v>
      </c>
      <c r="L36" s="111">
        <v>0</v>
      </c>
      <c r="M36" s="111">
        <v>0</v>
      </c>
      <c r="N36" s="111">
        <v>0</v>
      </c>
      <c r="O36" s="111">
        <f t="shared" si="3"/>
        <v>1453500</v>
      </c>
      <c r="P36" s="112">
        <f>(O36/P$45)</f>
        <v>21.625280823650186</v>
      </c>
      <c r="Q36" s="113"/>
    </row>
    <row r="37" spans="1:120">
      <c r="A37" s="108"/>
      <c r="B37" s="109">
        <v>572</v>
      </c>
      <c r="C37" s="110" t="s">
        <v>47</v>
      </c>
      <c r="D37" s="111">
        <v>10301609</v>
      </c>
      <c r="E37" s="111">
        <v>2093215</v>
      </c>
      <c r="F37" s="111">
        <v>0</v>
      </c>
      <c r="G37" s="111">
        <v>1687680</v>
      </c>
      <c r="H37" s="111">
        <v>0</v>
      </c>
      <c r="I37" s="111">
        <v>0</v>
      </c>
      <c r="J37" s="111">
        <v>0</v>
      </c>
      <c r="K37" s="111">
        <v>0</v>
      </c>
      <c r="L37" s="111">
        <v>0</v>
      </c>
      <c r="M37" s="111">
        <v>0</v>
      </c>
      <c r="N37" s="111">
        <v>0</v>
      </c>
      <c r="O37" s="111">
        <f t="shared" si="3"/>
        <v>14082504</v>
      </c>
      <c r="P37" s="112">
        <f>(O37/P$45)</f>
        <v>209.52053918140837</v>
      </c>
      <c r="Q37" s="113"/>
    </row>
    <row r="38" spans="1:120">
      <c r="A38" s="108"/>
      <c r="B38" s="109">
        <v>574</v>
      </c>
      <c r="C38" s="110" t="s">
        <v>106</v>
      </c>
      <c r="D38" s="111">
        <v>733240</v>
      </c>
      <c r="E38" s="111">
        <v>125339</v>
      </c>
      <c r="F38" s="111">
        <v>0</v>
      </c>
      <c r="G38" s="111">
        <v>0</v>
      </c>
      <c r="H38" s="111">
        <v>0</v>
      </c>
      <c r="I38" s="111">
        <v>0</v>
      </c>
      <c r="J38" s="111">
        <v>0</v>
      </c>
      <c r="K38" s="111">
        <v>0</v>
      </c>
      <c r="L38" s="111">
        <v>0</v>
      </c>
      <c r="M38" s="111">
        <v>0</v>
      </c>
      <c r="N38" s="111">
        <v>0</v>
      </c>
      <c r="O38" s="111">
        <f t="shared" si="3"/>
        <v>858579</v>
      </c>
      <c r="P38" s="112">
        <f>(O38/P$45)</f>
        <v>12.774002053174238</v>
      </c>
      <c r="Q38" s="113"/>
    </row>
    <row r="39" spans="1:120">
      <c r="A39" s="108"/>
      <c r="B39" s="109">
        <v>575</v>
      </c>
      <c r="C39" s="110" t="s">
        <v>49</v>
      </c>
      <c r="D39" s="111">
        <v>5260305</v>
      </c>
      <c r="E39" s="111">
        <v>0</v>
      </c>
      <c r="F39" s="111">
        <v>0</v>
      </c>
      <c r="G39" s="111">
        <v>311344</v>
      </c>
      <c r="H39" s="111">
        <v>0</v>
      </c>
      <c r="I39" s="111">
        <v>3981113</v>
      </c>
      <c r="J39" s="111">
        <v>0</v>
      </c>
      <c r="K39" s="111">
        <v>0</v>
      </c>
      <c r="L39" s="111">
        <v>0</v>
      </c>
      <c r="M39" s="111">
        <v>0</v>
      </c>
      <c r="N39" s="111">
        <v>858020</v>
      </c>
      <c r="O39" s="111">
        <f t="shared" si="3"/>
        <v>10410782</v>
      </c>
      <c r="P39" s="112">
        <f>(O39/P$45)</f>
        <v>154.89238688944104</v>
      </c>
      <c r="Q39" s="113"/>
    </row>
    <row r="40" spans="1:120">
      <c r="A40" s="108"/>
      <c r="B40" s="109">
        <v>579</v>
      </c>
      <c r="C40" s="110" t="s">
        <v>107</v>
      </c>
      <c r="D40" s="111">
        <v>1143810</v>
      </c>
      <c r="E40" s="111">
        <v>204494</v>
      </c>
      <c r="F40" s="111">
        <v>0</v>
      </c>
      <c r="G40" s="111">
        <v>0</v>
      </c>
      <c r="H40" s="111">
        <v>0</v>
      </c>
      <c r="I40" s="111">
        <v>0</v>
      </c>
      <c r="J40" s="111">
        <v>0</v>
      </c>
      <c r="K40" s="111">
        <v>0</v>
      </c>
      <c r="L40" s="111">
        <v>0</v>
      </c>
      <c r="M40" s="111">
        <v>0</v>
      </c>
      <c r="N40" s="111">
        <v>0</v>
      </c>
      <c r="O40" s="111">
        <f t="shared" si="3"/>
        <v>1348304</v>
      </c>
      <c r="P40" s="112">
        <f>(O40/P$45)</f>
        <v>20.060166931992324</v>
      </c>
      <c r="Q40" s="113"/>
    </row>
    <row r="41" spans="1:120" ht="15.75">
      <c r="A41" s="114" t="s">
        <v>51</v>
      </c>
      <c r="B41" s="115"/>
      <c r="C41" s="116"/>
      <c r="D41" s="117">
        <f>SUM(D42:D42)</f>
        <v>9153912</v>
      </c>
      <c r="E41" s="117">
        <f>SUM(E42:E42)</f>
        <v>1442008</v>
      </c>
      <c r="F41" s="117">
        <f>SUM(F42:F42)</f>
        <v>0</v>
      </c>
      <c r="G41" s="117">
        <f>SUM(G42:G42)</f>
        <v>0</v>
      </c>
      <c r="H41" s="117">
        <f>SUM(H42:H42)</f>
        <v>0</v>
      </c>
      <c r="I41" s="117">
        <f>SUM(I42:I42)</f>
        <v>5085520</v>
      </c>
      <c r="J41" s="117">
        <f>SUM(J42:J42)</f>
        <v>0</v>
      </c>
      <c r="K41" s="117">
        <f>SUM(K42:K42)</f>
        <v>0</v>
      </c>
      <c r="L41" s="117">
        <f>SUM(L42:L42)</f>
        <v>0</v>
      </c>
      <c r="M41" s="117">
        <f>SUM(M42:M42)</f>
        <v>0</v>
      </c>
      <c r="N41" s="117">
        <f>SUM(N42:N42)</f>
        <v>0</v>
      </c>
      <c r="O41" s="117">
        <f>SUM(D41:N41)</f>
        <v>15681440</v>
      </c>
      <c r="P41" s="119">
        <f>(O41/P$45)</f>
        <v>233.30962760180321</v>
      </c>
      <c r="Q41" s="113"/>
    </row>
    <row r="42" spans="1:120" ht="15.75" thickBot="1">
      <c r="A42" s="108"/>
      <c r="B42" s="109">
        <v>581</v>
      </c>
      <c r="C42" s="110" t="s">
        <v>97</v>
      </c>
      <c r="D42" s="111">
        <v>9153912</v>
      </c>
      <c r="E42" s="111">
        <v>1442008</v>
      </c>
      <c r="F42" s="111">
        <v>0</v>
      </c>
      <c r="G42" s="111">
        <v>0</v>
      </c>
      <c r="H42" s="111">
        <v>0</v>
      </c>
      <c r="I42" s="111">
        <v>5085520</v>
      </c>
      <c r="J42" s="111">
        <v>0</v>
      </c>
      <c r="K42" s="111">
        <v>0</v>
      </c>
      <c r="L42" s="111">
        <v>0</v>
      </c>
      <c r="M42" s="111">
        <v>0</v>
      </c>
      <c r="N42" s="111">
        <v>0</v>
      </c>
      <c r="O42" s="111">
        <f>SUM(D42:N42)</f>
        <v>15681440</v>
      </c>
      <c r="P42" s="112">
        <f>(O42/P$45)</f>
        <v>233.30962760180321</v>
      </c>
      <c r="Q42" s="113"/>
    </row>
    <row r="43" spans="1:120" ht="16.5" thickBot="1">
      <c r="A43" s="124" t="s">
        <v>10</v>
      </c>
      <c r="B43" s="125"/>
      <c r="C43" s="126"/>
      <c r="D43" s="127">
        <f>SUM(D5,D15,D21,D27,D31,D35,D41)</f>
        <v>169918211</v>
      </c>
      <c r="E43" s="127">
        <f t="shared" ref="E43:N43" si="4">SUM(E5,E15,E21,E27,E31,E35,E41)</f>
        <v>30807472</v>
      </c>
      <c r="F43" s="127">
        <f t="shared" si="4"/>
        <v>5559361</v>
      </c>
      <c r="G43" s="127">
        <f t="shared" si="4"/>
        <v>22527125</v>
      </c>
      <c r="H43" s="127">
        <f t="shared" si="4"/>
        <v>0</v>
      </c>
      <c r="I43" s="127">
        <f t="shared" si="4"/>
        <v>54218332</v>
      </c>
      <c r="J43" s="127">
        <f t="shared" si="4"/>
        <v>30333346</v>
      </c>
      <c r="K43" s="127">
        <f t="shared" si="4"/>
        <v>31214586</v>
      </c>
      <c r="L43" s="127">
        <f t="shared" si="4"/>
        <v>0</v>
      </c>
      <c r="M43" s="127">
        <f t="shared" si="4"/>
        <v>0</v>
      </c>
      <c r="N43" s="127">
        <f t="shared" si="4"/>
        <v>2397612</v>
      </c>
      <c r="O43" s="127">
        <f>SUM(D43:N43)</f>
        <v>346976045</v>
      </c>
      <c r="P43" s="128">
        <f>(O43/P$45)</f>
        <v>5162.3353369139895</v>
      </c>
      <c r="Q43" s="106"/>
      <c r="R43" s="129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96"/>
      <c r="AS43" s="96"/>
      <c r="AT43" s="96"/>
      <c r="AU43" s="96"/>
      <c r="AV43" s="96"/>
      <c r="AW43" s="96"/>
      <c r="AX43" s="96"/>
      <c r="AY43" s="96"/>
      <c r="AZ43" s="96"/>
      <c r="BA43" s="96"/>
      <c r="BB43" s="96"/>
      <c r="BC43" s="96"/>
      <c r="BD43" s="96"/>
      <c r="BE43" s="96"/>
      <c r="BF43" s="96"/>
      <c r="BG43" s="96"/>
      <c r="BH43" s="96"/>
      <c r="BI43" s="96"/>
      <c r="BJ43" s="96"/>
      <c r="BK43" s="96"/>
      <c r="BL43" s="96"/>
      <c r="BM43" s="96"/>
      <c r="BN43" s="96"/>
      <c r="BO43" s="96"/>
      <c r="BP43" s="96"/>
      <c r="BQ43" s="96"/>
      <c r="BR43" s="96"/>
      <c r="BS43" s="96"/>
      <c r="BT43" s="96"/>
      <c r="BU43" s="96"/>
      <c r="BV43" s="96"/>
      <c r="BW43" s="96"/>
      <c r="BX43" s="96"/>
      <c r="BY43" s="96"/>
      <c r="BZ43" s="96"/>
      <c r="CA43" s="96"/>
      <c r="CB43" s="96"/>
      <c r="CC43" s="96"/>
      <c r="CD43" s="96"/>
      <c r="CE43" s="96"/>
      <c r="CF43" s="96"/>
      <c r="CG43" s="96"/>
      <c r="CH43" s="96"/>
      <c r="CI43" s="96"/>
      <c r="CJ43" s="96"/>
      <c r="CK43" s="96"/>
      <c r="CL43" s="96"/>
      <c r="CM43" s="96"/>
      <c r="CN43" s="96"/>
      <c r="CO43" s="96"/>
      <c r="CP43" s="96"/>
      <c r="CQ43" s="96"/>
      <c r="CR43" s="96"/>
      <c r="CS43" s="96"/>
      <c r="CT43" s="96"/>
      <c r="CU43" s="96"/>
      <c r="CV43" s="96"/>
      <c r="CW43" s="96"/>
      <c r="CX43" s="96"/>
      <c r="CY43" s="96"/>
      <c r="CZ43" s="96"/>
      <c r="DA43" s="96"/>
      <c r="DB43" s="96"/>
      <c r="DC43" s="96"/>
      <c r="DD43" s="96"/>
      <c r="DE43" s="96"/>
      <c r="DF43" s="96"/>
      <c r="DG43" s="96"/>
      <c r="DH43" s="96"/>
      <c r="DI43" s="96"/>
      <c r="DJ43" s="96"/>
      <c r="DK43" s="96"/>
      <c r="DL43" s="96"/>
      <c r="DM43" s="96"/>
      <c r="DN43" s="96"/>
      <c r="DO43" s="96"/>
      <c r="DP43" s="96"/>
    </row>
    <row r="44" spans="1:120">
      <c r="A44" s="130"/>
      <c r="B44" s="131"/>
      <c r="C44" s="131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32"/>
      <c r="P44" s="133"/>
    </row>
    <row r="45" spans="1:120">
      <c r="A45" s="134"/>
      <c r="B45" s="135"/>
      <c r="C45" s="135"/>
      <c r="D45" s="136"/>
      <c r="E45" s="136"/>
      <c r="F45" s="136"/>
      <c r="G45" s="136"/>
      <c r="H45" s="136"/>
      <c r="I45" s="136"/>
      <c r="J45" s="136"/>
      <c r="K45" s="136"/>
      <c r="L45" s="136"/>
      <c r="M45" s="139" t="s">
        <v>110</v>
      </c>
      <c r="N45" s="139"/>
      <c r="O45" s="139"/>
      <c r="P45" s="137">
        <v>67213</v>
      </c>
    </row>
    <row r="46" spans="1:120">
      <c r="A46" s="140"/>
      <c r="B46" s="141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2"/>
    </row>
    <row r="47" spans="1:120" ht="15.75" customHeight="1" thickBot="1">
      <c r="A47" s="143" t="s">
        <v>56</v>
      </c>
      <c r="B47" s="144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5"/>
    </row>
  </sheetData>
  <mergeCells count="10">
    <mergeCell ref="M45:O45"/>
    <mergeCell ref="A46:P46"/>
    <mergeCell ref="A47:P4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4" t="s">
        <v>53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48"/>
      <c r="Q1" s="49"/>
    </row>
    <row r="2" spans="1:133" ht="24" thickBot="1">
      <c r="A2" s="187" t="s">
        <v>67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48"/>
      <c r="Q2" s="49"/>
    </row>
    <row r="3" spans="1:133" ht="18" customHeight="1">
      <c r="A3" s="190" t="s">
        <v>12</v>
      </c>
      <c r="B3" s="191"/>
      <c r="C3" s="192"/>
      <c r="D3" s="196" t="s">
        <v>6</v>
      </c>
      <c r="E3" s="197"/>
      <c r="F3" s="197"/>
      <c r="G3" s="197"/>
      <c r="H3" s="198"/>
      <c r="I3" s="196" t="s">
        <v>7</v>
      </c>
      <c r="J3" s="198"/>
      <c r="K3" s="196" t="s">
        <v>9</v>
      </c>
      <c r="L3" s="198"/>
      <c r="M3" s="50"/>
      <c r="N3" s="51"/>
      <c r="O3" s="199" t="s">
        <v>17</v>
      </c>
      <c r="P3" s="52"/>
      <c r="Q3" s="49"/>
    </row>
    <row r="4" spans="1:133" ht="32.25" customHeight="1" thickBot="1">
      <c r="A4" s="193"/>
      <c r="B4" s="194"/>
      <c r="C4" s="19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20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SUM(D6:D13)</f>
        <v>25192301</v>
      </c>
      <c r="E5" s="59">
        <f t="shared" si="0"/>
        <v>1213665</v>
      </c>
      <c r="F5" s="59">
        <f t="shared" si="0"/>
        <v>1242761</v>
      </c>
      <c r="G5" s="59">
        <f t="shared" si="0"/>
        <v>3656228</v>
      </c>
      <c r="H5" s="59">
        <f t="shared" si="0"/>
        <v>0</v>
      </c>
      <c r="I5" s="59">
        <f t="shared" si="0"/>
        <v>0</v>
      </c>
      <c r="J5" s="59">
        <f t="shared" si="0"/>
        <v>13337402</v>
      </c>
      <c r="K5" s="59">
        <f t="shared" si="0"/>
        <v>17023281</v>
      </c>
      <c r="L5" s="59">
        <f t="shared" si="0"/>
        <v>0</v>
      </c>
      <c r="M5" s="59">
        <f t="shared" si="0"/>
        <v>657688</v>
      </c>
      <c r="N5" s="60">
        <f>SUM(D5:M5)</f>
        <v>62323326</v>
      </c>
      <c r="O5" s="61">
        <f t="shared" ref="O5:O37" si="1">(N5/O$39)</f>
        <v>993.99244019138757</v>
      </c>
      <c r="P5" s="62"/>
    </row>
    <row r="6" spans="1:133">
      <c r="A6" s="64"/>
      <c r="B6" s="65">
        <v>511</v>
      </c>
      <c r="C6" s="66" t="s">
        <v>19</v>
      </c>
      <c r="D6" s="67">
        <v>203378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>SUM(D6:M6)</f>
        <v>203378</v>
      </c>
      <c r="O6" s="68">
        <f t="shared" si="1"/>
        <v>3.2436682615629984</v>
      </c>
      <c r="P6" s="69"/>
    </row>
    <row r="7" spans="1:133">
      <c r="A7" s="64"/>
      <c r="B7" s="65">
        <v>512</v>
      </c>
      <c r="C7" s="66" t="s">
        <v>20</v>
      </c>
      <c r="D7" s="67">
        <v>2412172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ref="N7:N13" si="2">SUM(D7:M7)</f>
        <v>2412172</v>
      </c>
      <c r="O7" s="68">
        <f t="shared" si="1"/>
        <v>38.471642743221693</v>
      </c>
      <c r="P7" s="69"/>
    </row>
    <row r="8" spans="1:133">
      <c r="A8" s="64"/>
      <c r="B8" s="65">
        <v>513</v>
      </c>
      <c r="C8" s="66" t="s">
        <v>21</v>
      </c>
      <c r="D8" s="67">
        <v>3305502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2"/>
        <v>3305502</v>
      </c>
      <c r="O8" s="68">
        <f t="shared" si="1"/>
        <v>52.719330143540667</v>
      </c>
      <c r="P8" s="69"/>
    </row>
    <row r="9" spans="1:133">
      <c r="A9" s="64"/>
      <c r="B9" s="65">
        <v>514</v>
      </c>
      <c r="C9" s="66" t="s">
        <v>22</v>
      </c>
      <c r="D9" s="67">
        <v>1146421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2"/>
        <v>1146421</v>
      </c>
      <c r="O9" s="68">
        <f t="shared" si="1"/>
        <v>18.284226475279105</v>
      </c>
      <c r="P9" s="69"/>
    </row>
    <row r="10" spans="1:133">
      <c r="A10" s="64"/>
      <c r="B10" s="65">
        <v>515</v>
      </c>
      <c r="C10" s="66" t="s">
        <v>23</v>
      </c>
      <c r="D10" s="67">
        <v>1155729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2"/>
        <v>1155729</v>
      </c>
      <c r="O10" s="68">
        <f t="shared" si="1"/>
        <v>18.432679425837321</v>
      </c>
      <c r="P10" s="69"/>
    </row>
    <row r="11" spans="1:133">
      <c r="A11" s="64"/>
      <c r="B11" s="65">
        <v>517</v>
      </c>
      <c r="C11" s="66" t="s">
        <v>24</v>
      </c>
      <c r="D11" s="67">
        <v>3568474</v>
      </c>
      <c r="E11" s="67">
        <v>0</v>
      </c>
      <c r="F11" s="67">
        <v>1242761</v>
      </c>
      <c r="G11" s="67">
        <v>2849050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2"/>
        <v>7660285</v>
      </c>
      <c r="O11" s="68">
        <f t="shared" si="1"/>
        <v>122.17360446570973</v>
      </c>
      <c r="P11" s="69"/>
    </row>
    <row r="12" spans="1:133">
      <c r="A12" s="64"/>
      <c r="B12" s="65">
        <v>518</v>
      </c>
      <c r="C12" s="66" t="s">
        <v>25</v>
      </c>
      <c r="D12" s="67">
        <v>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17023281</v>
      </c>
      <c r="L12" s="67">
        <v>0</v>
      </c>
      <c r="M12" s="67">
        <v>0</v>
      </c>
      <c r="N12" s="67">
        <f t="shared" si="2"/>
        <v>17023281</v>
      </c>
      <c r="O12" s="68">
        <f t="shared" si="1"/>
        <v>271.50368421052633</v>
      </c>
      <c r="P12" s="69"/>
    </row>
    <row r="13" spans="1:133">
      <c r="A13" s="64"/>
      <c r="B13" s="65">
        <v>519</v>
      </c>
      <c r="C13" s="66" t="s">
        <v>68</v>
      </c>
      <c r="D13" s="67">
        <v>13400625</v>
      </c>
      <c r="E13" s="67">
        <v>1213665</v>
      </c>
      <c r="F13" s="67">
        <v>0</v>
      </c>
      <c r="G13" s="67">
        <v>807178</v>
      </c>
      <c r="H13" s="67">
        <v>0</v>
      </c>
      <c r="I13" s="67">
        <v>0</v>
      </c>
      <c r="J13" s="67">
        <v>13337402</v>
      </c>
      <c r="K13" s="67">
        <v>0</v>
      </c>
      <c r="L13" s="67">
        <v>0</v>
      </c>
      <c r="M13" s="67">
        <v>657688</v>
      </c>
      <c r="N13" s="67">
        <f t="shared" si="2"/>
        <v>29416558</v>
      </c>
      <c r="O13" s="68">
        <f t="shared" si="1"/>
        <v>469.16360446570974</v>
      </c>
      <c r="P13" s="69"/>
    </row>
    <row r="14" spans="1:133" ht="15.75">
      <c r="A14" s="70" t="s">
        <v>27</v>
      </c>
      <c r="B14" s="71"/>
      <c r="C14" s="72"/>
      <c r="D14" s="73">
        <f t="shared" ref="D14:M14" si="3">SUM(D15:D17)</f>
        <v>55437966</v>
      </c>
      <c r="E14" s="73">
        <f t="shared" si="3"/>
        <v>141498</v>
      </c>
      <c r="F14" s="73">
        <f t="shared" si="3"/>
        <v>0</v>
      </c>
      <c r="G14" s="73">
        <f t="shared" si="3"/>
        <v>112131</v>
      </c>
      <c r="H14" s="73">
        <f t="shared" si="3"/>
        <v>0</v>
      </c>
      <c r="I14" s="73">
        <f t="shared" si="3"/>
        <v>0</v>
      </c>
      <c r="J14" s="73">
        <f t="shared" si="3"/>
        <v>0</v>
      </c>
      <c r="K14" s="73">
        <f t="shared" si="3"/>
        <v>0</v>
      </c>
      <c r="L14" s="73">
        <f t="shared" si="3"/>
        <v>0</v>
      </c>
      <c r="M14" s="73">
        <f t="shared" si="3"/>
        <v>0</v>
      </c>
      <c r="N14" s="74">
        <f t="shared" ref="N14:N22" si="4">SUM(D14:M14)</f>
        <v>55691595</v>
      </c>
      <c r="O14" s="75">
        <f t="shared" si="1"/>
        <v>888.22320574162677</v>
      </c>
      <c r="P14" s="76"/>
    </row>
    <row r="15" spans="1:133">
      <c r="A15" s="64"/>
      <c r="B15" s="65">
        <v>521</v>
      </c>
      <c r="C15" s="66" t="s">
        <v>28</v>
      </c>
      <c r="D15" s="67">
        <v>29590179</v>
      </c>
      <c r="E15" s="67">
        <v>141498</v>
      </c>
      <c r="F15" s="67">
        <v>0</v>
      </c>
      <c r="G15" s="67">
        <v>42477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4"/>
        <v>29774154</v>
      </c>
      <c r="O15" s="68">
        <f t="shared" si="1"/>
        <v>474.86688995215309</v>
      </c>
      <c r="P15" s="69"/>
    </row>
    <row r="16" spans="1:133">
      <c r="A16" s="64"/>
      <c r="B16" s="65">
        <v>522</v>
      </c>
      <c r="C16" s="66" t="s">
        <v>29</v>
      </c>
      <c r="D16" s="67">
        <v>22885744</v>
      </c>
      <c r="E16" s="67">
        <v>0</v>
      </c>
      <c r="F16" s="67">
        <v>0</v>
      </c>
      <c r="G16" s="67">
        <v>69654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4"/>
        <v>22955398</v>
      </c>
      <c r="O16" s="68">
        <f t="shared" si="1"/>
        <v>366.11480063795852</v>
      </c>
      <c r="P16" s="69"/>
    </row>
    <row r="17" spans="1:16">
      <c r="A17" s="64"/>
      <c r="B17" s="65">
        <v>524</v>
      </c>
      <c r="C17" s="66" t="s">
        <v>30</v>
      </c>
      <c r="D17" s="67">
        <v>2962043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f t="shared" si="4"/>
        <v>2962043</v>
      </c>
      <c r="O17" s="68">
        <f t="shared" si="1"/>
        <v>47.241515151515152</v>
      </c>
      <c r="P17" s="69"/>
    </row>
    <row r="18" spans="1:16" ht="15.75">
      <c r="A18" s="70" t="s">
        <v>31</v>
      </c>
      <c r="B18" s="71"/>
      <c r="C18" s="72"/>
      <c r="D18" s="73">
        <f t="shared" ref="D18:M18" si="5">SUM(D19:D22)</f>
        <v>347414</v>
      </c>
      <c r="E18" s="73">
        <f t="shared" si="5"/>
        <v>0</v>
      </c>
      <c r="F18" s="73">
        <f t="shared" si="5"/>
        <v>0</v>
      </c>
      <c r="G18" s="73">
        <f t="shared" si="5"/>
        <v>0</v>
      </c>
      <c r="H18" s="73">
        <f t="shared" si="5"/>
        <v>0</v>
      </c>
      <c r="I18" s="73">
        <f t="shared" si="5"/>
        <v>30512821</v>
      </c>
      <c r="J18" s="73">
        <f t="shared" si="5"/>
        <v>0</v>
      </c>
      <c r="K18" s="73">
        <f t="shared" si="5"/>
        <v>0</v>
      </c>
      <c r="L18" s="73">
        <f t="shared" si="5"/>
        <v>0</v>
      </c>
      <c r="M18" s="73">
        <f t="shared" si="5"/>
        <v>0</v>
      </c>
      <c r="N18" s="74">
        <f t="shared" si="4"/>
        <v>30860235</v>
      </c>
      <c r="O18" s="75">
        <f t="shared" si="1"/>
        <v>492.18875598086123</v>
      </c>
      <c r="P18" s="76"/>
    </row>
    <row r="19" spans="1:16">
      <c r="A19" s="64"/>
      <c r="B19" s="65">
        <v>534</v>
      </c>
      <c r="C19" s="66" t="s">
        <v>69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4677510</v>
      </c>
      <c r="J19" s="67">
        <v>0</v>
      </c>
      <c r="K19" s="67">
        <v>0</v>
      </c>
      <c r="L19" s="67">
        <v>0</v>
      </c>
      <c r="M19" s="67">
        <v>0</v>
      </c>
      <c r="N19" s="67">
        <f t="shared" si="4"/>
        <v>4677510</v>
      </c>
      <c r="O19" s="68">
        <f t="shared" si="1"/>
        <v>74.60143540669857</v>
      </c>
      <c r="P19" s="69"/>
    </row>
    <row r="20" spans="1:16">
      <c r="A20" s="64"/>
      <c r="B20" s="65">
        <v>536</v>
      </c>
      <c r="C20" s="66" t="s">
        <v>70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24370318</v>
      </c>
      <c r="J20" s="67">
        <v>0</v>
      </c>
      <c r="K20" s="67">
        <v>0</v>
      </c>
      <c r="L20" s="67">
        <v>0</v>
      </c>
      <c r="M20" s="67">
        <v>0</v>
      </c>
      <c r="N20" s="67">
        <f t="shared" si="4"/>
        <v>24370318</v>
      </c>
      <c r="O20" s="68">
        <f t="shared" si="1"/>
        <v>388.68130781499201</v>
      </c>
      <c r="P20" s="69"/>
    </row>
    <row r="21" spans="1:16">
      <c r="A21" s="64"/>
      <c r="B21" s="65">
        <v>538</v>
      </c>
      <c r="C21" s="66" t="s">
        <v>71</v>
      </c>
      <c r="D21" s="67">
        <v>0</v>
      </c>
      <c r="E21" s="67">
        <v>0</v>
      </c>
      <c r="F21" s="67">
        <v>0</v>
      </c>
      <c r="G21" s="67">
        <v>0</v>
      </c>
      <c r="H21" s="67">
        <v>0</v>
      </c>
      <c r="I21" s="67">
        <v>1464993</v>
      </c>
      <c r="J21" s="67">
        <v>0</v>
      </c>
      <c r="K21" s="67">
        <v>0</v>
      </c>
      <c r="L21" s="67">
        <v>0</v>
      </c>
      <c r="M21" s="67">
        <v>0</v>
      </c>
      <c r="N21" s="67">
        <f t="shared" si="4"/>
        <v>1464993</v>
      </c>
      <c r="O21" s="68">
        <f t="shared" si="1"/>
        <v>23.365119617224881</v>
      </c>
      <c r="P21" s="69"/>
    </row>
    <row r="22" spans="1:16">
      <c r="A22" s="64"/>
      <c r="B22" s="65">
        <v>539</v>
      </c>
      <c r="C22" s="66" t="s">
        <v>35</v>
      </c>
      <c r="D22" s="67">
        <v>347414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f t="shared" si="4"/>
        <v>347414</v>
      </c>
      <c r="O22" s="68">
        <f t="shared" si="1"/>
        <v>5.5408931419457739</v>
      </c>
      <c r="P22" s="69"/>
    </row>
    <row r="23" spans="1:16" ht="15.75">
      <c r="A23" s="70" t="s">
        <v>36</v>
      </c>
      <c r="B23" s="71"/>
      <c r="C23" s="72"/>
      <c r="D23" s="73">
        <f t="shared" ref="D23:M23" si="6">SUM(D24:D26)</f>
        <v>3269994</v>
      </c>
      <c r="E23" s="73">
        <f t="shared" si="6"/>
        <v>854218</v>
      </c>
      <c r="F23" s="73">
        <f t="shared" si="6"/>
        <v>0</v>
      </c>
      <c r="G23" s="73">
        <f t="shared" si="6"/>
        <v>6338693</v>
      </c>
      <c r="H23" s="73">
        <f t="shared" si="6"/>
        <v>0</v>
      </c>
      <c r="I23" s="73">
        <f t="shared" si="6"/>
        <v>0</v>
      </c>
      <c r="J23" s="73">
        <f t="shared" si="6"/>
        <v>5072714</v>
      </c>
      <c r="K23" s="73">
        <f t="shared" si="6"/>
        <v>0</v>
      </c>
      <c r="L23" s="73">
        <f t="shared" si="6"/>
        <v>0</v>
      </c>
      <c r="M23" s="73">
        <f t="shared" si="6"/>
        <v>0</v>
      </c>
      <c r="N23" s="73">
        <f t="shared" ref="N23:N29" si="7">SUM(D23:M23)</f>
        <v>15535619</v>
      </c>
      <c r="O23" s="75">
        <f t="shared" si="1"/>
        <v>247.77701754385964</v>
      </c>
      <c r="P23" s="76"/>
    </row>
    <row r="24" spans="1:16">
      <c r="A24" s="64"/>
      <c r="B24" s="65">
        <v>541</v>
      </c>
      <c r="C24" s="66" t="s">
        <v>72</v>
      </c>
      <c r="D24" s="67">
        <v>2222166</v>
      </c>
      <c r="E24" s="67">
        <v>0</v>
      </c>
      <c r="F24" s="67">
        <v>0</v>
      </c>
      <c r="G24" s="67">
        <v>6338693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f t="shared" si="7"/>
        <v>8560859</v>
      </c>
      <c r="O24" s="68">
        <f t="shared" si="1"/>
        <v>136.53682615629984</v>
      </c>
      <c r="P24" s="69"/>
    </row>
    <row r="25" spans="1:16">
      <c r="A25" s="64"/>
      <c r="B25" s="65">
        <v>545</v>
      </c>
      <c r="C25" s="66" t="s">
        <v>38</v>
      </c>
      <c r="D25" s="67">
        <v>1047828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f t="shared" si="7"/>
        <v>1047828</v>
      </c>
      <c r="O25" s="68">
        <f t="shared" si="1"/>
        <v>16.711770334928229</v>
      </c>
      <c r="P25" s="69"/>
    </row>
    <row r="26" spans="1:16">
      <c r="A26" s="64"/>
      <c r="B26" s="65">
        <v>549</v>
      </c>
      <c r="C26" s="66" t="s">
        <v>73</v>
      </c>
      <c r="D26" s="67">
        <v>0</v>
      </c>
      <c r="E26" s="67">
        <v>854218</v>
      </c>
      <c r="F26" s="67">
        <v>0</v>
      </c>
      <c r="G26" s="67">
        <v>0</v>
      </c>
      <c r="H26" s="67">
        <v>0</v>
      </c>
      <c r="I26" s="67">
        <v>0</v>
      </c>
      <c r="J26" s="67">
        <v>5072714</v>
      </c>
      <c r="K26" s="67">
        <v>0</v>
      </c>
      <c r="L26" s="67">
        <v>0</v>
      </c>
      <c r="M26" s="67">
        <v>0</v>
      </c>
      <c r="N26" s="67">
        <f t="shared" si="7"/>
        <v>5926932</v>
      </c>
      <c r="O26" s="68">
        <f t="shared" si="1"/>
        <v>94.528421052631586</v>
      </c>
      <c r="P26" s="69"/>
    </row>
    <row r="27" spans="1:16" ht="15.75">
      <c r="A27" s="70" t="s">
        <v>40</v>
      </c>
      <c r="B27" s="71"/>
      <c r="C27" s="72"/>
      <c r="D27" s="73">
        <f t="shared" ref="D27:M27" si="8">SUM(D28:D28)</f>
        <v>7019429</v>
      </c>
      <c r="E27" s="73">
        <f t="shared" si="8"/>
        <v>0</v>
      </c>
      <c r="F27" s="73">
        <f t="shared" si="8"/>
        <v>0</v>
      </c>
      <c r="G27" s="73">
        <f t="shared" si="8"/>
        <v>227063</v>
      </c>
      <c r="H27" s="73">
        <f t="shared" si="8"/>
        <v>0</v>
      </c>
      <c r="I27" s="73">
        <f t="shared" si="8"/>
        <v>0</v>
      </c>
      <c r="J27" s="73">
        <f t="shared" si="8"/>
        <v>0</v>
      </c>
      <c r="K27" s="73">
        <f t="shared" si="8"/>
        <v>0</v>
      </c>
      <c r="L27" s="73">
        <f t="shared" si="8"/>
        <v>0</v>
      </c>
      <c r="M27" s="73">
        <f t="shared" si="8"/>
        <v>9521257</v>
      </c>
      <c r="N27" s="73">
        <f t="shared" si="7"/>
        <v>16767749</v>
      </c>
      <c r="O27" s="75">
        <f t="shared" si="1"/>
        <v>267.42821371610847</v>
      </c>
      <c r="P27" s="76"/>
    </row>
    <row r="28" spans="1:16">
      <c r="A28" s="64"/>
      <c r="B28" s="65">
        <v>559</v>
      </c>
      <c r="C28" s="66" t="s">
        <v>42</v>
      </c>
      <c r="D28" s="67">
        <v>7019429</v>
      </c>
      <c r="E28" s="67">
        <v>0</v>
      </c>
      <c r="F28" s="67">
        <v>0</v>
      </c>
      <c r="G28" s="67">
        <v>227063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9521257</v>
      </c>
      <c r="N28" s="67">
        <f t="shared" si="7"/>
        <v>16767749</v>
      </c>
      <c r="O28" s="68">
        <f t="shared" si="1"/>
        <v>267.42821371610847</v>
      </c>
      <c r="P28" s="69"/>
    </row>
    <row r="29" spans="1:16" ht="15.75">
      <c r="A29" s="70" t="s">
        <v>43</v>
      </c>
      <c r="B29" s="71"/>
      <c r="C29" s="72"/>
      <c r="D29" s="73">
        <f t="shared" ref="D29:M29" si="9">SUM(D30:D30)</f>
        <v>47750</v>
      </c>
      <c r="E29" s="73">
        <f t="shared" si="9"/>
        <v>0</v>
      </c>
      <c r="F29" s="73">
        <f t="shared" si="9"/>
        <v>0</v>
      </c>
      <c r="G29" s="73">
        <f t="shared" si="9"/>
        <v>0</v>
      </c>
      <c r="H29" s="73">
        <f t="shared" si="9"/>
        <v>0</v>
      </c>
      <c r="I29" s="73">
        <f t="shared" si="9"/>
        <v>0</v>
      </c>
      <c r="J29" s="73">
        <f t="shared" si="9"/>
        <v>0</v>
      </c>
      <c r="K29" s="73">
        <f t="shared" si="9"/>
        <v>0</v>
      </c>
      <c r="L29" s="73">
        <f t="shared" si="9"/>
        <v>0</v>
      </c>
      <c r="M29" s="73">
        <f t="shared" si="9"/>
        <v>0</v>
      </c>
      <c r="N29" s="73">
        <f t="shared" si="7"/>
        <v>47750</v>
      </c>
      <c r="O29" s="75">
        <f t="shared" si="1"/>
        <v>0.76156299840510366</v>
      </c>
      <c r="P29" s="76"/>
    </row>
    <row r="30" spans="1:16">
      <c r="A30" s="64"/>
      <c r="B30" s="65">
        <v>569</v>
      </c>
      <c r="C30" s="66" t="s">
        <v>44</v>
      </c>
      <c r="D30" s="67">
        <v>47750</v>
      </c>
      <c r="E30" s="67">
        <v>0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f t="shared" ref="N30:N37" si="10">SUM(D30:M30)</f>
        <v>47750</v>
      </c>
      <c r="O30" s="68">
        <f t="shared" si="1"/>
        <v>0.76156299840510366</v>
      </c>
      <c r="P30" s="69"/>
    </row>
    <row r="31" spans="1:16" ht="15.75">
      <c r="A31" s="70" t="s">
        <v>45</v>
      </c>
      <c r="B31" s="71"/>
      <c r="C31" s="72"/>
      <c r="D31" s="73">
        <f t="shared" ref="D31:M31" si="11">SUM(D32:D34)</f>
        <v>13702503</v>
      </c>
      <c r="E31" s="73">
        <f t="shared" si="11"/>
        <v>600554</v>
      </c>
      <c r="F31" s="73">
        <f t="shared" si="11"/>
        <v>0</v>
      </c>
      <c r="G31" s="73">
        <f t="shared" si="11"/>
        <v>286417</v>
      </c>
      <c r="H31" s="73">
        <f t="shared" si="11"/>
        <v>0</v>
      </c>
      <c r="I31" s="73">
        <f t="shared" si="11"/>
        <v>3742098</v>
      </c>
      <c r="J31" s="73">
        <f t="shared" si="11"/>
        <v>0</v>
      </c>
      <c r="K31" s="73">
        <f t="shared" si="11"/>
        <v>0</v>
      </c>
      <c r="L31" s="73">
        <f t="shared" si="11"/>
        <v>0</v>
      </c>
      <c r="M31" s="73">
        <f t="shared" si="11"/>
        <v>0</v>
      </c>
      <c r="N31" s="73">
        <f t="shared" si="10"/>
        <v>18331572</v>
      </c>
      <c r="O31" s="75">
        <f t="shared" si="1"/>
        <v>292.36956937799044</v>
      </c>
      <c r="P31" s="69"/>
    </row>
    <row r="32" spans="1:16">
      <c r="A32" s="64"/>
      <c r="B32" s="65">
        <v>572</v>
      </c>
      <c r="C32" s="66" t="s">
        <v>74</v>
      </c>
      <c r="D32" s="67">
        <v>8874151</v>
      </c>
      <c r="E32" s="67">
        <v>600554</v>
      </c>
      <c r="F32" s="67">
        <v>0</v>
      </c>
      <c r="G32" s="67">
        <v>92374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f t="shared" si="10"/>
        <v>9567079</v>
      </c>
      <c r="O32" s="68">
        <f t="shared" si="1"/>
        <v>152.58499202551835</v>
      </c>
      <c r="P32" s="69"/>
    </row>
    <row r="33" spans="1:119">
      <c r="A33" s="64"/>
      <c r="B33" s="65">
        <v>573</v>
      </c>
      <c r="C33" s="66" t="s">
        <v>48</v>
      </c>
      <c r="D33" s="67">
        <v>1725450</v>
      </c>
      <c r="E33" s="67">
        <v>0</v>
      </c>
      <c r="F33" s="67">
        <v>0</v>
      </c>
      <c r="G33" s="67">
        <v>0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f t="shared" si="10"/>
        <v>1725450</v>
      </c>
      <c r="O33" s="68">
        <f t="shared" si="1"/>
        <v>27.519138755980862</v>
      </c>
      <c r="P33" s="69"/>
    </row>
    <row r="34" spans="1:119">
      <c r="A34" s="64"/>
      <c r="B34" s="65">
        <v>575</v>
      </c>
      <c r="C34" s="66" t="s">
        <v>75</v>
      </c>
      <c r="D34" s="67">
        <v>3102902</v>
      </c>
      <c r="E34" s="67">
        <v>0</v>
      </c>
      <c r="F34" s="67">
        <v>0</v>
      </c>
      <c r="G34" s="67">
        <v>194043</v>
      </c>
      <c r="H34" s="67">
        <v>0</v>
      </c>
      <c r="I34" s="67">
        <v>3742098</v>
      </c>
      <c r="J34" s="67">
        <v>0</v>
      </c>
      <c r="K34" s="67">
        <v>0</v>
      </c>
      <c r="L34" s="67">
        <v>0</v>
      </c>
      <c r="M34" s="67">
        <v>0</v>
      </c>
      <c r="N34" s="67">
        <f t="shared" si="10"/>
        <v>7039043</v>
      </c>
      <c r="O34" s="68">
        <f t="shared" si="1"/>
        <v>112.26543859649122</v>
      </c>
      <c r="P34" s="69"/>
    </row>
    <row r="35" spans="1:119" ht="15.75">
      <c r="A35" s="70" t="s">
        <v>76</v>
      </c>
      <c r="B35" s="71"/>
      <c r="C35" s="72"/>
      <c r="D35" s="73">
        <f t="shared" ref="D35:M35" si="12">SUM(D36:D36)</f>
        <v>3308784</v>
      </c>
      <c r="E35" s="73">
        <f t="shared" si="12"/>
        <v>14850</v>
      </c>
      <c r="F35" s="73">
        <f t="shared" si="12"/>
        <v>1757</v>
      </c>
      <c r="G35" s="73">
        <f t="shared" si="12"/>
        <v>46050</v>
      </c>
      <c r="H35" s="73">
        <f t="shared" si="12"/>
        <v>0</v>
      </c>
      <c r="I35" s="73">
        <f t="shared" si="12"/>
        <v>3836750</v>
      </c>
      <c r="J35" s="73">
        <f t="shared" si="12"/>
        <v>0</v>
      </c>
      <c r="K35" s="73">
        <f t="shared" si="12"/>
        <v>0</v>
      </c>
      <c r="L35" s="73">
        <f t="shared" si="12"/>
        <v>0</v>
      </c>
      <c r="M35" s="73">
        <f t="shared" si="12"/>
        <v>0</v>
      </c>
      <c r="N35" s="73">
        <f t="shared" si="10"/>
        <v>7208191</v>
      </c>
      <c r="O35" s="75">
        <f t="shared" si="1"/>
        <v>114.96317384370016</v>
      </c>
      <c r="P35" s="69"/>
    </row>
    <row r="36" spans="1:119" ht="15.75" thickBot="1">
      <c r="A36" s="64"/>
      <c r="B36" s="65">
        <v>581</v>
      </c>
      <c r="C36" s="66" t="s">
        <v>77</v>
      </c>
      <c r="D36" s="67">
        <v>3308784</v>
      </c>
      <c r="E36" s="67">
        <v>14850</v>
      </c>
      <c r="F36" s="67">
        <v>1757</v>
      </c>
      <c r="G36" s="67">
        <v>46050</v>
      </c>
      <c r="H36" s="67">
        <v>0</v>
      </c>
      <c r="I36" s="67">
        <v>3836750</v>
      </c>
      <c r="J36" s="67">
        <v>0</v>
      </c>
      <c r="K36" s="67">
        <v>0</v>
      </c>
      <c r="L36" s="67">
        <v>0</v>
      </c>
      <c r="M36" s="67">
        <v>0</v>
      </c>
      <c r="N36" s="67">
        <f t="shared" si="10"/>
        <v>7208191</v>
      </c>
      <c r="O36" s="68">
        <f t="shared" si="1"/>
        <v>114.96317384370016</v>
      </c>
      <c r="P36" s="69"/>
    </row>
    <row r="37" spans="1:119" ht="16.5" thickBot="1">
      <c r="A37" s="77" t="s">
        <v>10</v>
      </c>
      <c r="B37" s="78"/>
      <c r="C37" s="79"/>
      <c r="D37" s="80">
        <f t="shared" ref="D37:M37" si="13">SUM(D5,D14,D18,D23,D27,D29,D31,D35)</f>
        <v>108326141</v>
      </c>
      <c r="E37" s="80">
        <f t="shared" si="13"/>
        <v>2824785</v>
      </c>
      <c r="F37" s="80">
        <f t="shared" si="13"/>
        <v>1244518</v>
      </c>
      <c r="G37" s="80">
        <f t="shared" si="13"/>
        <v>10666582</v>
      </c>
      <c r="H37" s="80">
        <f t="shared" si="13"/>
        <v>0</v>
      </c>
      <c r="I37" s="80">
        <f t="shared" si="13"/>
        <v>38091669</v>
      </c>
      <c r="J37" s="80">
        <f t="shared" si="13"/>
        <v>18410116</v>
      </c>
      <c r="K37" s="80">
        <f t="shared" si="13"/>
        <v>17023281</v>
      </c>
      <c r="L37" s="80">
        <f t="shared" si="13"/>
        <v>0</v>
      </c>
      <c r="M37" s="80">
        <f t="shared" si="13"/>
        <v>10178945</v>
      </c>
      <c r="N37" s="80">
        <f t="shared" si="10"/>
        <v>206766037</v>
      </c>
      <c r="O37" s="81">
        <f t="shared" si="1"/>
        <v>3297.7039393939394</v>
      </c>
      <c r="P37" s="62"/>
      <c r="Q37" s="82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  <c r="BM37" s="83"/>
      <c r="BN37" s="83"/>
      <c r="BO37" s="83"/>
      <c r="BP37" s="83"/>
      <c r="BQ37" s="83"/>
      <c r="BR37" s="83"/>
      <c r="BS37" s="83"/>
      <c r="BT37" s="83"/>
      <c r="BU37" s="83"/>
      <c r="BV37" s="83"/>
      <c r="BW37" s="83"/>
      <c r="BX37" s="83"/>
      <c r="BY37" s="83"/>
      <c r="BZ37" s="83"/>
      <c r="CA37" s="83"/>
      <c r="CB37" s="83"/>
      <c r="CC37" s="83"/>
      <c r="CD37" s="83"/>
      <c r="CE37" s="83"/>
      <c r="CF37" s="83"/>
      <c r="CG37" s="83"/>
      <c r="CH37" s="83"/>
      <c r="CI37" s="83"/>
      <c r="CJ37" s="83"/>
      <c r="CK37" s="83"/>
      <c r="CL37" s="83"/>
      <c r="CM37" s="83"/>
      <c r="CN37" s="83"/>
      <c r="CO37" s="83"/>
      <c r="CP37" s="83"/>
      <c r="CQ37" s="83"/>
      <c r="CR37" s="83"/>
      <c r="CS37" s="83"/>
      <c r="CT37" s="83"/>
      <c r="CU37" s="83"/>
      <c r="CV37" s="83"/>
      <c r="CW37" s="83"/>
      <c r="CX37" s="83"/>
      <c r="CY37" s="83"/>
      <c r="CZ37" s="83"/>
      <c r="DA37" s="83"/>
      <c r="DB37" s="83"/>
      <c r="DC37" s="83"/>
      <c r="DD37" s="83"/>
      <c r="DE37" s="83"/>
      <c r="DF37" s="83"/>
      <c r="DG37" s="83"/>
      <c r="DH37" s="83"/>
      <c r="DI37" s="83"/>
      <c r="DJ37" s="83"/>
      <c r="DK37" s="83"/>
      <c r="DL37" s="83"/>
      <c r="DM37" s="83"/>
      <c r="DN37" s="83"/>
      <c r="DO37" s="83"/>
    </row>
    <row r="38" spans="1:119">
      <c r="A38" s="84"/>
      <c r="B38" s="85"/>
      <c r="C38" s="85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7"/>
    </row>
    <row r="39" spans="1:119">
      <c r="A39" s="88"/>
      <c r="B39" s="89"/>
      <c r="C39" s="89"/>
      <c r="D39" s="90"/>
      <c r="E39" s="90"/>
      <c r="F39" s="90"/>
      <c r="G39" s="90"/>
      <c r="H39" s="90"/>
      <c r="I39" s="90"/>
      <c r="J39" s="90"/>
      <c r="K39" s="90"/>
      <c r="L39" s="177" t="s">
        <v>78</v>
      </c>
      <c r="M39" s="177"/>
      <c r="N39" s="177"/>
      <c r="O39" s="91">
        <v>62700</v>
      </c>
    </row>
    <row r="40" spans="1:119">
      <c r="A40" s="178"/>
      <c r="B40" s="179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O40" s="180"/>
    </row>
    <row r="41" spans="1:119" ht="15.75" customHeight="1" thickBot="1">
      <c r="A41" s="181" t="s">
        <v>56</v>
      </c>
      <c r="B41" s="182"/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3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0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17597735</v>
      </c>
      <c r="E5" s="26">
        <f t="shared" si="0"/>
        <v>2286728</v>
      </c>
      <c r="F5" s="26">
        <f t="shared" si="0"/>
        <v>1195134</v>
      </c>
      <c r="G5" s="26">
        <f t="shared" si="0"/>
        <v>548840</v>
      </c>
      <c r="H5" s="26">
        <f t="shared" si="0"/>
        <v>0</v>
      </c>
      <c r="I5" s="26">
        <f t="shared" si="0"/>
        <v>0</v>
      </c>
      <c r="J5" s="26">
        <f t="shared" si="0"/>
        <v>14114444</v>
      </c>
      <c r="K5" s="26">
        <f t="shared" si="0"/>
        <v>14906667</v>
      </c>
      <c r="L5" s="26">
        <f t="shared" si="0"/>
        <v>0</v>
      </c>
      <c r="M5" s="26">
        <f t="shared" si="0"/>
        <v>602085</v>
      </c>
      <c r="N5" s="27">
        <f>SUM(D5:M5)</f>
        <v>51251633</v>
      </c>
      <c r="O5" s="32">
        <f t="shared" ref="O5:O37" si="1">(N5/O$39)</f>
        <v>829.30103072765814</v>
      </c>
      <c r="P5" s="6"/>
    </row>
    <row r="6" spans="1:133">
      <c r="A6" s="12"/>
      <c r="B6" s="44">
        <v>511</v>
      </c>
      <c r="C6" s="20" t="s">
        <v>19</v>
      </c>
      <c r="D6" s="46">
        <v>302721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302721</v>
      </c>
      <c r="O6" s="47">
        <f t="shared" si="1"/>
        <v>4.8983187974304627</v>
      </c>
      <c r="P6" s="9"/>
    </row>
    <row r="7" spans="1:133">
      <c r="A7" s="12"/>
      <c r="B7" s="44">
        <v>512</v>
      </c>
      <c r="C7" s="20" t="s">
        <v>20</v>
      </c>
      <c r="D7" s="46">
        <v>2683806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2683806</v>
      </c>
      <c r="O7" s="47">
        <f t="shared" si="1"/>
        <v>43.426578857947284</v>
      </c>
      <c r="P7" s="9"/>
    </row>
    <row r="8" spans="1:133">
      <c r="A8" s="12"/>
      <c r="B8" s="44">
        <v>513</v>
      </c>
      <c r="C8" s="20" t="s">
        <v>21</v>
      </c>
      <c r="D8" s="46">
        <v>3187256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3187256</v>
      </c>
      <c r="O8" s="47">
        <f t="shared" si="1"/>
        <v>51.572887170110519</v>
      </c>
      <c r="P8" s="9"/>
    </row>
    <row r="9" spans="1:133">
      <c r="A9" s="12"/>
      <c r="B9" s="44">
        <v>514</v>
      </c>
      <c r="C9" s="20" t="s">
        <v>22</v>
      </c>
      <c r="D9" s="46">
        <v>820281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820281</v>
      </c>
      <c r="O9" s="47">
        <f t="shared" si="1"/>
        <v>13.272940567304737</v>
      </c>
      <c r="P9" s="9"/>
    </row>
    <row r="10" spans="1:133">
      <c r="A10" s="12"/>
      <c r="B10" s="44">
        <v>515</v>
      </c>
      <c r="C10" s="20" t="s">
        <v>23</v>
      </c>
      <c r="D10" s="46">
        <v>1147923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1147923</v>
      </c>
      <c r="O10" s="47">
        <f t="shared" si="1"/>
        <v>18.574505266905067</v>
      </c>
      <c r="P10" s="9"/>
    </row>
    <row r="11" spans="1:133">
      <c r="A11" s="12"/>
      <c r="B11" s="44">
        <v>517</v>
      </c>
      <c r="C11" s="20" t="s">
        <v>24</v>
      </c>
      <c r="D11" s="46">
        <v>8147746</v>
      </c>
      <c r="E11" s="46">
        <v>0</v>
      </c>
      <c r="F11" s="46">
        <v>1195134</v>
      </c>
      <c r="G11" s="46">
        <v>32382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9375262</v>
      </c>
      <c r="O11" s="47">
        <f t="shared" si="1"/>
        <v>151.70081390268766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14906667</v>
      </c>
      <c r="L12" s="46">
        <v>0</v>
      </c>
      <c r="M12" s="46">
        <v>0</v>
      </c>
      <c r="N12" s="46">
        <f t="shared" si="2"/>
        <v>14906667</v>
      </c>
      <c r="O12" s="47">
        <f t="shared" si="1"/>
        <v>241.20430090127991</v>
      </c>
      <c r="P12" s="9"/>
    </row>
    <row r="13" spans="1:133">
      <c r="A13" s="12"/>
      <c r="B13" s="44">
        <v>519</v>
      </c>
      <c r="C13" s="20" t="s">
        <v>26</v>
      </c>
      <c r="D13" s="46">
        <v>1308002</v>
      </c>
      <c r="E13" s="46">
        <v>2286728</v>
      </c>
      <c r="F13" s="46">
        <v>0</v>
      </c>
      <c r="G13" s="46">
        <v>516458</v>
      </c>
      <c r="H13" s="46">
        <v>0</v>
      </c>
      <c r="I13" s="46">
        <v>0</v>
      </c>
      <c r="J13" s="46">
        <v>14114444</v>
      </c>
      <c r="K13" s="46">
        <v>0</v>
      </c>
      <c r="L13" s="46">
        <v>0</v>
      </c>
      <c r="M13" s="46">
        <v>602085</v>
      </c>
      <c r="N13" s="46">
        <f t="shared" si="2"/>
        <v>18827717</v>
      </c>
      <c r="O13" s="47">
        <f t="shared" si="1"/>
        <v>304.6506852639925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53745414</v>
      </c>
      <c r="E14" s="31">
        <f t="shared" si="3"/>
        <v>129476</v>
      </c>
      <c r="F14" s="31">
        <f t="shared" si="3"/>
        <v>0</v>
      </c>
      <c r="G14" s="31">
        <f t="shared" si="3"/>
        <v>1089480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2" si="4">SUM(D14:M14)</f>
        <v>54964370</v>
      </c>
      <c r="O14" s="43">
        <f t="shared" si="1"/>
        <v>889.37670911473924</v>
      </c>
      <c r="P14" s="10"/>
    </row>
    <row r="15" spans="1:133">
      <c r="A15" s="12"/>
      <c r="B15" s="44">
        <v>521</v>
      </c>
      <c r="C15" s="20" t="s">
        <v>28</v>
      </c>
      <c r="D15" s="46">
        <v>28886724</v>
      </c>
      <c r="E15" s="46">
        <v>129476</v>
      </c>
      <c r="F15" s="46">
        <v>0</v>
      </c>
      <c r="G15" s="46">
        <v>431510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29447710</v>
      </c>
      <c r="O15" s="47">
        <f t="shared" si="1"/>
        <v>476.49245157845343</v>
      </c>
      <c r="P15" s="9"/>
    </row>
    <row r="16" spans="1:133">
      <c r="A16" s="12"/>
      <c r="B16" s="44">
        <v>522</v>
      </c>
      <c r="C16" s="20" t="s">
        <v>29</v>
      </c>
      <c r="D16" s="46">
        <v>21994299</v>
      </c>
      <c r="E16" s="46">
        <v>0</v>
      </c>
      <c r="F16" s="46">
        <v>0</v>
      </c>
      <c r="G16" s="46">
        <v>657970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22652269</v>
      </c>
      <c r="O16" s="47">
        <f t="shared" si="1"/>
        <v>366.53563858189995</v>
      </c>
      <c r="P16" s="9"/>
    </row>
    <row r="17" spans="1:16">
      <c r="A17" s="12"/>
      <c r="B17" s="44">
        <v>524</v>
      </c>
      <c r="C17" s="20" t="s">
        <v>30</v>
      </c>
      <c r="D17" s="46">
        <v>2864391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2864391</v>
      </c>
      <c r="O17" s="47">
        <f t="shared" si="1"/>
        <v>46.348618954385849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SUM(D19:D22)</f>
        <v>349474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30947196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31296670</v>
      </c>
      <c r="O18" s="43">
        <f t="shared" si="1"/>
        <v>506.41041407096975</v>
      </c>
      <c r="P18" s="10"/>
    </row>
    <row r="19" spans="1:16">
      <c r="A19" s="12"/>
      <c r="B19" s="44">
        <v>534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4686520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4686520</v>
      </c>
      <c r="O19" s="47">
        <f t="shared" si="1"/>
        <v>75.832429895956381</v>
      </c>
      <c r="P19" s="9"/>
    </row>
    <row r="20" spans="1:16">
      <c r="A20" s="12"/>
      <c r="B20" s="44">
        <v>536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24622206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24622206</v>
      </c>
      <c r="O20" s="47">
        <f t="shared" si="1"/>
        <v>398.41112603355936</v>
      </c>
      <c r="P20" s="9"/>
    </row>
    <row r="21" spans="1:16">
      <c r="A21" s="12"/>
      <c r="B21" s="44">
        <v>538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1638470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1638470</v>
      </c>
      <c r="O21" s="47">
        <f t="shared" si="1"/>
        <v>26.512030549667482</v>
      </c>
      <c r="P21" s="9"/>
    </row>
    <row r="22" spans="1:16">
      <c r="A22" s="12"/>
      <c r="B22" s="44">
        <v>539</v>
      </c>
      <c r="C22" s="20" t="s">
        <v>35</v>
      </c>
      <c r="D22" s="46">
        <v>349474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349474</v>
      </c>
      <c r="O22" s="47">
        <f t="shared" si="1"/>
        <v>5.6548275917865407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SUM(D24:D26)</f>
        <v>3199362</v>
      </c>
      <c r="E23" s="31">
        <f t="shared" si="6"/>
        <v>786292</v>
      </c>
      <c r="F23" s="31">
        <f t="shared" si="6"/>
        <v>0</v>
      </c>
      <c r="G23" s="31">
        <f t="shared" si="6"/>
        <v>3385822</v>
      </c>
      <c r="H23" s="31">
        <f t="shared" si="6"/>
        <v>0</v>
      </c>
      <c r="I23" s="31">
        <f t="shared" si="6"/>
        <v>0</v>
      </c>
      <c r="J23" s="31">
        <f t="shared" si="6"/>
        <v>4936332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29" si="7">SUM(D23:M23)</f>
        <v>12307808</v>
      </c>
      <c r="O23" s="43">
        <f t="shared" si="1"/>
        <v>199.15224672739924</v>
      </c>
      <c r="P23" s="10"/>
    </row>
    <row r="24" spans="1:16">
      <c r="A24" s="12"/>
      <c r="B24" s="44">
        <v>541</v>
      </c>
      <c r="C24" s="20" t="s">
        <v>37</v>
      </c>
      <c r="D24" s="46">
        <v>2193886</v>
      </c>
      <c r="E24" s="46">
        <v>0</v>
      </c>
      <c r="F24" s="46">
        <v>0</v>
      </c>
      <c r="G24" s="46">
        <v>2756984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4950870</v>
      </c>
      <c r="O24" s="47">
        <f t="shared" si="1"/>
        <v>80.109868772349955</v>
      </c>
      <c r="P24" s="9"/>
    </row>
    <row r="25" spans="1:16">
      <c r="A25" s="12"/>
      <c r="B25" s="44">
        <v>545</v>
      </c>
      <c r="C25" s="20" t="s">
        <v>38</v>
      </c>
      <c r="D25" s="46">
        <v>1005476</v>
      </c>
      <c r="E25" s="46">
        <v>0</v>
      </c>
      <c r="F25" s="46">
        <v>0</v>
      </c>
      <c r="G25" s="46">
        <v>628838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1634314</v>
      </c>
      <c r="O25" s="47">
        <f t="shared" si="1"/>
        <v>26.444782446885974</v>
      </c>
      <c r="P25" s="9"/>
    </row>
    <row r="26" spans="1:16">
      <c r="A26" s="12"/>
      <c r="B26" s="44">
        <v>549</v>
      </c>
      <c r="C26" s="20" t="s">
        <v>39</v>
      </c>
      <c r="D26" s="46">
        <v>0</v>
      </c>
      <c r="E26" s="46">
        <v>786292</v>
      </c>
      <c r="F26" s="46">
        <v>0</v>
      </c>
      <c r="G26" s="46">
        <v>0</v>
      </c>
      <c r="H26" s="46">
        <v>0</v>
      </c>
      <c r="I26" s="46">
        <v>0</v>
      </c>
      <c r="J26" s="46">
        <v>4936332</v>
      </c>
      <c r="K26" s="46">
        <v>0</v>
      </c>
      <c r="L26" s="46">
        <v>0</v>
      </c>
      <c r="M26" s="46">
        <v>0</v>
      </c>
      <c r="N26" s="46">
        <f t="shared" si="7"/>
        <v>5722624</v>
      </c>
      <c r="O26" s="47">
        <f t="shared" si="1"/>
        <v>92.597595508163295</v>
      </c>
      <c r="P26" s="9"/>
    </row>
    <row r="27" spans="1:16" ht="15.75">
      <c r="A27" s="28" t="s">
        <v>40</v>
      </c>
      <c r="B27" s="29"/>
      <c r="C27" s="30"/>
      <c r="D27" s="31">
        <f t="shared" ref="D27:M27" si="8">SUM(D28:D28)</f>
        <v>6512131</v>
      </c>
      <c r="E27" s="31">
        <f t="shared" si="8"/>
        <v>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13307025</v>
      </c>
      <c r="N27" s="31">
        <f t="shared" si="7"/>
        <v>19819156</v>
      </c>
      <c r="O27" s="43">
        <f t="shared" si="1"/>
        <v>320.69312794291352</v>
      </c>
      <c r="P27" s="10"/>
    </row>
    <row r="28" spans="1:16">
      <c r="A28" s="13"/>
      <c r="B28" s="45">
        <v>559</v>
      </c>
      <c r="C28" s="21" t="s">
        <v>42</v>
      </c>
      <c r="D28" s="46">
        <v>6512131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13307025</v>
      </c>
      <c r="N28" s="46">
        <f t="shared" si="7"/>
        <v>19819156</v>
      </c>
      <c r="O28" s="47">
        <f t="shared" si="1"/>
        <v>320.69312794291352</v>
      </c>
      <c r="P28" s="9"/>
    </row>
    <row r="29" spans="1:16" ht="15.75">
      <c r="A29" s="28" t="s">
        <v>43</v>
      </c>
      <c r="B29" s="29"/>
      <c r="C29" s="30"/>
      <c r="D29" s="31">
        <f t="shared" ref="D29:M29" si="9">SUM(D30:D30)</f>
        <v>59750</v>
      </c>
      <c r="E29" s="31">
        <f t="shared" si="9"/>
        <v>0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7"/>
        <v>59750</v>
      </c>
      <c r="O29" s="43">
        <f t="shared" si="1"/>
        <v>0.96681283474377433</v>
      </c>
      <c r="P29" s="10"/>
    </row>
    <row r="30" spans="1:16">
      <c r="A30" s="12"/>
      <c r="B30" s="44">
        <v>569</v>
      </c>
      <c r="C30" s="20" t="s">
        <v>44</v>
      </c>
      <c r="D30" s="46">
        <v>59750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7" si="10">SUM(D30:M30)</f>
        <v>59750</v>
      </c>
      <c r="O30" s="47">
        <f t="shared" si="1"/>
        <v>0.96681283474377433</v>
      </c>
      <c r="P30" s="9"/>
    </row>
    <row r="31" spans="1:16" ht="15.75">
      <c r="A31" s="28" t="s">
        <v>45</v>
      </c>
      <c r="B31" s="29"/>
      <c r="C31" s="30"/>
      <c r="D31" s="31">
        <f t="shared" ref="D31:M31" si="11">SUM(D32:D34)</f>
        <v>14110141</v>
      </c>
      <c r="E31" s="31">
        <f t="shared" si="11"/>
        <v>296694</v>
      </c>
      <c r="F31" s="31">
        <f t="shared" si="11"/>
        <v>0</v>
      </c>
      <c r="G31" s="31">
        <f t="shared" si="11"/>
        <v>9161849</v>
      </c>
      <c r="H31" s="31">
        <f t="shared" si="11"/>
        <v>0</v>
      </c>
      <c r="I31" s="31">
        <f t="shared" si="11"/>
        <v>3746590</v>
      </c>
      <c r="J31" s="31">
        <f t="shared" si="11"/>
        <v>0</v>
      </c>
      <c r="K31" s="31">
        <f t="shared" si="11"/>
        <v>0</v>
      </c>
      <c r="L31" s="31">
        <f t="shared" si="11"/>
        <v>0</v>
      </c>
      <c r="M31" s="31">
        <f t="shared" si="11"/>
        <v>0</v>
      </c>
      <c r="N31" s="31">
        <f t="shared" si="10"/>
        <v>27315274</v>
      </c>
      <c r="O31" s="43">
        <f t="shared" si="1"/>
        <v>441.98757301661783</v>
      </c>
      <c r="P31" s="9"/>
    </row>
    <row r="32" spans="1:16">
      <c r="A32" s="12"/>
      <c r="B32" s="44">
        <v>572</v>
      </c>
      <c r="C32" s="20" t="s">
        <v>47</v>
      </c>
      <c r="D32" s="46">
        <v>8801456</v>
      </c>
      <c r="E32" s="46">
        <v>296694</v>
      </c>
      <c r="F32" s="46">
        <v>0</v>
      </c>
      <c r="G32" s="46">
        <v>73717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9171867</v>
      </c>
      <c r="O32" s="47">
        <f t="shared" si="1"/>
        <v>148.40968592741217</v>
      </c>
      <c r="P32" s="9"/>
    </row>
    <row r="33" spans="1:119">
      <c r="A33" s="12"/>
      <c r="B33" s="44">
        <v>573</v>
      </c>
      <c r="C33" s="20" t="s">
        <v>48</v>
      </c>
      <c r="D33" s="46">
        <v>1723250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1723250</v>
      </c>
      <c r="O33" s="47">
        <f t="shared" si="1"/>
        <v>27.883853012087183</v>
      </c>
      <c r="P33" s="9"/>
    </row>
    <row r="34" spans="1:119">
      <c r="A34" s="12"/>
      <c r="B34" s="44">
        <v>575</v>
      </c>
      <c r="C34" s="20" t="s">
        <v>49</v>
      </c>
      <c r="D34" s="46">
        <v>3585435</v>
      </c>
      <c r="E34" s="46">
        <v>0</v>
      </c>
      <c r="F34" s="46">
        <v>0</v>
      </c>
      <c r="G34" s="46">
        <v>9088132</v>
      </c>
      <c r="H34" s="46">
        <v>0</v>
      </c>
      <c r="I34" s="46">
        <v>3746590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16420157</v>
      </c>
      <c r="O34" s="47">
        <f t="shared" si="1"/>
        <v>265.69403407711849</v>
      </c>
      <c r="P34" s="9"/>
    </row>
    <row r="35" spans="1:119" ht="15.75">
      <c r="A35" s="28" t="s">
        <v>51</v>
      </c>
      <c r="B35" s="29"/>
      <c r="C35" s="30"/>
      <c r="D35" s="31">
        <f t="shared" ref="D35:M35" si="12">SUM(D36:D36)</f>
        <v>3500906</v>
      </c>
      <c r="E35" s="31">
        <f t="shared" si="12"/>
        <v>780000</v>
      </c>
      <c r="F35" s="31">
        <f t="shared" si="12"/>
        <v>1360</v>
      </c>
      <c r="G35" s="31">
        <f t="shared" si="12"/>
        <v>114230</v>
      </c>
      <c r="H35" s="31">
        <f t="shared" si="12"/>
        <v>0</v>
      </c>
      <c r="I35" s="31">
        <f t="shared" si="12"/>
        <v>3788290</v>
      </c>
      <c r="J35" s="31">
        <f t="shared" si="12"/>
        <v>0</v>
      </c>
      <c r="K35" s="31">
        <f t="shared" si="12"/>
        <v>0</v>
      </c>
      <c r="L35" s="31">
        <f t="shared" si="12"/>
        <v>0</v>
      </c>
      <c r="M35" s="31">
        <f t="shared" si="12"/>
        <v>0</v>
      </c>
      <c r="N35" s="31">
        <f t="shared" si="10"/>
        <v>8184786</v>
      </c>
      <c r="O35" s="43">
        <f t="shared" si="1"/>
        <v>132.43775990679762</v>
      </c>
      <c r="P35" s="9"/>
    </row>
    <row r="36" spans="1:119" ht="15.75" thickBot="1">
      <c r="A36" s="12"/>
      <c r="B36" s="44">
        <v>581</v>
      </c>
      <c r="C36" s="20" t="s">
        <v>50</v>
      </c>
      <c r="D36" s="46">
        <v>3500906</v>
      </c>
      <c r="E36" s="46">
        <v>780000</v>
      </c>
      <c r="F36" s="46">
        <v>1360</v>
      </c>
      <c r="G36" s="46">
        <v>114230</v>
      </c>
      <c r="H36" s="46">
        <v>0</v>
      </c>
      <c r="I36" s="46">
        <v>3788290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8184786</v>
      </c>
      <c r="O36" s="47">
        <f t="shared" si="1"/>
        <v>132.43775990679762</v>
      </c>
      <c r="P36" s="9"/>
    </row>
    <row r="37" spans="1:119" ht="16.5" thickBot="1">
      <c r="A37" s="14" t="s">
        <v>10</v>
      </c>
      <c r="B37" s="23"/>
      <c r="C37" s="22"/>
      <c r="D37" s="15">
        <f t="shared" ref="D37:M37" si="13">SUM(D5,D14,D18,D23,D27,D29,D31,D35)</f>
        <v>99074913</v>
      </c>
      <c r="E37" s="15">
        <f t="shared" si="13"/>
        <v>4279190</v>
      </c>
      <c r="F37" s="15">
        <f t="shared" si="13"/>
        <v>1196494</v>
      </c>
      <c r="G37" s="15">
        <f t="shared" si="13"/>
        <v>14300221</v>
      </c>
      <c r="H37" s="15">
        <f t="shared" si="13"/>
        <v>0</v>
      </c>
      <c r="I37" s="15">
        <f t="shared" si="13"/>
        <v>38482076</v>
      </c>
      <c r="J37" s="15">
        <f t="shared" si="13"/>
        <v>19050776</v>
      </c>
      <c r="K37" s="15">
        <f t="shared" si="13"/>
        <v>14906667</v>
      </c>
      <c r="L37" s="15">
        <f t="shared" si="13"/>
        <v>0</v>
      </c>
      <c r="M37" s="15">
        <f t="shared" si="13"/>
        <v>13909110</v>
      </c>
      <c r="N37" s="15">
        <f t="shared" si="10"/>
        <v>205199447</v>
      </c>
      <c r="O37" s="37">
        <f t="shared" si="1"/>
        <v>3320.3256743418392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163" t="s">
        <v>66</v>
      </c>
      <c r="M39" s="163"/>
      <c r="N39" s="163"/>
      <c r="O39" s="41">
        <v>61801</v>
      </c>
    </row>
    <row r="40" spans="1:119">
      <c r="A40" s="164"/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2"/>
    </row>
    <row r="41" spans="1:119" ht="15.75" customHeight="1" thickBot="1">
      <c r="A41" s="165" t="s">
        <v>56</v>
      </c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5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0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13860461</v>
      </c>
      <c r="E5" s="26">
        <f t="shared" si="0"/>
        <v>2334579</v>
      </c>
      <c r="F5" s="26">
        <f t="shared" si="0"/>
        <v>1195902</v>
      </c>
      <c r="G5" s="26">
        <f t="shared" si="0"/>
        <v>187940</v>
      </c>
      <c r="H5" s="26">
        <f t="shared" si="0"/>
        <v>0</v>
      </c>
      <c r="I5" s="26">
        <f t="shared" si="0"/>
        <v>0</v>
      </c>
      <c r="J5" s="26">
        <f t="shared" si="0"/>
        <v>13134100</v>
      </c>
      <c r="K5" s="26">
        <f t="shared" si="0"/>
        <v>14116692</v>
      </c>
      <c r="L5" s="26">
        <f t="shared" si="0"/>
        <v>0</v>
      </c>
      <c r="M5" s="26">
        <f t="shared" si="0"/>
        <v>575675</v>
      </c>
      <c r="N5" s="27">
        <f>SUM(D5:M5)</f>
        <v>45405349</v>
      </c>
      <c r="O5" s="32">
        <f t="shared" ref="O5:O40" si="1">(N5/O$42)</f>
        <v>738.35838686072043</v>
      </c>
      <c r="P5" s="6"/>
    </row>
    <row r="6" spans="1:133">
      <c r="A6" s="12"/>
      <c r="B6" s="44">
        <v>511</v>
      </c>
      <c r="C6" s="20" t="s">
        <v>19</v>
      </c>
      <c r="D6" s="46">
        <v>210304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210304</v>
      </c>
      <c r="O6" s="47">
        <f t="shared" si="1"/>
        <v>3.4198552727864056</v>
      </c>
      <c r="P6" s="9"/>
    </row>
    <row r="7" spans="1:133">
      <c r="A7" s="12"/>
      <c r="B7" s="44">
        <v>512</v>
      </c>
      <c r="C7" s="20" t="s">
        <v>20</v>
      </c>
      <c r="D7" s="46">
        <v>2431002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2431002</v>
      </c>
      <c r="O7" s="47">
        <f t="shared" si="1"/>
        <v>39.531701764371086</v>
      </c>
      <c r="P7" s="9"/>
    </row>
    <row r="8" spans="1:133">
      <c r="A8" s="12"/>
      <c r="B8" s="44">
        <v>513</v>
      </c>
      <c r="C8" s="20" t="s">
        <v>21</v>
      </c>
      <c r="D8" s="46">
        <v>3291247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3291247</v>
      </c>
      <c r="O8" s="47">
        <f t="shared" si="1"/>
        <v>53.520562647369708</v>
      </c>
      <c r="P8" s="9"/>
    </row>
    <row r="9" spans="1:133">
      <c r="A9" s="12"/>
      <c r="B9" s="44">
        <v>514</v>
      </c>
      <c r="C9" s="20" t="s">
        <v>22</v>
      </c>
      <c r="D9" s="46">
        <v>758786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758786</v>
      </c>
      <c r="O9" s="47">
        <f t="shared" si="1"/>
        <v>12.338986909504838</v>
      </c>
      <c r="P9" s="9"/>
    </row>
    <row r="10" spans="1:133">
      <c r="A10" s="12"/>
      <c r="B10" s="44">
        <v>515</v>
      </c>
      <c r="C10" s="20" t="s">
        <v>23</v>
      </c>
      <c r="D10" s="46">
        <v>1128936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1128936</v>
      </c>
      <c r="O10" s="47">
        <f t="shared" si="1"/>
        <v>18.358175461419627</v>
      </c>
      <c r="P10" s="9"/>
    </row>
    <row r="11" spans="1:133">
      <c r="A11" s="12"/>
      <c r="B11" s="44">
        <v>517</v>
      </c>
      <c r="C11" s="20" t="s">
        <v>24</v>
      </c>
      <c r="D11" s="46">
        <v>5113963</v>
      </c>
      <c r="E11" s="46">
        <v>0</v>
      </c>
      <c r="F11" s="46">
        <v>1195902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6309865</v>
      </c>
      <c r="O11" s="47">
        <f t="shared" si="1"/>
        <v>102.60777298967396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14116692</v>
      </c>
      <c r="L12" s="46">
        <v>0</v>
      </c>
      <c r="M12" s="46">
        <v>0</v>
      </c>
      <c r="N12" s="46">
        <f t="shared" si="2"/>
        <v>14116692</v>
      </c>
      <c r="O12" s="47">
        <f t="shared" si="1"/>
        <v>229.5583705992357</v>
      </c>
      <c r="P12" s="9"/>
    </row>
    <row r="13" spans="1:133">
      <c r="A13" s="12"/>
      <c r="B13" s="44">
        <v>519</v>
      </c>
      <c r="C13" s="20" t="s">
        <v>26</v>
      </c>
      <c r="D13" s="46">
        <v>926223</v>
      </c>
      <c r="E13" s="46">
        <v>2334579</v>
      </c>
      <c r="F13" s="46">
        <v>0</v>
      </c>
      <c r="G13" s="46">
        <v>187940</v>
      </c>
      <c r="H13" s="46">
        <v>0</v>
      </c>
      <c r="I13" s="46">
        <v>0</v>
      </c>
      <c r="J13" s="46">
        <v>13134100</v>
      </c>
      <c r="K13" s="46">
        <v>0</v>
      </c>
      <c r="L13" s="46">
        <v>0</v>
      </c>
      <c r="M13" s="46">
        <v>575675</v>
      </c>
      <c r="N13" s="46">
        <f t="shared" si="2"/>
        <v>17158517</v>
      </c>
      <c r="O13" s="47">
        <f t="shared" si="1"/>
        <v>279.02296121635908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51315907</v>
      </c>
      <c r="E14" s="31">
        <f t="shared" si="3"/>
        <v>865716</v>
      </c>
      <c r="F14" s="31">
        <f t="shared" si="3"/>
        <v>0</v>
      </c>
      <c r="G14" s="31">
        <f t="shared" si="3"/>
        <v>368941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2" si="4">SUM(D14:M14)</f>
        <v>52550564</v>
      </c>
      <c r="O14" s="43">
        <f t="shared" si="1"/>
        <v>854.55019107244493</v>
      </c>
      <c r="P14" s="10"/>
    </row>
    <row r="15" spans="1:133">
      <c r="A15" s="12"/>
      <c r="B15" s="44">
        <v>521</v>
      </c>
      <c r="C15" s="20" t="s">
        <v>28</v>
      </c>
      <c r="D15" s="46">
        <v>27318557</v>
      </c>
      <c r="E15" s="46">
        <v>854358</v>
      </c>
      <c r="F15" s="46">
        <v>0</v>
      </c>
      <c r="G15" s="46">
        <v>299578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28472493</v>
      </c>
      <c r="O15" s="47">
        <f t="shared" si="1"/>
        <v>463.00500853727948</v>
      </c>
      <c r="P15" s="9"/>
    </row>
    <row r="16" spans="1:133">
      <c r="A16" s="12"/>
      <c r="B16" s="44">
        <v>522</v>
      </c>
      <c r="C16" s="20" t="s">
        <v>29</v>
      </c>
      <c r="D16" s="46">
        <v>21385138</v>
      </c>
      <c r="E16" s="46">
        <v>11358</v>
      </c>
      <c r="F16" s="46">
        <v>0</v>
      </c>
      <c r="G16" s="46">
        <v>69363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21465859</v>
      </c>
      <c r="O16" s="47">
        <f t="shared" si="1"/>
        <v>349.06673713310028</v>
      </c>
      <c r="P16" s="9"/>
    </row>
    <row r="17" spans="1:16">
      <c r="A17" s="12"/>
      <c r="B17" s="44">
        <v>524</v>
      </c>
      <c r="C17" s="20" t="s">
        <v>30</v>
      </c>
      <c r="D17" s="46">
        <v>2612212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2612212</v>
      </c>
      <c r="O17" s="47">
        <f t="shared" si="1"/>
        <v>42.478445402065212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SUM(D19:D22)</f>
        <v>350371</v>
      </c>
      <c r="E18" s="31">
        <f t="shared" si="5"/>
        <v>185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32312712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32663268</v>
      </c>
      <c r="O18" s="43">
        <f t="shared" si="1"/>
        <v>531.15323197007888</v>
      </c>
      <c r="P18" s="10"/>
    </row>
    <row r="19" spans="1:16">
      <c r="A19" s="12"/>
      <c r="B19" s="44">
        <v>534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4640059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4640059</v>
      </c>
      <c r="O19" s="47">
        <f t="shared" si="1"/>
        <v>75.454248312870959</v>
      </c>
      <c r="P19" s="9"/>
    </row>
    <row r="20" spans="1:16">
      <c r="A20" s="12"/>
      <c r="B20" s="44">
        <v>536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25975439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25975439</v>
      </c>
      <c r="O20" s="47">
        <f t="shared" si="1"/>
        <v>422.39920318725098</v>
      </c>
      <c r="P20" s="9"/>
    </row>
    <row r="21" spans="1:16">
      <c r="A21" s="12"/>
      <c r="B21" s="44">
        <v>538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1697214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1697214</v>
      </c>
      <c r="O21" s="47">
        <f t="shared" si="1"/>
        <v>27.599219448735671</v>
      </c>
      <c r="P21" s="9"/>
    </row>
    <row r="22" spans="1:16">
      <c r="A22" s="12"/>
      <c r="B22" s="44">
        <v>539</v>
      </c>
      <c r="C22" s="20" t="s">
        <v>35</v>
      </c>
      <c r="D22" s="46">
        <v>350371</v>
      </c>
      <c r="E22" s="46">
        <v>185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350556</v>
      </c>
      <c r="O22" s="47">
        <f t="shared" si="1"/>
        <v>5.7005610212212376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SUM(D24:D27)</f>
        <v>3128187</v>
      </c>
      <c r="E23" s="31">
        <f t="shared" si="6"/>
        <v>835138</v>
      </c>
      <c r="F23" s="31">
        <f t="shared" si="6"/>
        <v>0</v>
      </c>
      <c r="G23" s="31">
        <f t="shared" si="6"/>
        <v>2941483</v>
      </c>
      <c r="H23" s="31">
        <f t="shared" si="6"/>
        <v>0</v>
      </c>
      <c r="I23" s="31">
        <f t="shared" si="6"/>
        <v>0</v>
      </c>
      <c r="J23" s="31">
        <f t="shared" si="6"/>
        <v>4925844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31" si="7">SUM(D23:M23)</f>
        <v>11830652</v>
      </c>
      <c r="O23" s="43">
        <f t="shared" si="1"/>
        <v>192.38396617611187</v>
      </c>
      <c r="P23" s="10"/>
    </row>
    <row r="24" spans="1:16">
      <c r="A24" s="12"/>
      <c r="B24" s="44">
        <v>541</v>
      </c>
      <c r="C24" s="20" t="s">
        <v>37</v>
      </c>
      <c r="D24" s="46">
        <v>2244579</v>
      </c>
      <c r="E24" s="46">
        <v>0</v>
      </c>
      <c r="F24" s="46">
        <v>0</v>
      </c>
      <c r="G24" s="46">
        <v>2941483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5186062</v>
      </c>
      <c r="O24" s="47">
        <f t="shared" si="1"/>
        <v>84.333067729083666</v>
      </c>
      <c r="P24" s="9"/>
    </row>
    <row r="25" spans="1:16">
      <c r="A25" s="12"/>
      <c r="B25" s="44">
        <v>544</v>
      </c>
      <c r="C25" s="20" t="s">
        <v>58</v>
      </c>
      <c r="D25" s="46">
        <v>0</v>
      </c>
      <c r="E25" s="46">
        <v>38329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38329</v>
      </c>
      <c r="O25" s="47">
        <f t="shared" si="1"/>
        <v>0.62328644605252459</v>
      </c>
      <c r="P25" s="9"/>
    </row>
    <row r="26" spans="1:16">
      <c r="A26" s="12"/>
      <c r="B26" s="44">
        <v>545</v>
      </c>
      <c r="C26" s="20" t="s">
        <v>38</v>
      </c>
      <c r="D26" s="46">
        <v>883608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883608</v>
      </c>
      <c r="O26" s="47">
        <f t="shared" si="1"/>
        <v>14.368777949426782</v>
      </c>
      <c r="P26" s="9"/>
    </row>
    <row r="27" spans="1:16">
      <c r="A27" s="12"/>
      <c r="B27" s="44">
        <v>549</v>
      </c>
      <c r="C27" s="20" t="s">
        <v>39</v>
      </c>
      <c r="D27" s="46">
        <v>0</v>
      </c>
      <c r="E27" s="46">
        <v>796809</v>
      </c>
      <c r="F27" s="46">
        <v>0</v>
      </c>
      <c r="G27" s="46">
        <v>0</v>
      </c>
      <c r="H27" s="46">
        <v>0</v>
      </c>
      <c r="I27" s="46">
        <v>0</v>
      </c>
      <c r="J27" s="46">
        <v>4925844</v>
      </c>
      <c r="K27" s="46">
        <v>0</v>
      </c>
      <c r="L27" s="46">
        <v>0</v>
      </c>
      <c r="M27" s="46">
        <v>0</v>
      </c>
      <c r="N27" s="46">
        <f t="shared" si="7"/>
        <v>5722653</v>
      </c>
      <c r="O27" s="47">
        <f t="shared" si="1"/>
        <v>93.058834051548899</v>
      </c>
      <c r="P27" s="9"/>
    </row>
    <row r="28" spans="1:16" ht="15.75">
      <c r="A28" s="28" t="s">
        <v>40</v>
      </c>
      <c r="B28" s="29"/>
      <c r="C28" s="30"/>
      <c r="D28" s="31">
        <f t="shared" ref="D28:M28" si="8">SUM(D29:D30)</f>
        <v>6502217</v>
      </c>
      <c r="E28" s="31">
        <f t="shared" si="8"/>
        <v>49890</v>
      </c>
      <c r="F28" s="31">
        <f t="shared" si="8"/>
        <v>0</v>
      </c>
      <c r="G28" s="31">
        <f t="shared" si="8"/>
        <v>52702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9733187</v>
      </c>
      <c r="N28" s="31">
        <f t="shared" si="7"/>
        <v>16337996</v>
      </c>
      <c r="O28" s="43">
        <f t="shared" si="1"/>
        <v>265.68007155053255</v>
      </c>
      <c r="P28" s="10"/>
    </row>
    <row r="29" spans="1:16">
      <c r="A29" s="13"/>
      <c r="B29" s="45">
        <v>554</v>
      </c>
      <c r="C29" s="21" t="s">
        <v>41</v>
      </c>
      <c r="D29" s="46">
        <v>0</v>
      </c>
      <c r="E29" s="46">
        <v>49890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49890</v>
      </c>
      <c r="O29" s="47">
        <f t="shared" si="1"/>
        <v>0.81128547036344423</v>
      </c>
      <c r="P29" s="9"/>
    </row>
    <row r="30" spans="1:16">
      <c r="A30" s="13"/>
      <c r="B30" s="45">
        <v>559</v>
      </c>
      <c r="C30" s="21" t="s">
        <v>42</v>
      </c>
      <c r="D30" s="46">
        <v>6502217</v>
      </c>
      <c r="E30" s="46">
        <v>0</v>
      </c>
      <c r="F30" s="46">
        <v>0</v>
      </c>
      <c r="G30" s="46">
        <v>52702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9733187</v>
      </c>
      <c r="N30" s="46">
        <f t="shared" si="7"/>
        <v>16288106</v>
      </c>
      <c r="O30" s="47">
        <f t="shared" si="1"/>
        <v>264.86878608016912</v>
      </c>
      <c r="P30" s="9"/>
    </row>
    <row r="31" spans="1:16" ht="15.75">
      <c r="A31" s="28" t="s">
        <v>43</v>
      </c>
      <c r="B31" s="29"/>
      <c r="C31" s="30"/>
      <c r="D31" s="31">
        <f t="shared" ref="D31:M31" si="9">SUM(D32:D32)</f>
        <v>59750</v>
      </c>
      <c r="E31" s="31">
        <f t="shared" si="9"/>
        <v>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59750</v>
      </c>
      <c r="O31" s="43">
        <f t="shared" si="1"/>
        <v>0.97162370924465402</v>
      </c>
      <c r="P31" s="10"/>
    </row>
    <row r="32" spans="1:16">
      <c r="A32" s="12"/>
      <c r="B32" s="44">
        <v>569</v>
      </c>
      <c r="C32" s="20" t="s">
        <v>44</v>
      </c>
      <c r="D32" s="46">
        <v>59750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7" si="10">SUM(D32:M32)</f>
        <v>59750</v>
      </c>
      <c r="O32" s="47">
        <f t="shared" si="1"/>
        <v>0.97162370924465402</v>
      </c>
      <c r="P32" s="9"/>
    </row>
    <row r="33" spans="1:119" ht="15.75">
      <c r="A33" s="28" t="s">
        <v>45</v>
      </c>
      <c r="B33" s="29"/>
      <c r="C33" s="30"/>
      <c r="D33" s="31">
        <f t="shared" ref="D33:M33" si="11">SUM(D34:D37)</f>
        <v>13808683</v>
      </c>
      <c r="E33" s="31">
        <f t="shared" si="11"/>
        <v>455357</v>
      </c>
      <c r="F33" s="31">
        <f t="shared" si="11"/>
        <v>0</v>
      </c>
      <c r="G33" s="31">
        <f t="shared" si="11"/>
        <v>983999</v>
      </c>
      <c r="H33" s="31">
        <f t="shared" si="11"/>
        <v>0</v>
      </c>
      <c r="I33" s="31">
        <f t="shared" si="11"/>
        <v>3669645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>SUM(D33:M33)</f>
        <v>18917684</v>
      </c>
      <c r="O33" s="43">
        <f t="shared" si="1"/>
        <v>307.62962842507523</v>
      </c>
      <c r="P33" s="9"/>
    </row>
    <row r="34" spans="1:119">
      <c r="A34" s="12"/>
      <c r="B34" s="44">
        <v>571</v>
      </c>
      <c r="C34" s="20" t="s">
        <v>46</v>
      </c>
      <c r="D34" s="46">
        <v>1453500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1453500</v>
      </c>
      <c r="O34" s="47">
        <f t="shared" si="1"/>
        <v>23.636067973005936</v>
      </c>
      <c r="P34" s="9"/>
    </row>
    <row r="35" spans="1:119">
      <c r="A35" s="12"/>
      <c r="B35" s="44">
        <v>572</v>
      </c>
      <c r="C35" s="20" t="s">
        <v>47</v>
      </c>
      <c r="D35" s="46">
        <v>8746022</v>
      </c>
      <c r="E35" s="46">
        <v>455357</v>
      </c>
      <c r="F35" s="46">
        <v>0</v>
      </c>
      <c r="G35" s="46">
        <v>983999</v>
      </c>
      <c r="H35" s="46">
        <v>0</v>
      </c>
      <c r="I35" s="46">
        <v>3412383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13597761</v>
      </c>
      <c r="O35" s="47">
        <f t="shared" si="1"/>
        <v>221.11978209610538</v>
      </c>
      <c r="P35" s="9"/>
    </row>
    <row r="36" spans="1:119">
      <c r="A36" s="12"/>
      <c r="B36" s="44">
        <v>573</v>
      </c>
      <c r="C36" s="20" t="s">
        <v>48</v>
      </c>
      <c r="D36" s="46">
        <v>269750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269750</v>
      </c>
      <c r="O36" s="47">
        <f t="shared" si="1"/>
        <v>4.3865354906903002</v>
      </c>
      <c r="P36" s="9"/>
    </row>
    <row r="37" spans="1:119">
      <c r="A37" s="12"/>
      <c r="B37" s="44">
        <v>575</v>
      </c>
      <c r="C37" s="20" t="s">
        <v>49</v>
      </c>
      <c r="D37" s="46">
        <v>3339411</v>
      </c>
      <c r="E37" s="46">
        <v>0</v>
      </c>
      <c r="F37" s="46">
        <v>0</v>
      </c>
      <c r="G37" s="46">
        <v>0</v>
      </c>
      <c r="H37" s="46">
        <v>0</v>
      </c>
      <c r="I37" s="46">
        <v>257262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3596673</v>
      </c>
      <c r="O37" s="47">
        <f t="shared" si="1"/>
        <v>58.487242865273601</v>
      </c>
      <c r="P37" s="9"/>
    </row>
    <row r="38" spans="1:119" ht="15.75">
      <c r="A38" s="28" t="s">
        <v>51</v>
      </c>
      <c r="B38" s="29"/>
      <c r="C38" s="30"/>
      <c r="D38" s="31">
        <f t="shared" ref="D38:M38" si="12">SUM(D39:D39)</f>
        <v>2857232</v>
      </c>
      <c r="E38" s="31">
        <f t="shared" si="12"/>
        <v>170980</v>
      </c>
      <c r="F38" s="31">
        <f t="shared" si="12"/>
        <v>1773</v>
      </c>
      <c r="G38" s="31">
        <f t="shared" si="12"/>
        <v>375500</v>
      </c>
      <c r="H38" s="31">
        <f t="shared" si="12"/>
        <v>0</v>
      </c>
      <c r="I38" s="31">
        <f t="shared" si="12"/>
        <v>3420650</v>
      </c>
      <c r="J38" s="31">
        <f t="shared" si="12"/>
        <v>700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6826835</v>
      </c>
      <c r="O38" s="43">
        <f t="shared" si="1"/>
        <v>111.01447272135945</v>
      </c>
      <c r="P38" s="9"/>
    </row>
    <row r="39" spans="1:119" ht="15.75" thickBot="1">
      <c r="A39" s="12"/>
      <c r="B39" s="44">
        <v>581</v>
      </c>
      <c r="C39" s="20" t="s">
        <v>50</v>
      </c>
      <c r="D39" s="46">
        <v>2857232</v>
      </c>
      <c r="E39" s="46">
        <v>170980</v>
      </c>
      <c r="F39" s="46">
        <v>1773</v>
      </c>
      <c r="G39" s="46">
        <v>375500</v>
      </c>
      <c r="H39" s="46">
        <v>0</v>
      </c>
      <c r="I39" s="46">
        <v>3420650</v>
      </c>
      <c r="J39" s="46">
        <v>700</v>
      </c>
      <c r="K39" s="46">
        <v>0</v>
      </c>
      <c r="L39" s="46">
        <v>0</v>
      </c>
      <c r="M39" s="46">
        <v>0</v>
      </c>
      <c r="N39" s="46">
        <f>SUM(D39:M39)</f>
        <v>6826835</v>
      </c>
      <c r="O39" s="47">
        <f t="shared" si="1"/>
        <v>111.01447272135945</v>
      </c>
      <c r="P39" s="9"/>
    </row>
    <row r="40" spans="1:119" ht="16.5" thickBot="1">
      <c r="A40" s="14" t="s">
        <v>10</v>
      </c>
      <c r="B40" s="23"/>
      <c r="C40" s="22"/>
      <c r="D40" s="15">
        <f t="shared" ref="D40:M40" si="13">SUM(D5,D14,D18,D23,D28,D31,D33,D38)</f>
        <v>91882808</v>
      </c>
      <c r="E40" s="15">
        <f t="shared" si="13"/>
        <v>4711845</v>
      </c>
      <c r="F40" s="15">
        <f t="shared" si="13"/>
        <v>1197675</v>
      </c>
      <c r="G40" s="15">
        <f t="shared" si="13"/>
        <v>4910565</v>
      </c>
      <c r="H40" s="15">
        <f t="shared" si="13"/>
        <v>0</v>
      </c>
      <c r="I40" s="15">
        <f t="shared" si="13"/>
        <v>39403007</v>
      </c>
      <c r="J40" s="15">
        <f t="shared" si="13"/>
        <v>18060644</v>
      </c>
      <c r="K40" s="15">
        <f t="shared" si="13"/>
        <v>14116692</v>
      </c>
      <c r="L40" s="15">
        <f t="shared" si="13"/>
        <v>0</v>
      </c>
      <c r="M40" s="15">
        <f t="shared" si="13"/>
        <v>10308862</v>
      </c>
      <c r="N40" s="15">
        <f>SUM(D40:M40)</f>
        <v>184592098</v>
      </c>
      <c r="O40" s="37">
        <f t="shared" si="1"/>
        <v>3001.7415724855678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163" t="s">
        <v>61</v>
      </c>
      <c r="M42" s="163"/>
      <c r="N42" s="163"/>
      <c r="O42" s="41">
        <v>61495</v>
      </c>
    </row>
    <row r="43" spans="1:119">
      <c r="A43" s="164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2"/>
    </row>
    <row r="44" spans="1:119" ht="15.75" customHeight="1" thickBot="1">
      <c r="A44" s="165" t="s">
        <v>56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5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2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13672404</v>
      </c>
      <c r="E5" s="26">
        <f t="shared" si="0"/>
        <v>172736</v>
      </c>
      <c r="F5" s="26">
        <f t="shared" si="0"/>
        <v>1201657</v>
      </c>
      <c r="G5" s="26">
        <f t="shared" si="0"/>
        <v>261054</v>
      </c>
      <c r="H5" s="26">
        <f t="shared" si="0"/>
        <v>0</v>
      </c>
      <c r="I5" s="26">
        <f t="shared" si="0"/>
        <v>0</v>
      </c>
      <c r="J5" s="26">
        <f t="shared" si="0"/>
        <v>12708005</v>
      </c>
      <c r="K5" s="26">
        <f t="shared" si="0"/>
        <v>13150755</v>
      </c>
      <c r="L5" s="26">
        <f t="shared" si="0"/>
        <v>0</v>
      </c>
      <c r="M5" s="26">
        <f t="shared" si="0"/>
        <v>1704089</v>
      </c>
      <c r="N5" s="27">
        <f>SUM(D5:M5)</f>
        <v>42870700</v>
      </c>
      <c r="O5" s="32">
        <f t="shared" ref="O5:O40" si="1">(N5/O$42)</f>
        <v>704.75086715654845</v>
      </c>
      <c r="P5" s="6"/>
    </row>
    <row r="6" spans="1:133">
      <c r="A6" s="12"/>
      <c r="B6" s="44">
        <v>511</v>
      </c>
      <c r="C6" s="20" t="s">
        <v>19</v>
      </c>
      <c r="D6" s="46">
        <v>234254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234254</v>
      </c>
      <c r="O6" s="47">
        <f t="shared" si="1"/>
        <v>3.8508983906232022</v>
      </c>
      <c r="P6" s="9"/>
    </row>
    <row r="7" spans="1:133">
      <c r="A7" s="12"/>
      <c r="B7" s="44">
        <v>512</v>
      </c>
      <c r="C7" s="20" t="s">
        <v>20</v>
      </c>
      <c r="D7" s="46">
        <v>2495269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2495269</v>
      </c>
      <c r="O7" s="47">
        <f t="shared" si="1"/>
        <v>41.01969390606763</v>
      </c>
      <c r="P7" s="9"/>
    </row>
    <row r="8" spans="1:133">
      <c r="A8" s="12"/>
      <c r="B8" s="44">
        <v>513</v>
      </c>
      <c r="C8" s="20" t="s">
        <v>21</v>
      </c>
      <c r="D8" s="46">
        <v>3125755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3125755</v>
      </c>
      <c r="O8" s="47">
        <f t="shared" si="1"/>
        <v>51.384244875145896</v>
      </c>
      <c r="P8" s="9"/>
    </row>
    <row r="9" spans="1:133">
      <c r="A9" s="12"/>
      <c r="B9" s="44">
        <v>514</v>
      </c>
      <c r="C9" s="20" t="s">
        <v>22</v>
      </c>
      <c r="D9" s="46">
        <v>832002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832002</v>
      </c>
      <c r="O9" s="47">
        <f t="shared" si="1"/>
        <v>13.677269813088721</v>
      </c>
      <c r="P9" s="9"/>
    </row>
    <row r="10" spans="1:133">
      <c r="A10" s="12"/>
      <c r="B10" s="44">
        <v>515</v>
      </c>
      <c r="C10" s="20" t="s">
        <v>23</v>
      </c>
      <c r="D10" s="46">
        <v>1122006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1122006</v>
      </c>
      <c r="O10" s="47">
        <f t="shared" si="1"/>
        <v>18.444641712284856</v>
      </c>
      <c r="P10" s="9"/>
    </row>
    <row r="11" spans="1:133">
      <c r="A11" s="12"/>
      <c r="B11" s="44">
        <v>517</v>
      </c>
      <c r="C11" s="20" t="s">
        <v>24</v>
      </c>
      <c r="D11" s="46">
        <v>5012566</v>
      </c>
      <c r="E11" s="46">
        <v>0</v>
      </c>
      <c r="F11" s="46">
        <v>1201657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6214223</v>
      </c>
      <c r="O11" s="47">
        <f t="shared" si="1"/>
        <v>102.15552925317684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13150755</v>
      </c>
      <c r="L12" s="46">
        <v>0</v>
      </c>
      <c r="M12" s="46">
        <v>0</v>
      </c>
      <c r="N12" s="46">
        <f t="shared" si="2"/>
        <v>13150755</v>
      </c>
      <c r="O12" s="47">
        <f t="shared" si="1"/>
        <v>216.18508655126499</v>
      </c>
      <c r="P12" s="9"/>
    </row>
    <row r="13" spans="1:133">
      <c r="A13" s="12"/>
      <c r="B13" s="44">
        <v>519</v>
      </c>
      <c r="C13" s="20" t="s">
        <v>26</v>
      </c>
      <c r="D13" s="46">
        <v>850552</v>
      </c>
      <c r="E13" s="46">
        <v>172736</v>
      </c>
      <c r="F13" s="46">
        <v>0</v>
      </c>
      <c r="G13" s="46">
        <v>261054</v>
      </c>
      <c r="H13" s="46">
        <v>0</v>
      </c>
      <c r="I13" s="46">
        <v>0</v>
      </c>
      <c r="J13" s="46">
        <v>12708005</v>
      </c>
      <c r="K13" s="46">
        <v>0</v>
      </c>
      <c r="L13" s="46">
        <v>0</v>
      </c>
      <c r="M13" s="46">
        <v>1704089</v>
      </c>
      <c r="N13" s="46">
        <f t="shared" si="2"/>
        <v>15696436</v>
      </c>
      <c r="O13" s="47">
        <f t="shared" si="1"/>
        <v>258.03350265489632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53126564</v>
      </c>
      <c r="E14" s="31">
        <f t="shared" si="3"/>
        <v>957930</v>
      </c>
      <c r="F14" s="31">
        <f t="shared" si="3"/>
        <v>0</v>
      </c>
      <c r="G14" s="31">
        <f t="shared" si="3"/>
        <v>866881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2" si="4">SUM(D14:M14)</f>
        <v>54951375</v>
      </c>
      <c r="O14" s="43">
        <f t="shared" si="1"/>
        <v>903.34492281895746</v>
      </c>
      <c r="P14" s="10"/>
    </row>
    <row r="15" spans="1:133">
      <c r="A15" s="12"/>
      <c r="B15" s="44">
        <v>521</v>
      </c>
      <c r="C15" s="20" t="s">
        <v>28</v>
      </c>
      <c r="D15" s="46">
        <v>28147316</v>
      </c>
      <c r="E15" s="46">
        <v>957930</v>
      </c>
      <c r="F15" s="46">
        <v>0</v>
      </c>
      <c r="G15" s="46">
        <v>596583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29701829</v>
      </c>
      <c r="O15" s="47">
        <f t="shared" si="1"/>
        <v>488.26797192221073</v>
      </c>
      <c r="P15" s="9"/>
    </row>
    <row r="16" spans="1:133">
      <c r="A16" s="12"/>
      <c r="B16" s="44">
        <v>522</v>
      </c>
      <c r="C16" s="20" t="s">
        <v>29</v>
      </c>
      <c r="D16" s="46">
        <v>22323025</v>
      </c>
      <c r="E16" s="46">
        <v>0</v>
      </c>
      <c r="F16" s="46">
        <v>0</v>
      </c>
      <c r="G16" s="46">
        <v>270298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22593323</v>
      </c>
      <c r="O16" s="47">
        <f t="shared" si="1"/>
        <v>371.41133632522889</v>
      </c>
      <c r="P16" s="9"/>
    </row>
    <row r="17" spans="1:16">
      <c r="A17" s="12"/>
      <c r="B17" s="44">
        <v>524</v>
      </c>
      <c r="C17" s="20" t="s">
        <v>30</v>
      </c>
      <c r="D17" s="46">
        <v>2656223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2656223</v>
      </c>
      <c r="O17" s="47">
        <f t="shared" si="1"/>
        <v>43.665614571517814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SUM(D19:D22)</f>
        <v>373536</v>
      </c>
      <c r="E18" s="31">
        <f t="shared" si="5"/>
        <v>1018567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35492819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36884922</v>
      </c>
      <c r="O18" s="43">
        <f t="shared" si="1"/>
        <v>606.35074222024957</v>
      </c>
      <c r="P18" s="10"/>
    </row>
    <row r="19" spans="1:16">
      <c r="A19" s="12"/>
      <c r="B19" s="44">
        <v>534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4293784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4293784</v>
      </c>
      <c r="O19" s="47">
        <f t="shared" si="1"/>
        <v>70.585458072364418</v>
      </c>
      <c r="P19" s="9"/>
    </row>
    <row r="20" spans="1:16">
      <c r="A20" s="12"/>
      <c r="B20" s="44">
        <v>536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29525727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29525727</v>
      </c>
      <c r="O20" s="47">
        <f t="shared" si="1"/>
        <v>485.37303348621589</v>
      </c>
      <c r="P20" s="9"/>
    </row>
    <row r="21" spans="1:16">
      <c r="A21" s="12"/>
      <c r="B21" s="44">
        <v>538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1673308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1673308</v>
      </c>
      <c r="O21" s="47">
        <f t="shared" si="1"/>
        <v>27.50748795844224</v>
      </c>
      <c r="P21" s="9"/>
    </row>
    <row r="22" spans="1:16">
      <c r="A22" s="12"/>
      <c r="B22" s="44">
        <v>539</v>
      </c>
      <c r="C22" s="20" t="s">
        <v>35</v>
      </c>
      <c r="D22" s="46">
        <v>373536</v>
      </c>
      <c r="E22" s="46">
        <v>1018567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1392103</v>
      </c>
      <c r="O22" s="47">
        <f t="shared" si="1"/>
        <v>22.884762703226972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SUM(D24:D27)</f>
        <v>3012833</v>
      </c>
      <c r="E23" s="31">
        <f t="shared" si="6"/>
        <v>305169</v>
      </c>
      <c r="F23" s="31">
        <f t="shared" si="6"/>
        <v>0</v>
      </c>
      <c r="G23" s="31">
        <f t="shared" si="6"/>
        <v>2049106</v>
      </c>
      <c r="H23" s="31">
        <f t="shared" si="6"/>
        <v>0</v>
      </c>
      <c r="I23" s="31">
        <f t="shared" si="6"/>
        <v>0</v>
      </c>
      <c r="J23" s="31">
        <f t="shared" si="6"/>
        <v>4836952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31" si="7">SUM(D23:M23)</f>
        <v>10204060</v>
      </c>
      <c r="O23" s="43">
        <f t="shared" si="1"/>
        <v>167.74440663477503</v>
      </c>
      <c r="P23" s="10"/>
    </row>
    <row r="24" spans="1:16">
      <c r="A24" s="12"/>
      <c r="B24" s="44">
        <v>541</v>
      </c>
      <c r="C24" s="20" t="s">
        <v>37</v>
      </c>
      <c r="D24" s="46">
        <v>2130875</v>
      </c>
      <c r="E24" s="46">
        <v>0</v>
      </c>
      <c r="F24" s="46">
        <v>0</v>
      </c>
      <c r="G24" s="46">
        <v>2049106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4179981</v>
      </c>
      <c r="O24" s="47">
        <f t="shared" si="1"/>
        <v>68.714652068846476</v>
      </c>
      <c r="P24" s="9"/>
    </row>
    <row r="25" spans="1:16">
      <c r="A25" s="12"/>
      <c r="B25" s="44">
        <v>544</v>
      </c>
      <c r="C25" s="20" t="s">
        <v>58</v>
      </c>
      <c r="D25" s="46">
        <v>0</v>
      </c>
      <c r="E25" s="46">
        <v>305169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305169</v>
      </c>
      <c r="O25" s="47">
        <f t="shared" si="1"/>
        <v>5.0166691325146715</v>
      </c>
      <c r="P25" s="9"/>
    </row>
    <row r="26" spans="1:16">
      <c r="A26" s="12"/>
      <c r="B26" s="44">
        <v>545</v>
      </c>
      <c r="C26" s="20" t="s">
        <v>38</v>
      </c>
      <c r="D26" s="46">
        <v>881958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881958</v>
      </c>
      <c r="O26" s="47">
        <f t="shared" si="1"/>
        <v>14.498495832716872</v>
      </c>
      <c r="P26" s="9"/>
    </row>
    <row r="27" spans="1:16">
      <c r="A27" s="12"/>
      <c r="B27" s="44">
        <v>549</v>
      </c>
      <c r="C27" s="20" t="s">
        <v>39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4836952</v>
      </c>
      <c r="K27" s="46">
        <v>0</v>
      </c>
      <c r="L27" s="46">
        <v>0</v>
      </c>
      <c r="M27" s="46">
        <v>0</v>
      </c>
      <c r="N27" s="46">
        <f t="shared" si="7"/>
        <v>4836952</v>
      </c>
      <c r="O27" s="47">
        <f t="shared" si="1"/>
        <v>79.514589600697008</v>
      </c>
      <c r="P27" s="9"/>
    </row>
    <row r="28" spans="1:16" ht="15.75">
      <c r="A28" s="28" t="s">
        <v>40</v>
      </c>
      <c r="B28" s="29"/>
      <c r="C28" s="30"/>
      <c r="D28" s="31">
        <f t="shared" ref="D28:M28" si="8">SUM(D29:D30)</f>
        <v>6490812</v>
      </c>
      <c r="E28" s="31">
        <f t="shared" si="8"/>
        <v>2174036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7582333</v>
      </c>
      <c r="N28" s="31">
        <f t="shared" si="7"/>
        <v>16247181</v>
      </c>
      <c r="O28" s="43">
        <f t="shared" si="1"/>
        <v>267.08719238546138</v>
      </c>
      <c r="P28" s="10"/>
    </row>
    <row r="29" spans="1:16">
      <c r="A29" s="13"/>
      <c r="B29" s="45">
        <v>554</v>
      </c>
      <c r="C29" s="21" t="s">
        <v>41</v>
      </c>
      <c r="D29" s="46">
        <v>0</v>
      </c>
      <c r="E29" s="46">
        <v>2064485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2064485</v>
      </c>
      <c r="O29" s="47">
        <f t="shared" si="1"/>
        <v>33.938041459124463</v>
      </c>
      <c r="P29" s="9"/>
    </row>
    <row r="30" spans="1:16">
      <c r="A30" s="13"/>
      <c r="B30" s="45">
        <v>559</v>
      </c>
      <c r="C30" s="21" t="s">
        <v>42</v>
      </c>
      <c r="D30" s="46">
        <v>6490812</v>
      </c>
      <c r="E30" s="46">
        <v>109551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7582333</v>
      </c>
      <c r="N30" s="46">
        <f t="shared" si="7"/>
        <v>14182696</v>
      </c>
      <c r="O30" s="47">
        <f t="shared" si="1"/>
        <v>233.14915092633689</v>
      </c>
      <c r="P30" s="9"/>
    </row>
    <row r="31" spans="1:16" ht="15.75">
      <c r="A31" s="28" t="s">
        <v>43</v>
      </c>
      <c r="B31" s="29"/>
      <c r="C31" s="30"/>
      <c r="D31" s="31">
        <f t="shared" ref="D31:M31" si="9">SUM(D32:D32)</f>
        <v>59750</v>
      </c>
      <c r="E31" s="31">
        <f t="shared" si="9"/>
        <v>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59750</v>
      </c>
      <c r="O31" s="43">
        <f t="shared" si="1"/>
        <v>0.98222945537637063</v>
      </c>
      <c r="P31" s="10"/>
    </row>
    <row r="32" spans="1:16">
      <c r="A32" s="12"/>
      <c r="B32" s="44">
        <v>569</v>
      </c>
      <c r="C32" s="20" t="s">
        <v>44</v>
      </c>
      <c r="D32" s="46">
        <v>59750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7" si="10">SUM(D32:M32)</f>
        <v>59750</v>
      </c>
      <c r="O32" s="47">
        <f t="shared" si="1"/>
        <v>0.98222945537637063</v>
      </c>
      <c r="P32" s="9"/>
    </row>
    <row r="33" spans="1:119" ht="15.75">
      <c r="A33" s="28" t="s">
        <v>45</v>
      </c>
      <c r="B33" s="29"/>
      <c r="C33" s="30"/>
      <c r="D33" s="31">
        <f t="shared" ref="D33:M33" si="11">SUM(D34:D37)</f>
        <v>13813415</v>
      </c>
      <c r="E33" s="31">
        <f t="shared" si="11"/>
        <v>210271</v>
      </c>
      <c r="F33" s="31">
        <f t="shared" si="11"/>
        <v>0</v>
      </c>
      <c r="G33" s="31">
        <f t="shared" si="11"/>
        <v>1873502</v>
      </c>
      <c r="H33" s="31">
        <f t="shared" si="11"/>
        <v>0</v>
      </c>
      <c r="I33" s="31">
        <f t="shared" si="11"/>
        <v>3789959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>SUM(D33:M33)</f>
        <v>19687147</v>
      </c>
      <c r="O33" s="43">
        <f t="shared" si="1"/>
        <v>323.63674771087108</v>
      </c>
      <c r="P33" s="9"/>
    </row>
    <row r="34" spans="1:119">
      <c r="A34" s="12"/>
      <c r="B34" s="44">
        <v>571</v>
      </c>
      <c r="C34" s="20" t="s">
        <v>46</v>
      </c>
      <c r="D34" s="46">
        <v>1453500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1453500</v>
      </c>
      <c r="O34" s="47">
        <f t="shared" si="1"/>
        <v>23.89406716969966</v>
      </c>
      <c r="P34" s="9"/>
    </row>
    <row r="35" spans="1:119">
      <c r="A35" s="12"/>
      <c r="B35" s="44">
        <v>572</v>
      </c>
      <c r="C35" s="20" t="s">
        <v>47</v>
      </c>
      <c r="D35" s="46">
        <v>8842146</v>
      </c>
      <c r="E35" s="46">
        <v>210271</v>
      </c>
      <c r="F35" s="46">
        <v>0</v>
      </c>
      <c r="G35" s="46">
        <v>1562169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10614586</v>
      </c>
      <c r="O35" s="47">
        <f t="shared" si="1"/>
        <v>174.4930380891322</v>
      </c>
      <c r="P35" s="9"/>
    </row>
    <row r="36" spans="1:119">
      <c r="A36" s="12"/>
      <c r="B36" s="44">
        <v>573</v>
      </c>
      <c r="C36" s="20" t="s">
        <v>48</v>
      </c>
      <c r="D36" s="46">
        <v>275750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275750</v>
      </c>
      <c r="O36" s="47">
        <f t="shared" si="1"/>
        <v>4.5330505827620788</v>
      </c>
      <c r="P36" s="9"/>
    </row>
    <row r="37" spans="1:119">
      <c r="A37" s="12"/>
      <c r="B37" s="44">
        <v>575</v>
      </c>
      <c r="C37" s="20" t="s">
        <v>49</v>
      </c>
      <c r="D37" s="46">
        <v>3242019</v>
      </c>
      <c r="E37" s="46">
        <v>0</v>
      </c>
      <c r="F37" s="46">
        <v>0</v>
      </c>
      <c r="G37" s="46">
        <v>311333</v>
      </c>
      <c r="H37" s="46">
        <v>0</v>
      </c>
      <c r="I37" s="46">
        <v>3789959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7343311</v>
      </c>
      <c r="O37" s="47">
        <f t="shared" si="1"/>
        <v>120.71659186927718</v>
      </c>
      <c r="P37" s="9"/>
    </row>
    <row r="38" spans="1:119" ht="15.75">
      <c r="A38" s="28" t="s">
        <v>51</v>
      </c>
      <c r="B38" s="29"/>
      <c r="C38" s="30"/>
      <c r="D38" s="31">
        <f t="shared" ref="D38:M38" si="12">SUM(D39:D39)</f>
        <v>4243894</v>
      </c>
      <c r="E38" s="31">
        <f t="shared" si="12"/>
        <v>15000</v>
      </c>
      <c r="F38" s="31">
        <f t="shared" si="12"/>
        <v>1760</v>
      </c>
      <c r="G38" s="31">
        <f t="shared" si="12"/>
        <v>10650</v>
      </c>
      <c r="H38" s="31">
        <f t="shared" si="12"/>
        <v>0</v>
      </c>
      <c r="I38" s="31">
        <f t="shared" si="12"/>
        <v>3808820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8080124</v>
      </c>
      <c r="O38" s="43">
        <f t="shared" si="1"/>
        <v>132.82905097729775</v>
      </c>
      <c r="P38" s="9"/>
    </row>
    <row r="39" spans="1:119" ht="15.75" thickBot="1">
      <c r="A39" s="12"/>
      <c r="B39" s="44">
        <v>581</v>
      </c>
      <c r="C39" s="20" t="s">
        <v>50</v>
      </c>
      <c r="D39" s="46">
        <v>4243894</v>
      </c>
      <c r="E39" s="46">
        <v>15000</v>
      </c>
      <c r="F39" s="46">
        <v>1760</v>
      </c>
      <c r="G39" s="46">
        <v>10650</v>
      </c>
      <c r="H39" s="46">
        <v>0</v>
      </c>
      <c r="I39" s="46">
        <v>3808820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8080124</v>
      </c>
      <c r="O39" s="47">
        <f t="shared" si="1"/>
        <v>132.82905097729775</v>
      </c>
      <c r="P39" s="9"/>
    </row>
    <row r="40" spans="1:119" ht="16.5" thickBot="1">
      <c r="A40" s="14" t="s">
        <v>10</v>
      </c>
      <c r="B40" s="23"/>
      <c r="C40" s="22"/>
      <c r="D40" s="15">
        <f t="shared" ref="D40:M40" si="13">SUM(D5,D14,D18,D23,D28,D31,D33,D38)</f>
        <v>94793208</v>
      </c>
      <c r="E40" s="15">
        <f t="shared" si="13"/>
        <v>4853709</v>
      </c>
      <c r="F40" s="15">
        <f t="shared" si="13"/>
        <v>1203417</v>
      </c>
      <c r="G40" s="15">
        <f t="shared" si="13"/>
        <v>5061193</v>
      </c>
      <c r="H40" s="15">
        <f t="shared" si="13"/>
        <v>0</v>
      </c>
      <c r="I40" s="15">
        <f t="shared" si="13"/>
        <v>43091598</v>
      </c>
      <c r="J40" s="15">
        <f t="shared" si="13"/>
        <v>17544957</v>
      </c>
      <c r="K40" s="15">
        <f t="shared" si="13"/>
        <v>13150755</v>
      </c>
      <c r="L40" s="15">
        <f t="shared" si="13"/>
        <v>0</v>
      </c>
      <c r="M40" s="15">
        <f t="shared" si="13"/>
        <v>9286422</v>
      </c>
      <c r="N40" s="15">
        <f>SUM(D40:M40)</f>
        <v>188985259</v>
      </c>
      <c r="O40" s="37">
        <f t="shared" si="1"/>
        <v>3106.7261593595372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163" t="s">
        <v>59</v>
      </c>
      <c r="M42" s="163"/>
      <c r="N42" s="163"/>
      <c r="O42" s="41">
        <v>60831</v>
      </c>
    </row>
    <row r="43" spans="1:119">
      <c r="A43" s="164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2"/>
    </row>
    <row r="44" spans="1:119" ht="15.75" customHeight="1" thickBot="1">
      <c r="A44" s="165" t="s">
        <v>56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5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SUM(D6:D13)</f>
        <v>14997841</v>
      </c>
      <c r="E5" s="26">
        <f t="shared" ref="E5:M5" si="0">SUM(E6:E13)</f>
        <v>868092</v>
      </c>
      <c r="F5" s="26">
        <f t="shared" si="0"/>
        <v>1207606</v>
      </c>
      <c r="G5" s="26">
        <f t="shared" si="0"/>
        <v>515394</v>
      </c>
      <c r="H5" s="26">
        <f t="shared" si="0"/>
        <v>0</v>
      </c>
      <c r="I5" s="26">
        <f t="shared" si="0"/>
        <v>0</v>
      </c>
      <c r="J5" s="26">
        <f t="shared" si="0"/>
        <v>12650752</v>
      </c>
      <c r="K5" s="26">
        <f t="shared" si="0"/>
        <v>12700479</v>
      </c>
      <c r="L5" s="26">
        <f t="shared" si="0"/>
        <v>0</v>
      </c>
      <c r="M5" s="26">
        <f t="shared" si="0"/>
        <v>1747169</v>
      </c>
      <c r="N5" s="27">
        <f>SUM(D5:M5)</f>
        <v>44687333</v>
      </c>
      <c r="O5" s="32">
        <f t="shared" ref="O5:O39" si="1">(N5/O$41)</f>
        <v>738.36510690327486</v>
      </c>
      <c r="P5" s="6"/>
    </row>
    <row r="6" spans="1:133">
      <c r="A6" s="12"/>
      <c r="B6" s="44">
        <v>511</v>
      </c>
      <c r="C6" s="20" t="s">
        <v>19</v>
      </c>
      <c r="D6" s="46">
        <v>309774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309774</v>
      </c>
      <c r="O6" s="47">
        <f t="shared" si="1"/>
        <v>5.1183701794388821</v>
      </c>
      <c r="P6" s="9"/>
    </row>
    <row r="7" spans="1:133">
      <c r="A7" s="12"/>
      <c r="B7" s="44">
        <v>512</v>
      </c>
      <c r="C7" s="20" t="s">
        <v>20</v>
      </c>
      <c r="D7" s="46">
        <v>2621382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2621382</v>
      </c>
      <c r="O7" s="47">
        <f t="shared" si="1"/>
        <v>43.312877961732923</v>
      </c>
      <c r="P7" s="9"/>
    </row>
    <row r="8" spans="1:133">
      <c r="A8" s="12"/>
      <c r="B8" s="44">
        <v>513</v>
      </c>
      <c r="C8" s="20" t="s">
        <v>21</v>
      </c>
      <c r="D8" s="46">
        <v>3218031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3218031</v>
      </c>
      <c r="O8" s="47">
        <f t="shared" si="1"/>
        <v>53.171260037672255</v>
      </c>
      <c r="P8" s="9"/>
    </row>
    <row r="9" spans="1:133">
      <c r="A9" s="12"/>
      <c r="B9" s="44">
        <v>514</v>
      </c>
      <c r="C9" s="20" t="s">
        <v>22</v>
      </c>
      <c r="D9" s="46">
        <v>892644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892644</v>
      </c>
      <c r="O9" s="47">
        <f t="shared" si="1"/>
        <v>14.749082978090613</v>
      </c>
      <c r="P9" s="9"/>
    </row>
    <row r="10" spans="1:133">
      <c r="A10" s="12"/>
      <c r="B10" s="44">
        <v>515</v>
      </c>
      <c r="C10" s="20" t="s">
        <v>23</v>
      </c>
      <c r="D10" s="46">
        <v>1172336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1172336</v>
      </c>
      <c r="O10" s="47">
        <f t="shared" si="1"/>
        <v>19.370410759723736</v>
      </c>
      <c r="P10" s="9"/>
    </row>
    <row r="11" spans="1:133">
      <c r="A11" s="12"/>
      <c r="B11" s="44">
        <v>517</v>
      </c>
      <c r="C11" s="20" t="s">
        <v>24</v>
      </c>
      <c r="D11" s="46">
        <v>5023742</v>
      </c>
      <c r="E11" s="46">
        <v>0</v>
      </c>
      <c r="F11" s="46">
        <v>1207606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6231348</v>
      </c>
      <c r="O11" s="47">
        <f t="shared" si="1"/>
        <v>102.96004758600178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12700479</v>
      </c>
      <c r="L12" s="46">
        <v>0</v>
      </c>
      <c r="M12" s="46">
        <v>0</v>
      </c>
      <c r="N12" s="46">
        <f t="shared" si="2"/>
        <v>12700479</v>
      </c>
      <c r="O12" s="47">
        <f t="shared" si="1"/>
        <v>209.84896401308615</v>
      </c>
      <c r="P12" s="9"/>
    </row>
    <row r="13" spans="1:133">
      <c r="A13" s="12"/>
      <c r="B13" s="44">
        <v>519</v>
      </c>
      <c r="C13" s="20" t="s">
        <v>26</v>
      </c>
      <c r="D13" s="46">
        <v>1759932</v>
      </c>
      <c r="E13" s="46">
        <v>868092</v>
      </c>
      <c r="F13" s="46">
        <v>0</v>
      </c>
      <c r="G13" s="46">
        <v>515394</v>
      </c>
      <c r="H13" s="46">
        <v>0</v>
      </c>
      <c r="I13" s="46">
        <v>0</v>
      </c>
      <c r="J13" s="46">
        <v>12650752</v>
      </c>
      <c r="K13" s="46">
        <v>0</v>
      </c>
      <c r="L13" s="46">
        <v>0</v>
      </c>
      <c r="M13" s="46">
        <v>1747169</v>
      </c>
      <c r="N13" s="46">
        <f t="shared" si="2"/>
        <v>17541339</v>
      </c>
      <c r="O13" s="47">
        <f t="shared" si="1"/>
        <v>289.83409338752853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53961656</v>
      </c>
      <c r="E14" s="31">
        <f t="shared" si="3"/>
        <v>658631</v>
      </c>
      <c r="F14" s="31">
        <f t="shared" si="3"/>
        <v>0</v>
      </c>
      <c r="G14" s="31">
        <f t="shared" si="3"/>
        <v>1334343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2" si="4">SUM(D14:M14)</f>
        <v>55954630</v>
      </c>
      <c r="O14" s="43">
        <f t="shared" si="1"/>
        <v>924.53372327418128</v>
      </c>
      <c r="P14" s="10"/>
    </row>
    <row r="15" spans="1:133">
      <c r="A15" s="12"/>
      <c r="B15" s="44">
        <v>521</v>
      </c>
      <c r="C15" s="20" t="s">
        <v>28</v>
      </c>
      <c r="D15" s="46">
        <v>28622481</v>
      </c>
      <c r="E15" s="46">
        <v>658631</v>
      </c>
      <c r="F15" s="46">
        <v>0</v>
      </c>
      <c r="G15" s="46">
        <v>1308103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30589215</v>
      </c>
      <c r="O15" s="47">
        <f t="shared" si="1"/>
        <v>505.42306929711509</v>
      </c>
      <c r="P15" s="9"/>
    </row>
    <row r="16" spans="1:133">
      <c r="A16" s="12"/>
      <c r="B16" s="44">
        <v>522</v>
      </c>
      <c r="C16" s="20" t="s">
        <v>29</v>
      </c>
      <c r="D16" s="46">
        <v>22428253</v>
      </c>
      <c r="E16" s="46">
        <v>0</v>
      </c>
      <c r="F16" s="46">
        <v>0</v>
      </c>
      <c r="G16" s="46">
        <v>26240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22454493</v>
      </c>
      <c r="O16" s="47">
        <f t="shared" si="1"/>
        <v>371.01373054426489</v>
      </c>
      <c r="P16" s="9"/>
    </row>
    <row r="17" spans="1:16">
      <c r="A17" s="12"/>
      <c r="B17" s="44">
        <v>524</v>
      </c>
      <c r="C17" s="20" t="s">
        <v>30</v>
      </c>
      <c r="D17" s="46">
        <v>2910922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2910922</v>
      </c>
      <c r="O17" s="47">
        <f t="shared" si="1"/>
        <v>48.096923432801297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SUM(D19:D22)</f>
        <v>382020</v>
      </c>
      <c r="E18" s="31">
        <f t="shared" si="5"/>
        <v>1090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32295177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32678287</v>
      </c>
      <c r="O18" s="43">
        <f t="shared" si="1"/>
        <v>539.94063315819039</v>
      </c>
      <c r="P18" s="10"/>
    </row>
    <row r="19" spans="1:16">
      <c r="A19" s="12"/>
      <c r="B19" s="44">
        <v>534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4391569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4391569</v>
      </c>
      <c r="O19" s="47">
        <f t="shared" si="1"/>
        <v>72.561531343974096</v>
      </c>
      <c r="P19" s="9"/>
    </row>
    <row r="20" spans="1:16">
      <c r="A20" s="12"/>
      <c r="B20" s="44">
        <v>536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26387726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26387726</v>
      </c>
      <c r="O20" s="47">
        <f t="shared" si="1"/>
        <v>436.00221407091635</v>
      </c>
      <c r="P20" s="9"/>
    </row>
    <row r="21" spans="1:16">
      <c r="A21" s="12"/>
      <c r="B21" s="44">
        <v>538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1515882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1515882</v>
      </c>
      <c r="O21" s="47">
        <f t="shared" si="1"/>
        <v>25.046792901754735</v>
      </c>
      <c r="P21" s="9"/>
    </row>
    <row r="22" spans="1:16">
      <c r="A22" s="12"/>
      <c r="B22" s="44">
        <v>539</v>
      </c>
      <c r="C22" s="20" t="s">
        <v>35</v>
      </c>
      <c r="D22" s="46">
        <v>382020</v>
      </c>
      <c r="E22" s="46">
        <v>1090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383110</v>
      </c>
      <c r="O22" s="47">
        <f t="shared" si="1"/>
        <v>6.3300948415452236</v>
      </c>
      <c r="P22" s="9"/>
    </row>
    <row r="23" spans="1:16" ht="15.75">
      <c r="A23" s="28" t="s">
        <v>36</v>
      </c>
      <c r="B23" s="29"/>
      <c r="C23" s="30"/>
      <c r="D23" s="31">
        <f>SUM(D24:D26)</f>
        <v>3302293</v>
      </c>
      <c r="E23" s="31">
        <f t="shared" ref="E23:M23" si="6">SUM(E24:E26)</f>
        <v>1120266</v>
      </c>
      <c r="F23" s="31">
        <f t="shared" si="6"/>
        <v>0</v>
      </c>
      <c r="G23" s="31">
        <f t="shared" si="6"/>
        <v>1201165</v>
      </c>
      <c r="H23" s="31">
        <f t="shared" si="6"/>
        <v>0</v>
      </c>
      <c r="I23" s="31">
        <f t="shared" si="6"/>
        <v>0</v>
      </c>
      <c r="J23" s="31">
        <f t="shared" si="6"/>
        <v>4550656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30" si="7">SUM(D23:M23)</f>
        <v>10174380</v>
      </c>
      <c r="O23" s="43">
        <f t="shared" si="1"/>
        <v>168.11043917914148</v>
      </c>
      <c r="P23" s="10"/>
    </row>
    <row r="24" spans="1:16">
      <c r="A24" s="12"/>
      <c r="B24" s="44">
        <v>541</v>
      </c>
      <c r="C24" s="20" t="s">
        <v>37</v>
      </c>
      <c r="D24" s="46">
        <v>2261003</v>
      </c>
      <c r="E24" s="46">
        <v>1047466</v>
      </c>
      <c r="F24" s="46">
        <v>0</v>
      </c>
      <c r="G24" s="46">
        <v>1166236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4474705</v>
      </c>
      <c r="O24" s="47">
        <f t="shared" si="1"/>
        <v>73.935180595485946</v>
      </c>
      <c r="P24" s="9"/>
    </row>
    <row r="25" spans="1:16">
      <c r="A25" s="12"/>
      <c r="B25" s="44">
        <v>545</v>
      </c>
      <c r="C25" s="20" t="s">
        <v>38</v>
      </c>
      <c r="D25" s="46">
        <v>1041290</v>
      </c>
      <c r="E25" s="46">
        <v>72800</v>
      </c>
      <c r="F25" s="46">
        <v>0</v>
      </c>
      <c r="G25" s="46">
        <v>34929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1149019</v>
      </c>
      <c r="O25" s="47">
        <f t="shared" si="1"/>
        <v>18.985145897359637</v>
      </c>
      <c r="P25" s="9"/>
    </row>
    <row r="26" spans="1:16">
      <c r="A26" s="12"/>
      <c r="B26" s="44">
        <v>549</v>
      </c>
      <c r="C26" s="20" t="s">
        <v>39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4550656</v>
      </c>
      <c r="K26" s="46">
        <v>0</v>
      </c>
      <c r="L26" s="46">
        <v>0</v>
      </c>
      <c r="M26" s="46">
        <v>0</v>
      </c>
      <c r="N26" s="46">
        <f t="shared" si="7"/>
        <v>4550656</v>
      </c>
      <c r="O26" s="47">
        <f t="shared" si="1"/>
        <v>75.19011268629589</v>
      </c>
      <c r="P26" s="9"/>
    </row>
    <row r="27" spans="1:16" ht="15.75">
      <c r="A27" s="28" t="s">
        <v>40</v>
      </c>
      <c r="B27" s="29"/>
      <c r="C27" s="30"/>
      <c r="D27" s="31">
        <f t="shared" ref="D27:M27" si="8">SUM(D28:D29)</f>
        <v>7469563</v>
      </c>
      <c r="E27" s="31">
        <f t="shared" si="8"/>
        <v>2338469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9598599</v>
      </c>
      <c r="N27" s="31">
        <f t="shared" si="7"/>
        <v>19406631</v>
      </c>
      <c r="O27" s="43">
        <f t="shared" si="1"/>
        <v>320.65415881828096</v>
      </c>
      <c r="P27" s="10"/>
    </row>
    <row r="28" spans="1:16">
      <c r="A28" s="13"/>
      <c r="B28" s="45">
        <v>554</v>
      </c>
      <c r="C28" s="21" t="s">
        <v>41</v>
      </c>
      <c r="D28" s="46">
        <v>0</v>
      </c>
      <c r="E28" s="46">
        <v>1628549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6616058</v>
      </c>
      <c r="N28" s="46">
        <f t="shared" si="7"/>
        <v>8244607</v>
      </c>
      <c r="O28" s="47">
        <f t="shared" si="1"/>
        <v>136.22495951885264</v>
      </c>
      <c r="P28" s="9"/>
    </row>
    <row r="29" spans="1:16">
      <c r="A29" s="13"/>
      <c r="B29" s="45">
        <v>559</v>
      </c>
      <c r="C29" s="21" t="s">
        <v>42</v>
      </c>
      <c r="D29" s="46">
        <v>7469563</v>
      </c>
      <c r="E29" s="46">
        <v>709920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2982541</v>
      </c>
      <c r="N29" s="46">
        <f t="shared" si="7"/>
        <v>11162024</v>
      </c>
      <c r="O29" s="47">
        <f t="shared" si="1"/>
        <v>184.42919929942832</v>
      </c>
      <c r="P29" s="9"/>
    </row>
    <row r="30" spans="1:16" ht="15.75">
      <c r="A30" s="28" t="s">
        <v>43</v>
      </c>
      <c r="B30" s="29"/>
      <c r="C30" s="30"/>
      <c r="D30" s="31">
        <f t="shared" ref="D30:M30" si="9">SUM(D31:D31)</f>
        <v>64250</v>
      </c>
      <c r="E30" s="31">
        <f t="shared" si="9"/>
        <v>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7"/>
        <v>64250</v>
      </c>
      <c r="O30" s="43">
        <f t="shared" si="1"/>
        <v>1.0615974356432372</v>
      </c>
      <c r="P30" s="10"/>
    </row>
    <row r="31" spans="1:16">
      <c r="A31" s="12"/>
      <c r="B31" s="44">
        <v>569</v>
      </c>
      <c r="C31" s="20" t="s">
        <v>44</v>
      </c>
      <c r="D31" s="46">
        <v>64250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6" si="10">SUM(D31:M31)</f>
        <v>64250</v>
      </c>
      <c r="O31" s="47">
        <f t="shared" si="1"/>
        <v>1.0615974356432372</v>
      </c>
      <c r="P31" s="9"/>
    </row>
    <row r="32" spans="1:16" ht="15.75">
      <c r="A32" s="28" t="s">
        <v>45</v>
      </c>
      <c r="B32" s="29"/>
      <c r="C32" s="30"/>
      <c r="D32" s="31">
        <f t="shared" ref="D32:M32" si="11">SUM(D33:D36)</f>
        <v>13707256</v>
      </c>
      <c r="E32" s="31">
        <f t="shared" si="11"/>
        <v>189606</v>
      </c>
      <c r="F32" s="31">
        <f t="shared" si="11"/>
        <v>0</v>
      </c>
      <c r="G32" s="31">
        <f t="shared" si="11"/>
        <v>3682104</v>
      </c>
      <c r="H32" s="31">
        <f t="shared" si="11"/>
        <v>0</v>
      </c>
      <c r="I32" s="31">
        <f t="shared" si="11"/>
        <v>3813149</v>
      </c>
      <c r="J32" s="31">
        <f t="shared" si="11"/>
        <v>0</v>
      </c>
      <c r="K32" s="31">
        <f t="shared" si="11"/>
        <v>0</v>
      </c>
      <c r="L32" s="31">
        <f t="shared" si="11"/>
        <v>0</v>
      </c>
      <c r="M32" s="31">
        <f t="shared" si="11"/>
        <v>0</v>
      </c>
      <c r="N32" s="31">
        <f>SUM(D32:M32)</f>
        <v>21392115</v>
      </c>
      <c r="O32" s="43">
        <f t="shared" si="1"/>
        <v>353.46014672350549</v>
      </c>
      <c r="P32" s="9"/>
    </row>
    <row r="33" spans="1:119">
      <c r="A33" s="12"/>
      <c r="B33" s="44">
        <v>571</v>
      </c>
      <c r="C33" s="20" t="s">
        <v>46</v>
      </c>
      <c r="D33" s="46">
        <v>1453500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1453500</v>
      </c>
      <c r="O33" s="47">
        <f t="shared" si="1"/>
        <v>24.016060275602261</v>
      </c>
      <c r="P33" s="9"/>
    </row>
    <row r="34" spans="1:119">
      <c r="A34" s="12"/>
      <c r="B34" s="44">
        <v>572</v>
      </c>
      <c r="C34" s="20" t="s">
        <v>47</v>
      </c>
      <c r="D34" s="46">
        <v>9289906</v>
      </c>
      <c r="E34" s="46">
        <v>189606</v>
      </c>
      <c r="F34" s="46">
        <v>0</v>
      </c>
      <c r="G34" s="46">
        <v>1601540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11081052</v>
      </c>
      <c r="O34" s="47">
        <f t="shared" si="1"/>
        <v>183.09130564092396</v>
      </c>
      <c r="P34" s="9"/>
    </row>
    <row r="35" spans="1:119">
      <c r="A35" s="12"/>
      <c r="B35" s="44">
        <v>573</v>
      </c>
      <c r="C35" s="20" t="s">
        <v>48</v>
      </c>
      <c r="D35" s="46">
        <v>250800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250800</v>
      </c>
      <c r="O35" s="47">
        <f t="shared" si="1"/>
        <v>4.143947655398037</v>
      </c>
      <c r="P35" s="9"/>
    </row>
    <row r="36" spans="1:119">
      <c r="A36" s="12"/>
      <c r="B36" s="44">
        <v>575</v>
      </c>
      <c r="C36" s="20" t="s">
        <v>49</v>
      </c>
      <c r="D36" s="46">
        <v>2713050</v>
      </c>
      <c r="E36" s="46">
        <v>0</v>
      </c>
      <c r="F36" s="46">
        <v>0</v>
      </c>
      <c r="G36" s="46">
        <v>2080564</v>
      </c>
      <c r="H36" s="46">
        <v>0</v>
      </c>
      <c r="I36" s="46">
        <v>3813149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8606763</v>
      </c>
      <c r="O36" s="47">
        <f t="shared" si="1"/>
        <v>142.20883315158125</v>
      </c>
      <c r="P36" s="9"/>
    </row>
    <row r="37" spans="1:119" ht="15.75">
      <c r="A37" s="28" t="s">
        <v>51</v>
      </c>
      <c r="B37" s="29"/>
      <c r="C37" s="30"/>
      <c r="D37" s="31">
        <f t="shared" ref="D37:M37" si="12">SUM(D38:D38)</f>
        <v>3457051</v>
      </c>
      <c r="E37" s="31">
        <f t="shared" si="12"/>
        <v>13500</v>
      </c>
      <c r="F37" s="31">
        <f t="shared" si="12"/>
        <v>3024</v>
      </c>
      <c r="G37" s="31">
        <f t="shared" si="12"/>
        <v>13220</v>
      </c>
      <c r="H37" s="31">
        <f t="shared" si="12"/>
        <v>0</v>
      </c>
      <c r="I37" s="31">
        <f t="shared" si="12"/>
        <v>3702790</v>
      </c>
      <c r="J37" s="31">
        <f t="shared" si="12"/>
        <v>657065</v>
      </c>
      <c r="K37" s="31">
        <f t="shared" si="12"/>
        <v>0</v>
      </c>
      <c r="L37" s="31">
        <f t="shared" si="12"/>
        <v>0</v>
      </c>
      <c r="M37" s="31">
        <f t="shared" si="12"/>
        <v>0</v>
      </c>
      <c r="N37" s="31">
        <f>SUM(D37:M37)</f>
        <v>7846650</v>
      </c>
      <c r="O37" s="43">
        <f t="shared" si="1"/>
        <v>129.64954892435807</v>
      </c>
      <c r="P37" s="9"/>
    </row>
    <row r="38" spans="1:119" ht="15.75" thickBot="1">
      <c r="A38" s="12"/>
      <c r="B38" s="44">
        <v>581</v>
      </c>
      <c r="C38" s="20" t="s">
        <v>50</v>
      </c>
      <c r="D38" s="46">
        <v>3457051</v>
      </c>
      <c r="E38" s="46">
        <v>13500</v>
      </c>
      <c r="F38" s="46">
        <v>3024</v>
      </c>
      <c r="G38" s="46">
        <v>13220</v>
      </c>
      <c r="H38" s="46">
        <v>0</v>
      </c>
      <c r="I38" s="46">
        <v>3702790</v>
      </c>
      <c r="J38" s="46">
        <v>657065</v>
      </c>
      <c r="K38" s="46">
        <v>0</v>
      </c>
      <c r="L38" s="46">
        <v>0</v>
      </c>
      <c r="M38" s="46">
        <v>0</v>
      </c>
      <c r="N38" s="46">
        <f>SUM(D38:M38)</f>
        <v>7846650</v>
      </c>
      <c r="O38" s="47">
        <f t="shared" si="1"/>
        <v>129.64954892435807</v>
      </c>
      <c r="P38" s="9"/>
    </row>
    <row r="39" spans="1:119" ht="16.5" thickBot="1">
      <c r="A39" s="14" t="s">
        <v>10</v>
      </c>
      <c r="B39" s="23"/>
      <c r="C39" s="22"/>
      <c r="D39" s="15">
        <f t="shared" ref="D39:M39" si="13">SUM(D5,D14,D18,D23,D27,D30,D32,D37)</f>
        <v>97341930</v>
      </c>
      <c r="E39" s="15">
        <f t="shared" si="13"/>
        <v>5189654</v>
      </c>
      <c r="F39" s="15">
        <f t="shared" si="13"/>
        <v>1210630</v>
      </c>
      <c r="G39" s="15">
        <f t="shared" si="13"/>
        <v>6746226</v>
      </c>
      <c r="H39" s="15">
        <f t="shared" si="13"/>
        <v>0</v>
      </c>
      <c r="I39" s="15">
        <f t="shared" si="13"/>
        <v>39811116</v>
      </c>
      <c r="J39" s="15">
        <f t="shared" si="13"/>
        <v>17858473</v>
      </c>
      <c r="K39" s="15">
        <f t="shared" si="13"/>
        <v>12700479</v>
      </c>
      <c r="L39" s="15">
        <f t="shared" si="13"/>
        <v>0</v>
      </c>
      <c r="M39" s="15">
        <f t="shared" si="13"/>
        <v>11345768</v>
      </c>
      <c r="N39" s="15">
        <f>SUM(D39:M39)</f>
        <v>192204276</v>
      </c>
      <c r="O39" s="37">
        <f t="shared" si="1"/>
        <v>3175.7753544165757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38"/>
      <c r="B41" s="39"/>
      <c r="C41" s="39"/>
      <c r="D41" s="40"/>
      <c r="E41" s="40"/>
      <c r="F41" s="40"/>
      <c r="G41" s="40"/>
      <c r="H41" s="40"/>
      <c r="I41" s="40"/>
      <c r="J41" s="40"/>
      <c r="K41" s="40"/>
      <c r="L41" s="163" t="s">
        <v>55</v>
      </c>
      <c r="M41" s="163"/>
      <c r="N41" s="163"/>
      <c r="O41" s="41">
        <v>60522</v>
      </c>
    </row>
    <row r="42" spans="1:119">
      <c r="A42" s="164"/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2"/>
    </row>
    <row r="43" spans="1:119" ht="15.75" thickBot="1">
      <c r="A43" s="165" t="s">
        <v>56</v>
      </c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5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43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SUM(D6:D13)</f>
        <v>15315787</v>
      </c>
      <c r="E5" s="26">
        <f t="shared" ref="E5:M5" si="0">SUM(E6:E13)</f>
        <v>249111</v>
      </c>
      <c r="F5" s="26">
        <f t="shared" si="0"/>
        <v>2181534</v>
      </c>
      <c r="G5" s="26">
        <f t="shared" si="0"/>
        <v>1167252</v>
      </c>
      <c r="H5" s="26">
        <f t="shared" si="0"/>
        <v>0</v>
      </c>
      <c r="I5" s="26">
        <f t="shared" si="0"/>
        <v>0</v>
      </c>
      <c r="J5" s="26">
        <f t="shared" si="0"/>
        <v>11301307</v>
      </c>
      <c r="K5" s="26">
        <f t="shared" si="0"/>
        <v>11214288</v>
      </c>
      <c r="L5" s="26">
        <f t="shared" si="0"/>
        <v>0</v>
      </c>
      <c r="M5" s="26">
        <f t="shared" si="0"/>
        <v>2076980</v>
      </c>
      <c r="N5" s="27">
        <f>SUM(D5:M5)</f>
        <v>43506259</v>
      </c>
      <c r="O5" s="32">
        <f t="shared" ref="O5:O39" si="1">(N5/O$41)</f>
        <v>682.03387731427051</v>
      </c>
      <c r="P5" s="6"/>
    </row>
    <row r="6" spans="1:133">
      <c r="A6" s="12"/>
      <c r="B6" s="44">
        <v>511</v>
      </c>
      <c r="C6" s="20" t="s">
        <v>19</v>
      </c>
      <c r="D6" s="46">
        <v>331830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331830</v>
      </c>
      <c r="O6" s="47">
        <f t="shared" si="1"/>
        <v>5.2019940742134221</v>
      </c>
      <c r="P6" s="9"/>
    </row>
    <row r="7" spans="1:133">
      <c r="A7" s="12"/>
      <c r="B7" s="44">
        <v>512</v>
      </c>
      <c r="C7" s="20" t="s">
        <v>20</v>
      </c>
      <c r="D7" s="46">
        <v>2681375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2681375</v>
      </c>
      <c r="O7" s="47">
        <f t="shared" si="1"/>
        <v>42.035068742259639</v>
      </c>
      <c r="P7" s="9"/>
    </row>
    <row r="8" spans="1:133">
      <c r="A8" s="12"/>
      <c r="B8" s="44">
        <v>513</v>
      </c>
      <c r="C8" s="20" t="s">
        <v>21</v>
      </c>
      <c r="D8" s="46">
        <v>3242710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3242710</v>
      </c>
      <c r="O8" s="47">
        <f t="shared" si="1"/>
        <v>50.834940193450279</v>
      </c>
      <c r="P8" s="9"/>
    </row>
    <row r="9" spans="1:133">
      <c r="A9" s="12"/>
      <c r="B9" s="44">
        <v>514</v>
      </c>
      <c r="C9" s="20" t="s">
        <v>22</v>
      </c>
      <c r="D9" s="46">
        <v>1029980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1029980</v>
      </c>
      <c r="O9" s="47">
        <f t="shared" si="1"/>
        <v>16.146671056138207</v>
      </c>
      <c r="P9" s="9"/>
    </row>
    <row r="10" spans="1:133">
      <c r="A10" s="12"/>
      <c r="B10" s="44">
        <v>515</v>
      </c>
      <c r="C10" s="20" t="s">
        <v>23</v>
      </c>
      <c r="D10" s="46">
        <v>1240760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1240760</v>
      </c>
      <c r="O10" s="47">
        <f t="shared" si="1"/>
        <v>19.451002523946133</v>
      </c>
      <c r="P10" s="9"/>
    </row>
    <row r="11" spans="1:133">
      <c r="A11" s="12"/>
      <c r="B11" s="44">
        <v>517</v>
      </c>
      <c r="C11" s="20" t="s">
        <v>24</v>
      </c>
      <c r="D11" s="46">
        <v>5506375</v>
      </c>
      <c r="E11" s="46">
        <v>0</v>
      </c>
      <c r="F11" s="46">
        <v>2181534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7687909</v>
      </c>
      <c r="O11" s="47">
        <f t="shared" si="1"/>
        <v>120.52092053488846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11214288</v>
      </c>
      <c r="L12" s="46">
        <v>0</v>
      </c>
      <c r="M12" s="46">
        <v>0</v>
      </c>
      <c r="N12" s="46">
        <f t="shared" si="2"/>
        <v>11214288</v>
      </c>
      <c r="O12" s="47">
        <f t="shared" si="1"/>
        <v>175.80285002116352</v>
      </c>
      <c r="P12" s="9"/>
    </row>
    <row r="13" spans="1:133">
      <c r="A13" s="12"/>
      <c r="B13" s="44">
        <v>519</v>
      </c>
      <c r="C13" s="20" t="s">
        <v>26</v>
      </c>
      <c r="D13" s="46">
        <v>1282757</v>
      </c>
      <c r="E13" s="46">
        <v>249111</v>
      </c>
      <c r="F13" s="46">
        <v>0</v>
      </c>
      <c r="G13" s="46">
        <v>1167252</v>
      </c>
      <c r="H13" s="46">
        <v>0</v>
      </c>
      <c r="I13" s="46">
        <v>0</v>
      </c>
      <c r="J13" s="46">
        <v>11301307</v>
      </c>
      <c r="K13" s="46">
        <v>0</v>
      </c>
      <c r="L13" s="46">
        <v>0</v>
      </c>
      <c r="M13" s="46">
        <v>2076980</v>
      </c>
      <c r="N13" s="46">
        <f t="shared" si="2"/>
        <v>16077407</v>
      </c>
      <c r="O13" s="47">
        <f t="shared" si="1"/>
        <v>252.04043016821083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52625628</v>
      </c>
      <c r="E14" s="31">
        <f t="shared" si="3"/>
        <v>319512</v>
      </c>
      <c r="F14" s="31">
        <f t="shared" si="3"/>
        <v>0</v>
      </c>
      <c r="G14" s="31">
        <f t="shared" si="3"/>
        <v>497221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2" si="4">SUM(D14:M14)</f>
        <v>53442361</v>
      </c>
      <c r="O14" s="43">
        <f t="shared" si="1"/>
        <v>837.79900923356695</v>
      </c>
      <c r="P14" s="10"/>
    </row>
    <row r="15" spans="1:133">
      <c r="A15" s="12"/>
      <c r="B15" s="44">
        <v>521</v>
      </c>
      <c r="C15" s="20" t="s">
        <v>28</v>
      </c>
      <c r="D15" s="46">
        <v>27713854</v>
      </c>
      <c r="E15" s="46">
        <v>319512</v>
      </c>
      <c r="F15" s="46">
        <v>0</v>
      </c>
      <c r="G15" s="46">
        <v>497221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28530587</v>
      </c>
      <c r="O15" s="47">
        <f t="shared" si="1"/>
        <v>447.26499866748185</v>
      </c>
      <c r="P15" s="9"/>
    </row>
    <row r="16" spans="1:133">
      <c r="A16" s="12"/>
      <c r="B16" s="44">
        <v>522</v>
      </c>
      <c r="C16" s="20" t="s">
        <v>29</v>
      </c>
      <c r="D16" s="46">
        <v>21818968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21818968</v>
      </c>
      <c r="O16" s="47">
        <f t="shared" si="1"/>
        <v>342.04906802113214</v>
      </c>
      <c r="P16" s="9"/>
    </row>
    <row r="17" spans="1:16">
      <c r="A17" s="12"/>
      <c r="B17" s="44">
        <v>524</v>
      </c>
      <c r="C17" s="20" t="s">
        <v>30</v>
      </c>
      <c r="D17" s="46">
        <v>3092806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3092806</v>
      </c>
      <c r="O17" s="47">
        <f t="shared" si="1"/>
        <v>48.484942544952894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SUM(D19:D22)</f>
        <v>376536</v>
      </c>
      <c r="E18" s="31">
        <f t="shared" si="5"/>
        <v>5103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33479716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33861355</v>
      </c>
      <c r="O18" s="43">
        <f t="shared" si="1"/>
        <v>530.83376444214525</v>
      </c>
      <c r="P18" s="10"/>
    </row>
    <row r="19" spans="1:16">
      <c r="A19" s="12"/>
      <c r="B19" s="44">
        <v>534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4443701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4443701</v>
      </c>
      <c r="O19" s="47">
        <f t="shared" si="1"/>
        <v>69.662496668704634</v>
      </c>
      <c r="P19" s="9"/>
    </row>
    <row r="20" spans="1:16">
      <c r="A20" s="12"/>
      <c r="B20" s="44">
        <v>536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27597453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27597453</v>
      </c>
      <c r="O20" s="47">
        <f t="shared" si="1"/>
        <v>432.63655175657243</v>
      </c>
      <c r="P20" s="9"/>
    </row>
    <row r="21" spans="1:16">
      <c r="A21" s="12"/>
      <c r="B21" s="44">
        <v>538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1438562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1438562</v>
      </c>
      <c r="O21" s="47">
        <f t="shared" si="1"/>
        <v>22.551881985922339</v>
      </c>
      <c r="P21" s="9"/>
    </row>
    <row r="22" spans="1:16">
      <c r="A22" s="12"/>
      <c r="B22" s="44">
        <v>539</v>
      </c>
      <c r="C22" s="20" t="s">
        <v>35</v>
      </c>
      <c r="D22" s="46">
        <v>376536</v>
      </c>
      <c r="E22" s="46">
        <v>5103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381639</v>
      </c>
      <c r="O22" s="47">
        <f t="shared" si="1"/>
        <v>5.9828340309457744</v>
      </c>
      <c r="P22" s="9"/>
    </row>
    <row r="23" spans="1:16" ht="15.75">
      <c r="A23" s="28" t="s">
        <v>36</v>
      </c>
      <c r="B23" s="29"/>
      <c r="C23" s="30"/>
      <c r="D23" s="31">
        <f>SUM(D24:D26)</f>
        <v>3149030</v>
      </c>
      <c r="E23" s="31">
        <f t="shared" ref="E23:M23" si="6">SUM(E24:E26)</f>
        <v>1367235</v>
      </c>
      <c r="F23" s="31">
        <f t="shared" si="6"/>
        <v>0</v>
      </c>
      <c r="G23" s="31">
        <f t="shared" si="6"/>
        <v>3097367</v>
      </c>
      <c r="H23" s="31">
        <f t="shared" si="6"/>
        <v>0</v>
      </c>
      <c r="I23" s="31">
        <f t="shared" si="6"/>
        <v>0</v>
      </c>
      <c r="J23" s="31">
        <f t="shared" si="6"/>
        <v>4212826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30" si="7">SUM(D23:M23)</f>
        <v>11826458</v>
      </c>
      <c r="O23" s="43">
        <f t="shared" si="1"/>
        <v>185.39964570694008</v>
      </c>
      <c r="P23" s="10"/>
    </row>
    <row r="24" spans="1:16">
      <c r="A24" s="12"/>
      <c r="B24" s="44">
        <v>541</v>
      </c>
      <c r="C24" s="20" t="s">
        <v>37</v>
      </c>
      <c r="D24" s="46">
        <v>2190251</v>
      </c>
      <c r="E24" s="46">
        <v>1367235</v>
      </c>
      <c r="F24" s="46">
        <v>0</v>
      </c>
      <c r="G24" s="46">
        <v>3057275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6614761</v>
      </c>
      <c r="O24" s="47">
        <f t="shared" si="1"/>
        <v>103.69751838091207</v>
      </c>
      <c r="P24" s="9"/>
    </row>
    <row r="25" spans="1:16">
      <c r="A25" s="12"/>
      <c r="B25" s="44">
        <v>545</v>
      </c>
      <c r="C25" s="20" t="s">
        <v>38</v>
      </c>
      <c r="D25" s="46">
        <v>958779</v>
      </c>
      <c r="E25" s="46">
        <v>0</v>
      </c>
      <c r="F25" s="46">
        <v>0</v>
      </c>
      <c r="G25" s="46">
        <v>3016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961795</v>
      </c>
      <c r="O25" s="47">
        <f t="shared" si="1"/>
        <v>15.077756352976218</v>
      </c>
      <c r="P25" s="9"/>
    </row>
    <row r="26" spans="1:16">
      <c r="A26" s="12"/>
      <c r="B26" s="44">
        <v>549</v>
      </c>
      <c r="C26" s="20" t="s">
        <v>39</v>
      </c>
      <c r="D26" s="46">
        <v>0</v>
      </c>
      <c r="E26" s="46">
        <v>0</v>
      </c>
      <c r="F26" s="46">
        <v>0</v>
      </c>
      <c r="G26" s="46">
        <v>37076</v>
      </c>
      <c r="H26" s="46">
        <v>0</v>
      </c>
      <c r="I26" s="46">
        <v>0</v>
      </c>
      <c r="J26" s="46">
        <v>4212826</v>
      </c>
      <c r="K26" s="46">
        <v>0</v>
      </c>
      <c r="L26" s="46">
        <v>0</v>
      </c>
      <c r="M26" s="46">
        <v>0</v>
      </c>
      <c r="N26" s="46">
        <f t="shared" si="7"/>
        <v>4249902</v>
      </c>
      <c r="O26" s="47">
        <f t="shared" si="1"/>
        <v>66.624370973051782</v>
      </c>
      <c r="P26" s="9"/>
    </row>
    <row r="27" spans="1:16" ht="15.75">
      <c r="A27" s="28" t="s">
        <v>40</v>
      </c>
      <c r="B27" s="29"/>
      <c r="C27" s="30"/>
      <c r="D27" s="31">
        <f t="shared" ref="D27:M27" si="8">SUM(D28:D29)</f>
        <v>10800674</v>
      </c>
      <c r="E27" s="31">
        <f t="shared" si="8"/>
        <v>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8898361</v>
      </c>
      <c r="N27" s="31">
        <f t="shared" si="7"/>
        <v>19699035</v>
      </c>
      <c r="O27" s="43">
        <f t="shared" si="1"/>
        <v>308.81554813525844</v>
      </c>
      <c r="P27" s="10"/>
    </row>
    <row r="28" spans="1:16">
      <c r="A28" s="13"/>
      <c r="B28" s="45">
        <v>554</v>
      </c>
      <c r="C28" s="21" t="s">
        <v>41</v>
      </c>
      <c r="D28" s="46">
        <v>2485306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2485306</v>
      </c>
      <c r="O28" s="47">
        <f t="shared" si="1"/>
        <v>38.961356973772908</v>
      </c>
      <c r="P28" s="9"/>
    </row>
    <row r="29" spans="1:16">
      <c r="A29" s="13"/>
      <c r="B29" s="45">
        <v>559</v>
      </c>
      <c r="C29" s="21" t="s">
        <v>42</v>
      </c>
      <c r="D29" s="46">
        <v>8315368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8898361</v>
      </c>
      <c r="N29" s="46">
        <f t="shared" si="7"/>
        <v>17213729</v>
      </c>
      <c r="O29" s="47">
        <f t="shared" si="1"/>
        <v>269.85419116148552</v>
      </c>
      <c r="P29" s="9"/>
    </row>
    <row r="30" spans="1:16" ht="15.75">
      <c r="A30" s="28" t="s">
        <v>43</v>
      </c>
      <c r="B30" s="29"/>
      <c r="C30" s="30"/>
      <c r="D30" s="31">
        <f t="shared" ref="D30:M30" si="9">SUM(D31:D31)</f>
        <v>67000</v>
      </c>
      <c r="E30" s="31">
        <f t="shared" si="9"/>
        <v>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7"/>
        <v>67000</v>
      </c>
      <c r="O30" s="43">
        <f t="shared" si="1"/>
        <v>1.0503378325416608</v>
      </c>
      <c r="P30" s="10"/>
    </row>
    <row r="31" spans="1:16">
      <c r="A31" s="12"/>
      <c r="B31" s="44">
        <v>569</v>
      </c>
      <c r="C31" s="20" t="s">
        <v>44</v>
      </c>
      <c r="D31" s="46">
        <v>67000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6" si="10">SUM(D31:M31)</f>
        <v>67000</v>
      </c>
      <c r="O31" s="47">
        <f t="shared" si="1"/>
        <v>1.0503378325416608</v>
      </c>
      <c r="P31" s="9"/>
    </row>
    <row r="32" spans="1:16" ht="15.75">
      <c r="A32" s="28" t="s">
        <v>45</v>
      </c>
      <c r="B32" s="29"/>
      <c r="C32" s="30"/>
      <c r="D32" s="31">
        <f t="shared" ref="D32:M32" si="11">SUM(D33:D36)</f>
        <v>13711568</v>
      </c>
      <c r="E32" s="31">
        <f t="shared" si="11"/>
        <v>434377</v>
      </c>
      <c r="F32" s="31">
        <f t="shared" si="11"/>
        <v>0</v>
      </c>
      <c r="G32" s="31">
        <f t="shared" si="11"/>
        <v>5124547</v>
      </c>
      <c r="H32" s="31">
        <f t="shared" si="11"/>
        <v>0</v>
      </c>
      <c r="I32" s="31">
        <f t="shared" si="11"/>
        <v>3921172</v>
      </c>
      <c r="J32" s="31">
        <f t="shared" si="11"/>
        <v>0</v>
      </c>
      <c r="K32" s="31">
        <f t="shared" si="11"/>
        <v>0</v>
      </c>
      <c r="L32" s="31">
        <f t="shared" si="11"/>
        <v>0</v>
      </c>
      <c r="M32" s="31">
        <f t="shared" si="11"/>
        <v>0</v>
      </c>
      <c r="N32" s="31">
        <f>SUM(D32:M32)</f>
        <v>23191664</v>
      </c>
      <c r="O32" s="43">
        <f t="shared" si="1"/>
        <v>363.56838953424574</v>
      </c>
      <c r="P32" s="9"/>
    </row>
    <row r="33" spans="1:119">
      <c r="A33" s="12"/>
      <c r="B33" s="44">
        <v>571</v>
      </c>
      <c r="C33" s="20" t="s">
        <v>46</v>
      </c>
      <c r="D33" s="46">
        <v>1530000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1530000</v>
      </c>
      <c r="O33" s="47">
        <f t="shared" si="1"/>
        <v>23.985326623712552</v>
      </c>
      <c r="P33" s="9"/>
    </row>
    <row r="34" spans="1:119">
      <c r="A34" s="12"/>
      <c r="B34" s="44">
        <v>572</v>
      </c>
      <c r="C34" s="20" t="s">
        <v>47</v>
      </c>
      <c r="D34" s="46">
        <v>9303716</v>
      </c>
      <c r="E34" s="46">
        <v>434377</v>
      </c>
      <c r="F34" s="46">
        <v>0</v>
      </c>
      <c r="G34" s="46">
        <v>5112916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14851009</v>
      </c>
      <c r="O34" s="47">
        <f t="shared" si="1"/>
        <v>232.81457618084622</v>
      </c>
      <c r="P34" s="9"/>
    </row>
    <row r="35" spans="1:119">
      <c r="A35" s="12"/>
      <c r="B35" s="44">
        <v>573</v>
      </c>
      <c r="C35" s="20" t="s">
        <v>48</v>
      </c>
      <c r="D35" s="46">
        <v>264000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264000</v>
      </c>
      <c r="O35" s="47">
        <f t="shared" si="1"/>
        <v>4.1386445938954992</v>
      </c>
      <c r="P35" s="9"/>
    </row>
    <row r="36" spans="1:119">
      <c r="A36" s="12"/>
      <c r="B36" s="44">
        <v>575</v>
      </c>
      <c r="C36" s="20" t="s">
        <v>49</v>
      </c>
      <c r="D36" s="46">
        <v>2613852</v>
      </c>
      <c r="E36" s="46">
        <v>0</v>
      </c>
      <c r="F36" s="46">
        <v>0</v>
      </c>
      <c r="G36" s="46">
        <v>11631</v>
      </c>
      <c r="H36" s="46">
        <v>0</v>
      </c>
      <c r="I36" s="46">
        <v>3921172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6546655</v>
      </c>
      <c r="O36" s="47">
        <f t="shared" si="1"/>
        <v>102.62984213579143</v>
      </c>
      <c r="P36" s="9"/>
    </row>
    <row r="37" spans="1:119" ht="15.75">
      <c r="A37" s="28" t="s">
        <v>51</v>
      </c>
      <c r="B37" s="29"/>
      <c r="C37" s="30"/>
      <c r="D37" s="31">
        <f t="shared" ref="D37:M37" si="12">SUM(D38:D38)</f>
        <v>4692965</v>
      </c>
      <c r="E37" s="31">
        <f t="shared" si="12"/>
        <v>39748</v>
      </c>
      <c r="F37" s="31">
        <f t="shared" si="12"/>
        <v>8360</v>
      </c>
      <c r="G37" s="31">
        <f t="shared" si="12"/>
        <v>951537</v>
      </c>
      <c r="H37" s="31">
        <f t="shared" si="12"/>
        <v>0</v>
      </c>
      <c r="I37" s="31">
        <f t="shared" si="12"/>
        <v>3646596</v>
      </c>
      <c r="J37" s="31">
        <f t="shared" si="12"/>
        <v>329704</v>
      </c>
      <c r="K37" s="31">
        <f t="shared" si="12"/>
        <v>0</v>
      </c>
      <c r="L37" s="31">
        <f t="shared" si="12"/>
        <v>0</v>
      </c>
      <c r="M37" s="31">
        <f t="shared" si="12"/>
        <v>0</v>
      </c>
      <c r="N37" s="31">
        <f>SUM(D37:M37)</f>
        <v>9668910</v>
      </c>
      <c r="O37" s="43">
        <f t="shared" si="1"/>
        <v>151.57644734985655</v>
      </c>
      <c r="P37" s="9"/>
    </row>
    <row r="38" spans="1:119" ht="15.75" thickBot="1">
      <c r="A38" s="12"/>
      <c r="B38" s="44">
        <v>581</v>
      </c>
      <c r="C38" s="20" t="s">
        <v>50</v>
      </c>
      <c r="D38" s="46">
        <v>4692965</v>
      </c>
      <c r="E38" s="46">
        <v>39748</v>
      </c>
      <c r="F38" s="46">
        <v>8360</v>
      </c>
      <c r="G38" s="46">
        <v>951537</v>
      </c>
      <c r="H38" s="46">
        <v>0</v>
      </c>
      <c r="I38" s="46">
        <v>3646596</v>
      </c>
      <c r="J38" s="46">
        <v>329704</v>
      </c>
      <c r="K38" s="46">
        <v>0</v>
      </c>
      <c r="L38" s="46">
        <v>0</v>
      </c>
      <c r="M38" s="46">
        <v>0</v>
      </c>
      <c r="N38" s="46">
        <f>SUM(D38:M38)</f>
        <v>9668910</v>
      </c>
      <c r="O38" s="47">
        <f t="shared" si="1"/>
        <v>151.57644734985655</v>
      </c>
      <c r="P38" s="9"/>
    </row>
    <row r="39" spans="1:119" ht="16.5" thickBot="1">
      <c r="A39" s="14" t="s">
        <v>10</v>
      </c>
      <c r="B39" s="23"/>
      <c r="C39" s="22"/>
      <c r="D39" s="15">
        <f t="shared" ref="D39:M39" si="13">SUM(D5,D14,D18,D23,D27,D30,D32,D37)</f>
        <v>100739188</v>
      </c>
      <c r="E39" s="15">
        <f t="shared" si="13"/>
        <v>2415086</v>
      </c>
      <c r="F39" s="15">
        <f t="shared" si="13"/>
        <v>2189894</v>
      </c>
      <c r="G39" s="15">
        <f t="shared" si="13"/>
        <v>10837924</v>
      </c>
      <c r="H39" s="15">
        <f t="shared" si="13"/>
        <v>0</v>
      </c>
      <c r="I39" s="15">
        <f t="shared" si="13"/>
        <v>41047484</v>
      </c>
      <c r="J39" s="15">
        <f t="shared" si="13"/>
        <v>15843837</v>
      </c>
      <c r="K39" s="15">
        <f t="shared" si="13"/>
        <v>11214288</v>
      </c>
      <c r="L39" s="15">
        <f t="shared" si="13"/>
        <v>0</v>
      </c>
      <c r="M39" s="15">
        <f t="shared" si="13"/>
        <v>10975341</v>
      </c>
      <c r="N39" s="15">
        <f>SUM(D39:M39)</f>
        <v>195263042</v>
      </c>
      <c r="O39" s="37">
        <f t="shared" si="1"/>
        <v>3061.0770195488249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38"/>
      <c r="B41" s="39"/>
      <c r="C41" s="39"/>
      <c r="D41" s="40"/>
      <c r="E41" s="40"/>
      <c r="F41" s="40"/>
      <c r="G41" s="40"/>
      <c r="H41" s="40"/>
      <c r="I41" s="40"/>
      <c r="J41" s="40"/>
      <c r="K41" s="40"/>
      <c r="L41" s="163" t="s">
        <v>52</v>
      </c>
      <c r="M41" s="163"/>
      <c r="N41" s="163"/>
      <c r="O41" s="41">
        <v>63789</v>
      </c>
    </row>
    <row r="42" spans="1:119">
      <c r="A42" s="164"/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2"/>
    </row>
    <row r="43" spans="1:119" ht="15.75" thickBot="1">
      <c r="A43" s="165" t="s">
        <v>56</v>
      </c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5"/>
    </row>
  </sheetData>
  <mergeCells count="10">
    <mergeCell ref="A43:O43"/>
    <mergeCell ref="A42:O42"/>
    <mergeCell ref="L41:N41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14326863</v>
      </c>
      <c r="E5" s="26">
        <f t="shared" si="0"/>
        <v>244120</v>
      </c>
      <c r="F5" s="26">
        <f t="shared" si="0"/>
        <v>2440854</v>
      </c>
      <c r="G5" s="26">
        <f t="shared" si="0"/>
        <v>1762488</v>
      </c>
      <c r="H5" s="26">
        <f t="shared" si="0"/>
        <v>0</v>
      </c>
      <c r="I5" s="26">
        <f t="shared" si="0"/>
        <v>0</v>
      </c>
      <c r="J5" s="26">
        <f t="shared" si="0"/>
        <v>18958563</v>
      </c>
      <c r="K5" s="26">
        <f t="shared" si="0"/>
        <v>10449759</v>
      </c>
      <c r="L5" s="26">
        <f t="shared" si="0"/>
        <v>0</v>
      </c>
      <c r="M5" s="26">
        <f t="shared" si="0"/>
        <v>1856914</v>
      </c>
      <c r="N5" s="27">
        <f>SUM(D5:M5)</f>
        <v>50039561</v>
      </c>
      <c r="O5" s="32">
        <f t="shared" ref="O5:O38" si="1">(N5/O$40)</f>
        <v>779.18967611336029</v>
      </c>
      <c r="P5" s="6"/>
    </row>
    <row r="6" spans="1:133">
      <c r="A6" s="12"/>
      <c r="B6" s="44">
        <v>511</v>
      </c>
      <c r="C6" s="20" t="s">
        <v>19</v>
      </c>
      <c r="D6" s="46">
        <v>281344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281344</v>
      </c>
      <c r="O6" s="47">
        <f t="shared" si="1"/>
        <v>4.3809405169729052</v>
      </c>
      <c r="P6" s="9"/>
    </row>
    <row r="7" spans="1:133">
      <c r="A7" s="12"/>
      <c r="B7" s="44">
        <v>512</v>
      </c>
      <c r="C7" s="20" t="s">
        <v>20</v>
      </c>
      <c r="D7" s="46">
        <v>2852686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2852686</v>
      </c>
      <c r="O7" s="47">
        <f t="shared" si="1"/>
        <v>44.420523201494859</v>
      </c>
      <c r="P7" s="9"/>
    </row>
    <row r="8" spans="1:133">
      <c r="A8" s="12"/>
      <c r="B8" s="44">
        <v>513</v>
      </c>
      <c r="C8" s="20" t="s">
        <v>21</v>
      </c>
      <c r="D8" s="46">
        <v>3152889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3152889</v>
      </c>
      <c r="O8" s="47">
        <f t="shared" si="1"/>
        <v>49.095126128931796</v>
      </c>
      <c r="P8" s="9"/>
    </row>
    <row r="9" spans="1:133">
      <c r="A9" s="12"/>
      <c r="B9" s="44">
        <v>514</v>
      </c>
      <c r="C9" s="20" t="s">
        <v>22</v>
      </c>
      <c r="D9" s="46">
        <v>978295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978295</v>
      </c>
      <c r="O9" s="47">
        <f t="shared" si="1"/>
        <v>15.233494238554968</v>
      </c>
      <c r="P9" s="9"/>
    </row>
    <row r="10" spans="1:133">
      <c r="A10" s="12"/>
      <c r="B10" s="44">
        <v>515</v>
      </c>
      <c r="C10" s="20" t="s">
        <v>23</v>
      </c>
      <c r="D10" s="46">
        <v>1285600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1285600</v>
      </c>
      <c r="O10" s="47">
        <f t="shared" si="1"/>
        <v>20.01868576767362</v>
      </c>
      <c r="P10" s="9"/>
    </row>
    <row r="11" spans="1:133">
      <c r="A11" s="12"/>
      <c r="B11" s="44">
        <v>517</v>
      </c>
      <c r="C11" s="20" t="s">
        <v>24</v>
      </c>
      <c r="D11" s="46">
        <v>5089801</v>
      </c>
      <c r="E11" s="46">
        <v>0</v>
      </c>
      <c r="F11" s="46">
        <v>2440854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7530655</v>
      </c>
      <c r="O11" s="47">
        <f t="shared" si="1"/>
        <v>117.26339146683276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10449759</v>
      </c>
      <c r="L12" s="46">
        <v>0</v>
      </c>
      <c r="M12" s="46">
        <v>0</v>
      </c>
      <c r="N12" s="46">
        <f t="shared" si="2"/>
        <v>10449759</v>
      </c>
      <c r="O12" s="47">
        <f t="shared" si="1"/>
        <v>162.71814076611648</v>
      </c>
      <c r="P12" s="9"/>
    </row>
    <row r="13" spans="1:133">
      <c r="A13" s="12"/>
      <c r="B13" s="44">
        <v>519</v>
      </c>
      <c r="C13" s="20" t="s">
        <v>26</v>
      </c>
      <c r="D13" s="46">
        <v>686248</v>
      </c>
      <c r="E13" s="46">
        <v>244120</v>
      </c>
      <c r="F13" s="46">
        <v>0</v>
      </c>
      <c r="G13" s="46">
        <v>1762488</v>
      </c>
      <c r="H13" s="46">
        <v>0</v>
      </c>
      <c r="I13" s="46">
        <v>0</v>
      </c>
      <c r="J13" s="46">
        <v>18958563</v>
      </c>
      <c r="K13" s="46">
        <v>0</v>
      </c>
      <c r="L13" s="46">
        <v>0</v>
      </c>
      <c r="M13" s="46">
        <v>1856914</v>
      </c>
      <c r="N13" s="46">
        <f t="shared" si="2"/>
        <v>23508333</v>
      </c>
      <c r="O13" s="47">
        <f t="shared" si="1"/>
        <v>366.05937402678296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53723311</v>
      </c>
      <c r="E14" s="31">
        <f t="shared" si="3"/>
        <v>436914</v>
      </c>
      <c r="F14" s="31">
        <f t="shared" si="3"/>
        <v>0</v>
      </c>
      <c r="G14" s="31">
        <f t="shared" si="3"/>
        <v>3487336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2" si="4">SUM(D14:M14)</f>
        <v>57647561</v>
      </c>
      <c r="O14" s="43">
        <f t="shared" si="1"/>
        <v>897.65744316412338</v>
      </c>
      <c r="P14" s="10"/>
    </row>
    <row r="15" spans="1:133">
      <c r="A15" s="12"/>
      <c r="B15" s="44">
        <v>521</v>
      </c>
      <c r="C15" s="20" t="s">
        <v>28</v>
      </c>
      <c r="D15" s="46">
        <v>28730784</v>
      </c>
      <c r="E15" s="46">
        <v>417117</v>
      </c>
      <c r="F15" s="46">
        <v>0</v>
      </c>
      <c r="G15" s="46">
        <v>438317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29586218</v>
      </c>
      <c r="O15" s="47">
        <f t="shared" si="1"/>
        <v>460.70099657427591</v>
      </c>
      <c r="P15" s="9"/>
    </row>
    <row r="16" spans="1:133">
      <c r="A16" s="12"/>
      <c r="B16" s="44">
        <v>522</v>
      </c>
      <c r="C16" s="20" t="s">
        <v>29</v>
      </c>
      <c r="D16" s="46">
        <v>21716729</v>
      </c>
      <c r="E16" s="46">
        <v>19797</v>
      </c>
      <c r="F16" s="46">
        <v>0</v>
      </c>
      <c r="G16" s="46">
        <v>3049019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24785545</v>
      </c>
      <c r="O16" s="47">
        <f t="shared" si="1"/>
        <v>385.94744627841794</v>
      </c>
      <c r="P16" s="9"/>
    </row>
    <row r="17" spans="1:16">
      <c r="A17" s="12"/>
      <c r="B17" s="44">
        <v>524</v>
      </c>
      <c r="C17" s="20" t="s">
        <v>30</v>
      </c>
      <c r="D17" s="46">
        <v>3275798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3275798</v>
      </c>
      <c r="O17" s="47">
        <f t="shared" si="1"/>
        <v>51.00900031142946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SUM(D19:D22)</f>
        <v>370225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36171619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36541844</v>
      </c>
      <c r="O18" s="43">
        <f t="shared" si="1"/>
        <v>569.01033945811275</v>
      </c>
      <c r="P18" s="10"/>
    </row>
    <row r="19" spans="1:16">
      <c r="A19" s="12"/>
      <c r="B19" s="44">
        <v>534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3476663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3476663</v>
      </c>
      <c r="O19" s="47">
        <f t="shared" si="1"/>
        <v>54.136764247897851</v>
      </c>
      <c r="P19" s="9"/>
    </row>
    <row r="20" spans="1:16">
      <c r="A20" s="12"/>
      <c r="B20" s="44">
        <v>536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31208003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31208003</v>
      </c>
      <c r="O20" s="47">
        <f t="shared" si="1"/>
        <v>485.95457801308004</v>
      </c>
      <c r="P20" s="9"/>
    </row>
    <row r="21" spans="1:16">
      <c r="A21" s="12"/>
      <c r="B21" s="44">
        <v>538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1486953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1486953</v>
      </c>
      <c r="O21" s="47">
        <f t="shared" si="1"/>
        <v>23.154048582995951</v>
      </c>
      <c r="P21" s="9"/>
    </row>
    <row r="22" spans="1:16">
      <c r="A22" s="12"/>
      <c r="B22" s="44">
        <v>539</v>
      </c>
      <c r="C22" s="20" t="s">
        <v>35</v>
      </c>
      <c r="D22" s="46">
        <v>370225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370225</v>
      </c>
      <c r="O22" s="47">
        <f t="shared" si="1"/>
        <v>5.7649486141388975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SUM(D24:D26)</f>
        <v>3523835</v>
      </c>
      <c r="E23" s="31">
        <f t="shared" si="6"/>
        <v>1095787</v>
      </c>
      <c r="F23" s="31">
        <f t="shared" si="6"/>
        <v>0</v>
      </c>
      <c r="G23" s="31">
        <f t="shared" si="6"/>
        <v>2176140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29" si="7">SUM(D23:M23)</f>
        <v>6795762</v>
      </c>
      <c r="O23" s="43">
        <f t="shared" si="1"/>
        <v>105.82002491435689</v>
      </c>
      <c r="P23" s="10"/>
    </row>
    <row r="24" spans="1:16">
      <c r="A24" s="12"/>
      <c r="B24" s="44">
        <v>541</v>
      </c>
      <c r="C24" s="20" t="s">
        <v>37</v>
      </c>
      <c r="D24" s="46">
        <v>2769829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2769829</v>
      </c>
      <c r="O24" s="47">
        <f t="shared" si="1"/>
        <v>43.130317658050451</v>
      </c>
      <c r="P24" s="9"/>
    </row>
    <row r="25" spans="1:16">
      <c r="A25" s="12"/>
      <c r="B25" s="44">
        <v>545</v>
      </c>
      <c r="C25" s="20" t="s">
        <v>38</v>
      </c>
      <c r="D25" s="46">
        <v>754006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754006</v>
      </c>
      <c r="O25" s="47">
        <f t="shared" si="1"/>
        <v>11.740984117097478</v>
      </c>
      <c r="P25" s="9"/>
    </row>
    <row r="26" spans="1:16">
      <c r="A26" s="12"/>
      <c r="B26" s="44">
        <v>549</v>
      </c>
      <c r="C26" s="20" t="s">
        <v>39</v>
      </c>
      <c r="D26" s="46">
        <v>0</v>
      </c>
      <c r="E26" s="46">
        <v>1095787</v>
      </c>
      <c r="F26" s="46">
        <v>0</v>
      </c>
      <c r="G26" s="46">
        <v>2176140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3271927</v>
      </c>
      <c r="O26" s="47">
        <f t="shared" si="1"/>
        <v>50.948723139208973</v>
      </c>
      <c r="P26" s="9"/>
    </row>
    <row r="27" spans="1:16" ht="15.75">
      <c r="A27" s="28" t="s">
        <v>40</v>
      </c>
      <c r="B27" s="29"/>
      <c r="C27" s="30"/>
      <c r="D27" s="31">
        <f t="shared" ref="D27:M27" si="8">SUM(D28:D29)</f>
        <v>9532421</v>
      </c>
      <c r="E27" s="31">
        <f t="shared" si="8"/>
        <v>3956846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7308872</v>
      </c>
      <c r="N27" s="31">
        <f t="shared" si="7"/>
        <v>20798139</v>
      </c>
      <c r="O27" s="43">
        <f t="shared" si="1"/>
        <v>323.85766116474616</v>
      </c>
      <c r="P27" s="10"/>
    </row>
    <row r="28" spans="1:16">
      <c r="A28" s="13"/>
      <c r="B28" s="45">
        <v>554</v>
      </c>
      <c r="C28" s="21" t="s">
        <v>41</v>
      </c>
      <c r="D28" s="46">
        <v>0</v>
      </c>
      <c r="E28" s="46">
        <v>3956846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3956846</v>
      </c>
      <c r="O28" s="47">
        <f t="shared" si="1"/>
        <v>61.613920896916845</v>
      </c>
      <c r="P28" s="9"/>
    </row>
    <row r="29" spans="1:16">
      <c r="A29" s="13"/>
      <c r="B29" s="45">
        <v>559</v>
      </c>
      <c r="C29" s="21" t="s">
        <v>42</v>
      </c>
      <c r="D29" s="46">
        <v>9532421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7308872</v>
      </c>
      <c r="N29" s="46">
        <f t="shared" si="7"/>
        <v>16841293</v>
      </c>
      <c r="O29" s="47">
        <f t="shared" si="1"/>
        <v>262.24374026782931</v>
      </c>
      <c r="P29" s="9"/>
    </row>
    <row r="30" spans="1:16" ht="15.75">
      <c r="A30" s="28" t="s">
        <v>45</v>
      </c>
      <c r="B30" s="29"/>
      <c r="C30" s="30"/>
      <c r="D30" s="31">
        <f t="shared" ref="D30:M30" si="9">SUM(D31:D34)</f>
        <v>13703923</v>
      </c>
      <c r="E30" s="31">
        <f t="shared" si="9"/>
        <v>326650</v>
      </c>
      <c r="F30" s="31">
        <f t="shared" si="9"/>
        <v>0</v>
      </c>
      <c r="G30" s="31">
        <f t="shared" si="9"/>
        <v>8269944</v>
      </c>
      <c r="H30" s="31">
        <f t="shared" si="9"/>
        <v>0</v>
      </c>
      <c r="I30" s="31">
        <f t="shared" si="9"/>
        <v>4091264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ref="N30:N38" si="10">SUM(D30:M30)</f>
        <v>26391781</v>
      </c>
      <c r="O30" s="43">
        <f t="shared" si="1"/>
        <v>410.95890688259107</v>
      </c>
      <c r="P30" s="9"/>
    </row>
    <row r="31" spans="1:16">
      <c r="A31" s="12"/>
      <c r="B31" s="44">
        <v>571</v>
      </c>
      <c r="C31" s="20" t="s">
        <v>46</v>
      </c>
      <c r="D31" s="46">
        <v>1530000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1530000</v>
      </c>
      <c r="O31" s="47">
        <f t="shared" si="1"/>
        <v>23.824353783867952</v>
      </c>
      <c r="P31" s="9"/>
    </row>
    <row r="32" spans="1:16">
      <c r="A32" s="12"/>
      <c r="B32" s="44">
        <v>572</v>
      </c>
      <c r="C32" s="20" t="s">
        <v>47</v>
      </c>
      <c r="D32" s="46">
        <v>9226537</v>
      </c>
      <c r="E32" s="46">
        <v>161452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9387989</v>
      </c>
      <c r="O32" s="47">
        <f t="shared" si="1"/>
        <v>146.18481781376519</v>
      </c>
      <c r="P32" s="9"/>
    </row>
    <row r="33" spans="1:119">
      <c r="A33" s="12"/>
      <c r="B33" s="44">
        <v>573</v>
      </c>
      <c r="C33" s="20" t="s">
        <v>48</v>
      </c>
      <c r="D33" s="46">
        <v>410250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410250</v>
      </c>
      <c r="O33" s="47">
        <f t="shared" si="1"/>
        <v>6.3881968234194959</v>
      </c>
      <c r="P33" s="9"/>
    </row>
    <row r="34" spans="1:119">
      <c r="A34" s="12"/>
      <c r="B34" s="44">
        <v>575</v>
      </c>
      <c r="C34" s="20" t="s">
        <v>49</v>
      </c>
      <c r="D34" s="46">
        <v>2537136</v>
      </c>
      <c r="E34" s="46">
        <v>165198</v>
      </c>
      <c r="F34" s="46">
        <v>0</v>
      </c>
      <c r="G34" s="46">
        <v>8269944</v>
      </c>
      <c r="H34" s="46">
        <v>0</v>
      </c>
      <c r="I34" s="46">
        <v>4091264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15063542</v>
      </c>
      <c r="O34" s="47">
        <f t="shared" si="1"/>
        <v>234.56153846153848</v>
      </c>
      <c r="P34" s="9"/>
    </row>
    <row r="35" spans="1:119" ht="15.75">
      <c r="A35" s="28" t="s">
        <v>51</v>
      </c>
      <c r="B35" s="29"/>
      <c r="C35" s="30"/>
      <c r="D35" s="31">
        <f t="shared" ref="D35:M35" si="11">SUM(D36:D37)</f>
        <v>5276380</v>
      </c>
      <c r="E35" s="31">
        <f t="shared" si="11"/>
        <v>1200</v>
      </c>
      <c r="F35" s="31">
        <f t="shared" si="11"/>
        <v>57774</v>
      </c>
      <c r="G35" s="31">
        <f t="shared" si="11"/>
        <v>1710960</v>
      </c>
      <c r="H35" s="31">
        <f t="shared" si="11"/>
        <v>0</v>
      </c>
      <c r="I35" s="31">
        <f t="shared" si="11"/>
        <v>2957960</v>
      </c>
      <c r="J35" s="31">
        <f t="shared" si="11"/>
        <v>1592</v>
      </c>
      <c r="K35" s="31">
        <f t="shared" si="11"/>
        <v>958655</v>
      </c>
      <c r="L35" s="31">
        <f t="shared" si="11"/>
        <v>0</v>
      </c>
      <c r="M35" s="31">
        <f t="shared" si="11"/>
        <v>0</v>
      </c>
      <c r="N35" s="31">
        <f t="shared" si="10"/>
        <v>10964521</v>
      </c>
      <c r="O35" s="43">
        <f t="shared" si="1"/>
        <v>170.73374338212395</v>
      </c>
      <c r="P35" s="9"/>
    </row>
    <row r="36" spans="1:119">
      <c r="A36" s="12"/>
      <c r="B36" s="44">
        <v>581</v>
      </c>
      <c r="C36" s="20" t="s">
        <v>50</v>
      </c>
      <c r="D36" s="46">
        <v>5276380</v>
      </c>
      <c r="E36" s="46">
        <v>1200</v>
      </c>
      <c r="F36" s="46">
        <v>57774</v>
      </c>
      <c r="G36" s="46">
        <v>1710960</v>
      </c>
      <c r="H36" s="46">
        <v>0</v>
      </c>
      <c r="I36" s="46">
        <v>2957960</v>
      </c>
      <c r="J36" s="46">
        <v>1592</v>
      </c>
      <c r="K36" s="46">
        <v>0</v>
      </c>
      <c r="L36" s="46">
        <v>0</v>
      </c>
      <c r="M36" s="46">
        <v>0</v>
      </c>
      <c r="N36" s="46">
        <f t="shared" si="10"/>
        <v>10005866</v>
      </c>
      <c r="O36" s="47">
        <f t="shared" si="1"/>
        <v>155.80607287449394</v>
      </c>
      <c r="P36" s="9"/>
    </row>
    <row r="37" spans="1:119" ht="15.75" thickBot="1">
      <c r="A37" s="12"/>
      <c r="B37" s="44">
        <v>590</v>
      </c>
      <c r="C37" s="20" t="s">
        <v>63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958655</v>
      </c>
      <c r="L37" s="46">
        <v>0</v>
      </c>
      <c r="M37" s="46">
        <v>0</v>
      </c>
      <c r="N37" s="46">
        <f t="shared" si="10"/>
        <v>958655</v>
      </c>
      <c r="O37" s="47">
        <f t="shared" si="1"/>
        <v>14.927670507630022</v>
      </c>
      <c r="P37" s="9"/>
    </row>
    <row r="38" spans="1:119" ht="16.5" thickBot="1">
      <c r="A38" s="14" t="s">
        <v>10</v>
      </c>
      <c r="B38" s="23"/>
      <c r="C38" s="22"/>
      <c r="D38" s="15">
        <f>SUM(D5,D14,D18,D23,D27,D30,D35)</f>
        <v>100456958</v>
      </c>
      <c r="E38" s="15">
        <f t="shared" ref="E38:M38" si="12">SUM(E5,E14,E18,E23,E27,E30,E35)</f>
        <v>6061517</v>
      </c>
      <c r="F38" s="15">
        <f t="shared" si="12"/>
        <v>2498628</v>
      </c>
      <c r="G38" s="15">
        <f t="shared" si="12"/>
        <v>17406868</v>
      </c>
      <c r="H38" s="15">
        <f t="shared" si="12"/>
        <v>0</v>
      </c>
      <c r="I38" s="15">
        <f t="shared" si="12"/>
        <v>43220843</v>
      </c>
      <c r="J38" s="15">
        <f t="shared" si="12"/>
        <v>18960155</v>
      </c>
      <c r="K38" s="15">
        <f t="shared" si="12"/>
        <v>11408414</v>
      </c>
      <c r="L38" s="15">
        <f t="shared" si="12"/>
        <v>0</v>
      </c>
      <c r="M38" s="15">
        <f t="shared" si="12"/>
        <v>9165786</v>
      </c>
      <c r="N38" s="15">
        <f t="shared" si="10"/>
        <v>209179169</v>
      </c>
      <c r="O38" s="37">
        <f t="shared" si="1"/>
        <v>3257.2277950794146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163" t="s">
        <v>64</v>
      </c>
      <c r="M40" s="163"/>
      <c r="N40" s="163"/>
      <c r="O40" s="41">
        <v>64220</v>
      </c>
    </row>
    <row r="41" spans="1:119">
      <c r="A41" s="164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2"/>
    </row>
    <row r="42" spans="1:119" ht="15.75" customHeight="1" thickBot="1">
      <c r="A42" s="165" t="s">
        <v>56</v>
      </c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5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15230764</v>
      </c>
      <c r="E5" s="26">
        <f t="shared" si="0"/>
        <v>108000</v>
      </c>
      <c r="F5" s="26">
        <f t="shared" si="0"/>
        <v>1634788</v>
      </c>
      <c r="G5" s="26">
        <f t="shared" si="0"/>
        <v>8238215</v>
      </c>
      <c r="H5" s="26">
        <f t="shared" si="0"/>
        <v>0</v>
      </c>
      <c r="I5" s="26">
        <f t="shared" si="0"/>
        <v>0</v>
      </c>
      <c r="J5" s="26">
        <f t="shared" si="0"/>
        <v>18810564</v>
      </c>
      <c r="K5" s="26">
        <f t="shared" si="0"/>
        <v>9989115</v>
      </c>
      <c r="L5" s="26">
        <f t="shared" si="0"/>
        <v>0</v>
      </c>
      <c r="M5" s="26">
        <f t="shared" si="0"/>
        <v>1119153</v>
      </c>
      <c r="N5" s="27">
        <f>SUM(D5:M5)</f>
        <v>55130599</v>
      </c>
      <c r="O5" s="32">
        <f t="shared" ref="O5:O39" si="1">(N5/O$41)</f>
        <v>856.597249844624</v>
      </c>
      <c r="P5" s="6"/>
    </row>
    <row r="6" spans="1:133">
      <c r="A6" s="12"/>
      <c r="B6" s="44">
        <v>511</v>
      </c>
      <c r="C6" s="20" t="s">
        <v>19</v>
      </c>
      <c r="D6" s="46">
        <v>537912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537912</v>
      </c>
      <c r="O6" s="47">
        <f t="shared" si="1"/>
        <v>8.3578620261031702</v>
      </c>
      <c r="P6" s="9"/>
    </row>
    <row r="7" spans="1:133">
      <c r="A7" s="12"/>
      <c r="B7" s="44">
        <v>512</v>
      </c>
      <c r="C7" s="20" t="s">
        <v>20</v>
      </c>
      <c r="D7" s="46">
        <v>2889357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2889357</v>
      </c>
      <c r="O7" s="47">
        <f t="shared" si="1"/>
        <v>44.893676196395276</v>
      </c>
      <c r="P7" s="9"/>
    </row>
    <row r="8" spans="1:133">
      <c r="A8" s="12"/>
      <c r="B8" s="44">
        <v>513</v>
      </c>
      <c r="C8" s="20" t="s">
        <v>21</v>
      </c>
      <c r="D8" s="46">
        <v>3167481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3167481</v>
      </c>
      <c r="O8" s="47">
        <f t="shared" si="1"/>
        <v>49.21505593536358</v>
      </c>
      <c r="P8" s="9"/>
    </row>
    <row r="9" spans="1:133">
      <c r="A9" s="12"/>
      <c r="B9" s="44">
        <v>514</v>
      </c>
      <c r="C9" s="20" t="s">
        <v>22</v>
      </c>
      <c r="D9" s="46">
        <v>1041092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1041092</v>
      </c>
      <c r="O9" s="47">
        <f t="shared" si="1"/>
        <v>16.176072094468616</v>
      </c>
      <c r="P9" s="9"/>
    </row>
    <row r="10" spans="1:133">
      <c r="A10" s="12"/>
      <c r="B10" s="44">
        <v>515</v>
      </c>
      <c r="C10" s="20" t="s">
        <v>23</v>
      </c>
      <c r="D10" s="46">
        <v>1668471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1668471</v>
      </c>
      <c r="O10" s="47">
        <f t="shared" si="1"/>
        <v>25.924036668738346</v>
      </c>
      <c r="P10" s="9"/>
    </row>
    <row r="11" spans="1:133">
      <c r="A11" s="12"/>
      <c r="B11" s="44">
        <v>517</v>
      </c>
      <c r="C11" s="20" t="s">
        <v>24</v>
      </c>
      <c r="D11" s="46">
        <v>5084195</v>
      </c>
      <c r="E11" s="46">
        <v>0</v>
      </c>
      <c r="F11" s="46">
        <v>1634788</v>
      </c>
      <c r="G11" s="46">
        <v>7353104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14072087</v>
      </c>
      <c r="O11" s="47">
        <f t="shared" si="1"/>
        <v>218.64647296457426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9989115</v>
      </c>
      <c r="L12" s="46">
        <v>0</v>
      </c>
      <c r="M12" s="46">
        <v>0</v>
      </c>
      <c r="N12" s="46">
        <f t="shared" si="2"/>
        <v>9989115</v>
      </c>
      <c r="O12" s="47">
        <f t="shared" si="1"/>
        <v>155.20688315724053</v>
      </c>
      <c r="P12" s="9"/>
    </row>
    <row r="13" spans="1:133">
      <c r="A13" s="12"/>
      <c r="B13" s="44">
        <v>519</v>
      </c>
      <c r="C13" s="20" t="s">
        <v>26</v>
      </c>
      <c r="D13" s="46">
        <v>842256</v>
      </c>
      <c r="E13" s="46">
        <v>108000</v>
      </c>
      <c r="F13" s="46">
        <v>0</v>
      </c>
      <c r="G13" s="46">
        <v>885111</v>
      </c>
      <c r="H13" s="46">
        <v>0</v>
      </c>
      <c r="I13" s="46">
        <v>0</v>
      </c>
      <c r="J13" s="46">
        <v>18810564</v>
      </c>
      <c r="K13" s="46">
        <v>0</v>
      </c>
      <c r="L13" s="46">
        <v>0</v>
      </c>
      <c r="M13" s="46">
        <v>1119153</v>
      </c>
      <c r="N13" s="46">
        <f t="shared" si="2"/>
        <v>21765084</v>
      </c>
      <c r="O13" s="47">
        <f t="shared" si="1"/>
        <v>338.17719080174021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52261047</v>
      </c>
      <c r="E14" s="31">
        <f t="shared" si="3"/>
        <v>298186</v>
      </c>
      <c r="F14" s="31">
        <f t="shared" si="3"/>
        <v>0</v>
      </c>
      <c r="G14" s="31">
        <f t="shared" si="3"/>
        <v>814574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2" si="4">SUM(D14:M14)</f>
        <v>53373807</v>
      </c>
      <c r="O14" s="43">
        <f t="shared" si="1"/>
        <v>829.30091671845867</v>
      </c>
      <c r="P14" s="10"/>
    </row>
    <row r="15" spans="1:133">
      <c r="A15" s="12"/>
      <c r="B15" s="44">
        <v>521</v>
      </c>
      <c r="C15" s="20" t="s">
        <v>28</v>
      </c>
      <c r="D15" s="46">
        <v>26536392</v>
      </c>
      <c r="E15" s="46">
        <v>298186</v>
      </c>
      <c r="F15" s="46">
        <v>0</v>
      </c>
      <c r="G15" s="46">
        <v>814574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27649152</v>
      </c>
      <c r="O15" s="47">
        <f t="shared" si="1"/>
        <v>429.60149160969547</v>
      </c>
      <c r="P15" s="9"/>
    </row>
    <row r="16" spans="1:133">
      <c r="A16" s="12"/>
      <c r="B16" s="44">
        <v>522</v>
      </c>
      <c r="C16" s="20" t="s">
        <v>29</v>
      </c>
      <c r="D16" s="46">
        <v>22240018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22240018</v>
      </c>
      <c r="O16" s="47">
        <f t="shared" si="1"/>
        <v>345.55652579241763</v>
      </c>
      <c r="P16" s="9"/>
    </row>
    <row r="17" spans="1:16">
      <c r="A17" s="12"/>
      <c r="B17" s="44">
        <v>524</v>
      </c>
      <c r="C17" s="20" t="s">
        <v>30</v>
      </c>
      <c r="D17" s="46">
        <v>3484637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3484637</v>
      </c>
      <c r="O17" s="47">
        <f t="shared" si="1"/>
        <v>54.142899316345556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SUM(D19:D22)</f>
        <v>392950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29486003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29878953</v>
      </c>
      <c r="O18" s="43">
        <f t="shared" si="1"/>
        <v>464.24724984462398</v>
      </c>
      <c r="P18" s="10"/>
    </row>
    <row r="19" spans="1:16">
      <c r="A19" s="12"/>
      <c r="B19" s="44">
        <v>534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2883963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2883963</v>
      </c>
      <c r="O19" s="47">
        <f t="shared" si="1"/>
        <v>44.809866376631447</v>
      </c>
      <c r="P19" s="9"/>
    </row>
    <row r="20" spans="1:16">
      <c r="A20" s="12"/>
      <c r="B20" s="44">
        <v>536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25284842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25284842</v>
      </c>
      <c r="O20" s="47">
        <f t="shared" si="1"/>
        <v>392.86578620261031</v>
      </c>
      <c r="P20" s="9"/>
    </row>
    <row r="21" spans="1:16">
      <c r="A21" s="12"/>
      <c r="B21" s="44">
        <v>538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1317198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1317198</v>
      </c>
      <c r="O21" s="47">
        <f t="shared" si="1"/>
        <v>20.466096954630206</v>
      </c>
      <c r="P21" s="9"/>
    </row>
    <row r="22" spans="1:16">
      <c r="A22" s="12"/>
      <c r="B22" s="44">
        <v>539</v>
      </c>
      <c r="C22" s="20" t="s">
        <v>35</v>
      </c>
      <c r="D22" s="46">
        <v>392950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392950</v>
      </c>
      <c r="O22" s="47">
        <f t="shared" si="1"/>
        <v>6.1055003107520198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SUM(D24:D26)</f>
        <v>2932176</v>
      </c>
      <c r="E23" s="31">
        <f t="shared" si="6"/>
        <v>1331047</v>
      </c>
      <c r="F23" s="31">
        <f t="shared" si="6"/>
        <v>0</v>
      </c>
      <c r="G23" s="31">
        <f t="shared" si="6"/>
        <v>13745769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30" si="7">SUM(D23:M23)</f>
        <v>18008992</v>
      </c>
      <c r="O23" s="43">
        <f t="shared" si="1"/>
        <v>279.81653200745802</v>
      </c>
      <c r="P23" s="10"/>
    </row>
    <row r="24" spans="1:16">
      <c r="A24" s="12"/>
      <c r="B24" s="44">
        <v>541</v>
      </c>
      <c r="C24" s="20" t="s">
        <v>37</v>
      </c>
      <c r="D24" s="46">
        <v>2734383</v>
      </c>
      <c r="E24" s="46">
        <v>0</v>
      </c>
      <c r="F24" s="46">
        <v>0</v>
      </c>
      <c r="G24" s="46">
        <v>2658176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5392559</v>
      </c>
      <c r="O24" s="47">
        <f t="shared" si="1"/>
        <v>83.787430080795531</v>
      </c>
      <c r="P24" s="9"/>
    </row>
    <row r="25" spans="1:16">
      <c r="A25" s="12"/>
      <c r="B25" s="44">
        <v>545</v>
      </c>
      <c r="C25" s="20" t="s">
        <v>38</v>
      </c>
      <c r="D25" s="46">
        <v>197793</v>
      </c>
      <c r="E25" s="46">
        <v>0</v>
      </c>
      <c r="F25" s="46">
        <v>0</v>
      </c>
      <c r="G25" s="46">
        <v>11087593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11285386</v>
      </c>
      <c r="O25" s="47">
        <f t="shared" si="1"/>
        <v>175.34782473586077</v>
      </c>
      <c r="P25" s="9"/>
    </row>
    <row r="26" spans="1:16">
      <c r="A26" s="12"/>
      <c r="B26" s="44">
        <v>549</v>
      </c>
      <c r="C26" s="20" t="s">
        <v>39</v>
      </c>
      <c r="D26" s="46">
        <v>0</v>
      </c>
      <c r="E26" s="46">
        <v>1331047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1331047</v>
      </c>
      <c r="O26" s="47">
        <f t="shared" si="1"/>
        <v>20.68127719080174</v>
      </c>
      <c r="P26" s="9"/>
    </row>
    <row r="27" spans="1:16" ht="15.75">
      <c r="A27" s="28" t="s">
        <v>40</v>
      </c>
      <c r="B27" s="29"/>
      <c r="C27" s="30"/>
      <c r="D27" s="31">
        <f t="shared" ref="D27:M27" si="8">SUM(D28:D29)</f>
        <v>9338701</v>
      </c>
      <c r="E27" s="31">
        <f t="shared" si="8"/>
        <v>3525496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9372223</v>
      </c>
      <c r="N27" s="31">
        <f t="shared" si="7"/>
        <v>22236420</v>
      </c>
      <c r="O27" s="43">
        <f t="shared" si="1"/>
        <v>345.50062150403977</v>
      </c>
      <c r="P27" s="10"/>
    </row>
    <row r="28" spans="1:16">
      <c r="A28" s="13"/>
      <c r="B28" s="45">
        <v>554</v>
      </c>
      <c r="C28" s="21" t="s">
        <v>41</v>
      </c>
      <c r="D28" s="46">
        <v>0</v>
      </c>
      <c r="E28" s="46">
        <v>3525496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3525496</v>
      </c>
      <c r="O28" s="47">
        <f t="shared" si="1"/>
        <v>54.777750155376012</v>
      </c>
      <c r="P28" s="9"/>
    </row>
    <row r="29" spans="1:16">
      <c r="A29" s="13"/>
      <c r="B29" s="45">
        <v>559</v>
      </c>
      <c r="C29" s="21" t="s">
        <v>42</v>
      </c>
      <c r="D29" s="46">
        <v>9338701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9372223</v>
      </c>
      <c r="N29" s="46">
        <f t="shared" si="7"/>
        <v>18710924</v>
      </c>
      <c r="O29" s="47">
        <f t="shared" si="1"/>
        <v>290.72287134866377</v>
      </c>
      <c r="P29" s="9"/>
    </row>
    <row r="30" spans="1:16" ht="15.75">
      <c r="A30" s="28" t="s">
        <v>43</v>
      </c>
      <c r="B30" s="29"/>
      <c r="C30" s="30"/>
      <c r="D30" s="31">
        <f t="shared" ref="D30:M30" si="9">SUM(D31:D31)</f>
        <v>147000</v>
      </c>
      <c r="E30" s="31">
        <f t="shared" si="9"/>
        <v>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7"/>
        <v>147000</v>
      </c>
      <c r="O30" s="43">
        <f t="shared" si="1"/>
        <v>2.2840273461777501</v>
      </c>
      <c r="P30" s="10"/>
    </row>
    <row r="31" spans="1:16">
      <c r="A31" s="12"/>
      <c r="B31" s="44">
        <v>569</v>
      </c>
      <c r="C31" s="20" t="s">
        <v>44</v>
      </c>
      <c r="D31" s="46">
        <v>147000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6" si="10">SUM(D31:M31)</f>
        <v>147000</v>
      </c>
      <c r="O31" s="47">
        <f t="shared" si="1"/>
        <v>2.2840273461777501</v>
      </c>
      <c r="P31" s="9"/>
    </row>
    <row r="32" spans="1:16" ht="15.75">
      <c r="A32" s="28" t="s">
        <v>45</v>
      </c>
      <c r="B32" s="29"/>
      <c r="C32" s="30"/>
      <c r="D32" s="31">
        <f t="shared" ref="D32:M32" si="11">SUM(D33:D36)</f>
        <v>14516477</v>
      </c>
      <c r="E32" s="31">
        <f t="shared" si="11"/>
        <v>164985</v>
      </c>
      <c r="F32" s="31">
        <f t="shared" si="11"/>
        <v>0</v>
      </c>
      <c r="G32" s="31">
        <f t="shared" si="11"/>
        <v>4865788</v>
      </c>
      <c r="H32" s="31">
        <f t="shared" si="11"/>
        <v>0</v>
      </c>
      <c r="I32" s="31">
        <f t="shared" si="11"/>
        <v>4309312</v>
      </c>
      <c r="J32" s="31">
        <f t="shared" si="11"/>
        <v>0</v>
      </c>
      <c r="K32" s="31">
        <f t="shared" si="11"/>
        <v>0</v>
      </c>
      <c r="L32" s="31">
        <f t="shared" si="11"/>
        <v>0</v>
      </c>
      <c r="M32" s="31">
        <f t="shared" si="11"/>
        <v>0</v>
      </c>
      <c r="N32" s="31">
        <f>SUM(D32:M32)</f>
        <v>23856562</v>
      </c>
      <c r="O32" s="43">
        <f t="shared" si="1"/>
        <v>370.67374145431944</v>
      </c>
      <c r="P32" s="9"/>
    </row>
    <row r="33" spans="1:119">
      <c r="A33" s="12"/>
      <c r="B33" s="44">
        <v>571</v>
      </c>
      <c r="C33" s="20" t="s">
        <v>46</v>
      </c>
      <c r="D33" s="46">
        <v>1800000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1800000</v>
      </c>
      <c r="O33" s="47">
        <f t="shared" si="1"/>
        <v>27.967681789931635</v>
      </c>
      <c r="P33" s="9"/>
    </row>
    <row r="34" spans="1:119">
      <c r="A34" s="12"/>
      <c r="B34" s="44">
        <v>572</v>
      </c>
      <c r="C34" s="20" t="s">
        <v>47</v>
      </c>
      <c r="D34" s="46">
        <v>9473316</v>
      </c>
      <c r="E34" s="46">
        <v>164985</v>
      </c>
      <c r="F34" s="46">
        <v>0</v>
      </c>
      <c r="G34" s="46">
        <v>4865788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14504089</v>
      </c>
      <c r="O34" s="47">
        <f t="shared" si="1"/>
        <v>225.35874766935984</v>
      </c>
      <c r="P34" s="9"/>
    </row>
    <row r="35" spans="1:119">
      <c r="A35" s="12"/>
      <c r="B35" s="44">
        <v>573</v>
      </c>
      <c r="C35" s="20" t="s">
        <v>48</v>
      </c>
      <c r="D35" s="46">
        <v>317000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317000</v>
      </c>
      <c r="O35" s="47">
        <f t="shared" si="1"/>
        <v>4.9254195152268494</v>
      </c>
      <c r="P35" s="9"/>
    </row>
    <row r="36" spans="1:119">
      <c r="A36" s="12"/>
      <c r="B36" s="44">
        <v>575</v>
      </c>
      <c r="C36" s="20" t="s">
        <v>49</v>
      </c>
      <c r="D36" s="46">
        <v>2926161</v>
      </c>
      <c r="E36" s="46">
        <v>0</v>
      </c>
      <c r="F36" s="46">
        <v>0</v>
      </c>
      <c r="G36" s="46">
        <v>0</v>
      </c>
      <c r="H36" s="46">
        <v>0</v>
      </c>
      <c r="I36" s="46">
        <v>4309312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7235473</v>
      </c>
      <c r="O36" s="47">
        <f t="shared" si="1"/>
        <v>112.42189247980112</v>
      </c>
      <c r="P36" s="9"/>
    </row>
    <row r="37" spans="1:119" ht="15.75">
      <c r="A37" s="28" t="s">
        <v>51</v>
      </c>
      <c r="B37" s="29"/>
      <c r="C37" s="30"/>
      <c r="D37" s="31">
        <f t="shared" ref="D37:M37" si="12">SUM(D38:D38)</f>
        <v>6925481</v>
      </c>
      <c r="E37" s="31">
        <f t="shared" si="12"/>
        <v>220795</v>
      </c>
      <c r="F37" s="31">
        <f t="shared" si="12"/>
        <v>30951</v>
      </c>
      <c r="G37" s="31">
        <f t="shared" si="12"/>
        <v>204100</v>
      </c>
      <c r="H37" s="31">
        <f t="shared" si="12"/>
        <v>0</v>
      </c>
      <c r="I37" s="31">
        <f t="shared" si="12"/>
        <v>3852720</v>
      </c>
      <c r="J37" s="31">
        <f t="shared" si="12"/>
        <v>2196426</v>
      </c>
      <c r="K37" s="31">
        <f t="shared" si="12"/>
        <v>0</v>
      </c>
      <c r="L37" s="31">
        <f t="shared" si="12"/>
        <v>0</v>
      </c>
      <c r="M37" s="31">
        <f t="shared" si="12"/>
        <v>0</v>
      </c>
      <c r="N37" s="31">
        <f>SUM(D37:M37)</f>
        <v>13430473</v>
      </c>
      <c r="O37" s="43">
        <f t="shared" si="1"/>
        <v>208.67733064014917</v>
      </c>
      <c r="P37" s="9"/>
    </row>
    <row r="38" spans="1:119" ht="15.75" thickBot="1">
      <c r="A38" s="12"/>
      <c r="B38" s="44">
        <v>581</v>
      </c>
      <c r="C38" s="20" t="s">
        <v>50</v>
      </c>
      <c r="D38" s="46">
        <v>6925481</v>
      </c>
      <c r="E38" s="46">
        <v>220795</v>
      </c>
      <c r="F38" s="46">
        <v>30951</v>
      </c>
      <c r="G38" s="46">
        <v>204100</v>
      </c>
      <c r="H38" s="46">
        <v>0</v>
      </c>
      <c r="I38" s="46">
        <v>3852720</v>
      </c>
      <c r="J38" s="46">
        <v>2196426</v>
      </c>
      <c r="K38" s="46">
        <v>0</v>
      </c>
      <c r="L38" s="46">
        <v>0</v>
      </c>
      <c r="M38" s="46">
        <v>0</v>
      </c>
      <c r="N38" s="46">
        <f>SUM(D38:M38)</f>
        <v>13430473</v>
      </c>
      <c r="O38" s="47">
        <f t="shared" si="1"/>
        <v>208.67733064014917</v>
      </c>
      <c r="P38" s="9"/>
    </row>
    <row r="39" spans="1:119" ht="16.5" thickBot="1">
      <c r="A39" s="14" t="s">
        <v>10</v>
      </c>
      <c r="B39" s="23"/>
      <c r="C39" s="22"/>
      <c r="D39" s="15">
        <f t="shared" ref="D39:M39" si="13">SUM(D5,D14,D18,D23,D27,D30,D32,D37)</f>
        <v>101744596</v>
      </c>
      <c r="E39" s="15">
        <f t="shared" si="13"/>
        <v>5648509</v>
      </c>
      <c r="F39" s="15">
        <f t="shared" si="13"/>
        <v>1665739</v>
      </c>
      <c r="G39" s="15">
        <f t="shared" si="13"/>
        <v>27868446</v>
      </c>
      <c r="H39" s="15">
        <f t="shared" si="13"/>
        <v>0</v>
      </c>
      <c r="I39" s="15">
        <f t="shared" si="13"/>
        <v>37648035</v>
      </c>
      <c r="J39" s="15">
        <f t="shared" si="13"/>
        <v>21006990</v>
      </c>
      <c r="K39" s="15">
        <f t="shared" si="13"/>
        <v>9989115</v>
      </c>
      <c r="L39" s="15">
        <f t="shared" si="13"/>
        <v>0</v>
      </c>
      <c r="M39" s="15">
        <f t="shared" si="13"/>
        <v>10491376</v>
      </c>
      <c r="N39" s="15">
        <f>SUM(D39:M39)</f>
        <v>216062806</v>
      </c>
      <c r="O39" s="37">
        <f t="shared" si="1"/>
        <v>3357.0976693598509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38"/>
      <c r="B41" s="39"/>
      <c r="C41" s="39"/>
      <c r="D41" s="40"/>
      <c r="E41" s="40"/>
      <c r="F41" s="40"/>
      <c r="G41" s="40"/>
      <c r="H41" s="40"/>
      <c r="I41" s="40"/>
      <c r="J41" s="40"/>
      <c r="K41" s="40"/>
      <c r="L41" s="163" t="s">
        <v>80</v>
      </c>
      <c r="M41" s="163"/>
      <c r="N41" s="163"/>
      <c r="O41" s="41">
        <v>64360</v>
      </c>
    </row>
    <row r="42" spans="1:119">
      <c r="A42" s="164"/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2"/>
    </row>
    <row r="43" spans="1:119" ht="15.75" customHeight="1" thickBot="1">
      <c r="A43" s="165" t="s">
        <v>56</v>
      </c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5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4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53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99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94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95</v>
      </c>
      <c r="N4" s="34" t="s">
        <v>5</v>
      </c>
      <c r="O4" s="34" t="s">
        <v>96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>SUM(D6:D14)</f>
        <v>23298816</v>
      </c>
      <c r="E5" s="26">
        <f t="shared" ref="E5:N5" si="0">SUM(E6:E14)</f>
        <v>1789533</v>
      </c>
      <c r="F5" s="26">
        <f t="shared" si="0"/>
        <v>5566226</v>
      </c>
      <c r="G5" s="26">
        <f t="shared" si="0"/>
        <v>5253171</v>
      </c>
      <c r="H5" s="26">
        <f t="shared" si="0"/>
        <v>0</v>
      </c>
      <c r="I5" s="26">
        <f t="shared" si="0"/>
        <v>828777</v>
      </c>
      <c r="J5" s="26">
        <f t="shared" si="0"/>
        <v>21702711</v>
      </c>
      <c r="K5" s="26">
        <f t="shared" si="0"/>
        <v>107879539</v>
      </c>
      <c r="L5" s="26">
        <f>SUM(L6:L14)</f>
        <v>0</v>
      </c>
      <c r="M5" s="26">
        <f t="shared" si="0"/>
        <v>0</v>
      </c>
      <c r="N5" s="26">
        <f t="shared" si="0"/>
        <v>7495762</v>
      </c>
      <c r="O5" s="27">
        <f>SUM(D5:N5)</f>
        <v>173814535</v>
      </c>
      <c r="P5" s="32">
        <f t="shared" ref="P5:P45" si="1">(O5/P$47)</f>
        <v>2591.4232999865817</v>
      </c>
      <c r="Q5" s="6"/>
    </row>
    <row r="6" spans="1:134">
      <c r="A6" s="12"/>
      <c r="B6" s="44">
        <v>511</v>
      </c>
      <c r="C6" s="20" t="s">
        <v>19</v>
      </c>
      <c r="D6" s="46">
        <v>382604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382604</v>
      </c>
      <c r="P6" s="47">
        <f t="shared" si="1"/>
        <v>5.7042923381986794</v>
      </c>
      <c r="Q6" s="9"/>
    </row>
    <row r="7" spans="1:134">
      <c r="A7" s="12"/>
      <c r="B7" s="44">
        <v>512</v>
      </c>
      <c r="C7" s="20" t="s">
        <v>20</v>
      </c>
      <c r="D7" s="46">
        <v>1906108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1906108</v>
      </c>
      <c r="P7" s="47">
        <f t="shared" si="1"/>
        <v>28.418409792315835</v>
      </c>
      <c r="Q7" s="9"/>
    </row>
    <row r="8" spans="1:134">
      <c r="A8" s="12"/>
      <c r="B8" s="44">
        <v>513</v>
      </c>
      <c r="C8" s="20" t="s">
        <v>21</v>
      </c>
      <c r="D8" s="46">
        <v>4112275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21356526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25468801</v>
      </c>
      <c r="P8" s="47">
        <f t="shared" si="1"/>
        <v>379.71763600852802</v>
      </c>
      <c r="Q8" s="9"/>
    </row>
    <row r="9" spans="1:134">
      <c r="A9" s="12"/>
      <c r="B9" s="44">
        <v>514</v>
      </c>
      <c r="C9" s="20" t="s">
        <v>22</v>
      </c>
      <c r="D9" s="46">
        <v>1308072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1308072</v>
      </c>
      <c r="P9" s="47">
        <f t="shared" si="1"/>
        <v>19.502214005635651</v>
      </c>
      <c r="Q9" s="9"/>
    </row>
    <row r="10" spans="1:134">
      <c r="A10" s="12"/>
      <c r="B10" s="44">
        <v>515</v>
      </c>
      <c r="C10" s="20" t="s">
        <v>23</v>
      </c>
      <c r="D10" s="46">
        <v>1715382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1715382</v>
      </c>
      <c r="P10" s="47">
        <f t="shared" si="1"/>
        <v>25.574851281439624</v>
      </c>
      <c r="Q10" s="9"/>
    </row>
    <row r="11" spans="1:134">
      <c r="A11" s="12"/>
      <c r="B11" s="44">
        <v>516</v>
      </c>
      <c r="C11" s="20" t="s">
        <v>100</v>
      </c>
      <c r="D11" s="46">
        <v>4967390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4967390</v>
      </c>
      <c r="P11" s="47">
        <f t="shared" si="1"/>
        <v>74.059457605892092</v>
      </c>
      <c r="Q11" s="9"/>
    </row>
    <row r="12" spans="1:134">
      <c r="A12" s="12"/>
      <c r="B12" s="44">
        <v>517</v>
      </c>
      <c r="C12" s="20" t="s">
        <v>24</v>
      </c>
      <c r="D12" s="46">
        <v>260953</v>
      </c>
      <c r="E12" s="46">
        <v>0</v>
      </c>
      <c r="F12" s="46">
        <v>5566226</v>
      </c>
      <c r="G12" s="46">
        <v>3697497</v>
      </c>
      <c r="H12" s="46">
        <v>0</v>
      </c>
      <c r="I12" s="46">
        <v>3624</v>
      </c>
      <c r="J12" s="46">
        <v>11648</v>
      </c>
      <c r="K12" s="46">
        <v>0</v>
      </c>
      <c r="L12" s="46">
        <v>0</v>
      </c>
      <c r="M12" s="46">
        <v>0</v>
      </c>
      <c r="N12" s="46">
        <v>1397624</v>
      </c>
      <c r="O12" s="46">
        <f t="shared" si="2"/>
        <v>10937572</v>
      </c>
      <c r="P12" s="47">
        <f t="shared" si="1"/>
        <v>163.06967035916091</v>
      </c>
      <c r="Q12" s="9"/>
    </row>
    <row r="13" spans="1:134">
      <c r="A13" s="12"/>
      <c r="B13" s="44">
        <v>518</v>
      </c>
      <c r="C13" s="20" t="s">
        <v>25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107879539</v>
      </c>
      <c r="L13" s="46">
        <v>0</v>
      </c>
      <c r="M13" s="46">
        <v>0</v>
      </c>
      <c r="N13" s="46">
        <v>0</v>
      </c>
      <c r="O13" s="46">
        <f t="shared" si="2"/>
        <v>107879539</v>
      </c>
      <c r="P13" s="47">
        <f t="shared" si="1"/>
        <v>1608.3899482653228</v>
      </c>
      <c r="Q13" s="9"/>
    </row>
    <row r="14" spans="1:134">
      <c r="A14" s="12"/>
      <c r="B14" s="44">
        <v>519</v>
      </c>
      <c r="C14" s="20" t="s">
        <v>26</v>
      </c>
      <c r="D14" s="46">
        <v>8646032</v>
      </c>
      <c r="E14" s="46">
        <v>1789533</v>
      </c>
      <c r="F14" s="46">
        <v>0</v>
      </c>
      <c r="G14" s="46">
        <v>1555674</v>
      </c>
      <c r="H14" s="46">
        <v>0</v>
      </c>
      <c r="I14" s="46">
        <v>825153</v>
      </c>
      <c r="J14" s="46">
        <v>334537</v>
      </c>
      <c r="K14" s="46">
        <v>0</v>
      </c>
      <c r="L14" s="46">
        <v>0</v>
      </c>
      <c r="M14" s="46">
        <v>0</v>
      </c>
      <c r="N14" s="46">
        <v>6098138</v>
      </c>
      <c r="O14" s="46">
        <f t="shared" si="2"/>
        <v>19249067</v>
      </c>
      <c r="P14" s="47">
        <f t="shared" si="1"/>
        <v>286.98682033008811</v>
      </c>
      <c r="Q14" s="9"/>
    </row>
    <row r="15" spans="1:134" ht="15.75">
      <c r="A15" s="28" t="s">
        <v>27</v>
      </c>
      <c r="B15" s="29"/>
      <c r="C15" s="30"/>
      <c r="D15" s="31">
        <f t="shared" ref="D15:N15" si="3">SUM(D16:D20)</f>
        <v>85362543</v>
      </c>
      <c r="E15" s="31">
        <f t="shared" si="3"/>
        <v>4024832</v>
      </c>
      <c r="F15" s="31">
        <f t="shared" si="3"/>
        <v>0</v>
      </c>
      <c r="G15" s="31">
        <f t="shared" si="3"/>
        <v>673116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31">
        <f t="shared" si="3"/>
        <v>0</v>
      </c>
      <c r="O15" s="42">
        <f>SUM(D15:N15)</f>
        <v>90060491</v>
      </c>
      <c r="P15" s="43">
        <f t="shared" si="1"/>
        <v>1342.7234654779122</v>
      </c>
      <c r="Q15" s="10"/>
    </row>
    <row r="16" spans="1:134">
      <c r="A16" s="12"/>
      <c r="B16" s="44">
        <v>521</v>
      </c>
      <c r="C16" s="20" t="s">
        <v>28</v>
      </c>
      <c r="D16" s="46">
        <v>43137742</v>
      </c>
      <c r="E16" s="46">
        <v>265534</v>
      </c>
      <c r="F16" s="46">
        <v>0</v>
      </c>
      <c r="G16" s="46">
        <v>54851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43458127</v>
      </c>
      <c r="P16" s="47">
        <f t="shared" si="1"/>
        <v>647.92281543989384</v>
      </c>
      <c r="Q16" s="9"/>
    </row>
    <row r="17" spans="1:17">
      <c r="A17" s="12"/>
      <c r="B17" s="44">
        <v>522</v>
      </c>
      <c r="C17" s="20" t="s">
        <v>29</v>
      </c>
      <c r="D17" s="46">
        <v>12274524</v>
      </c>
      <c r="E17" s="46">
        <v>16257</v>
      </c>
      <c r="F17" s="46">
        <v>0</v>
      </c>
      <c r="G17" s="46">
        <v>548051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0" si="4">SUM(D17:N17)</f>
        <v>12838832</v>
      </c>
      <c r="P17" s="47">
        <f t="shared" si="1"/>
        <v>191.41580069476541</v>
      </c>
      <c r="Q17" s="9"/>
    </row>
    <row r="18" spans="1:17">
      <c r="A18" s="12"/>
      <c r="B18" s="44">
        <v>524</v>
      </c>
      <c r="C18" s="20" t="s">
        <v>30</v>
      </c>
      <c r="D18" s="46">
        <v>1837026</v>
      </c>
      <c r="E18" s="46">
        <v>3743041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5580067</v>
      </c>
      <c r="P18" s="47">
        <f t="shared" si="1"/>
        <v>83.193937948205686</v>
      </c>
      <c r="Q18" s="9"/>
    </row>
    <row r="19" spans="1:17">
      <c r="A19" s="12"/>
      <c r="B19" s="44">
        <v>525</v>
      </c>
      <c r="C19" s="20" t="s">
        <v>101</v>
      </c>
      <c r="D19" s="46">
        <v>255168</v>
      </c>
      <c r="E19" s="46">
        <v>0</v>
      </c>
      <c r="F19" s="46">
        <v>0</v>
      </c>
      <c r="G19" s="46">
        <v>70214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325382</v>
      </c>
      <c r="P19" s="47">
        <f t="shared" si="1"/>
        <v>4.8511621665946061</v>
      </c>
      <c r="Q19" s="9"/>
    </row>
    <row r="20" spans="1:17">
      <c r="A20" s="12"/>
      <c r="B20" s="44">
        <v>526</v>
      </c>
      <c r="C20" s="20" t="s">
        <v>102</v>
      </c>
      <c r="D20" s="46">
        <v>27858083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27858083</v>
      </c>
      <c r="P20" s="47">
        <f t="shared" si="1"/>
        <v>415.3397492284526</v>
      </c>
      <c r="Q20" s="9"/>
    </row>
    <row r="21" spans="1:17" ht="15.75">
      <c r="A21" s="28" t="s">
        <v>31</v>
      </c>
      <c r="B21" s="29"/>
      <c r="C21" s="30"/>
      <c r="D21" s="31">
        <f t="shared" ref="D21:N21" si="5">SUM(D22:D26)</f>
        <v>1328003</v>
      </c>
      <c r="E21" s="31">
        <f t="shared" si="5"/>
        <v>0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42433817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5"/>
        <v>0</v>
      </c>
      <c r="O21" s="42">
        <f>SUM(D21:N21)</f>
        <v>43761820</v>
      </c>
      <c r="P21" s="43">
        <f t="shared" si="1"/>
        <v>652.4506135106526</v>
      </c>
      <c r="Q21" s="10"/>
    </row>
    <row r="22" spans="1:17">
      <c r="A22" s="12"/>
      <c r="B22" s="44">
        <v>534</v>
      </c>
      <c r="C22" s="20" t="s">
        <v>32</v>
      </c>
      <c r="D22" s="46">
        <v>792316</v>
      </c>
      <c r="E22" s="46">
        <v>0</v>
      </c>
      <c r="F22" s="46">
        <v>0</v>
      </c>
      <c r="G22" s="46">
        <v>0</v>
      </c>
      <c r="H22" s="46">
        <v>0</v>
      </c>
      <c r="I22" s="46">
        <v>4708598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ref="O22:O42" si="6">SUM(D22:N22)</f>
        <v>5500914</v>
      </c>
      <c r="P22" s="47">
        <f t="shared" si="1"/>
        <v>82.013835671581703</v>
      </c>
      <c r="Q22" s="9"/>
    </row>
    <row r="23" spans="1:17">
      <c r="A23" s="12"/>
      <c r="B23" s="44">
        <v>536</v>
      </c>
      <c r="C23" s="20" t="s">
        <v>33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35199242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35199242</v>
      </c>
      <c r="P23" s="47">
        <f t="shared" si="1"/>
        <v>524.79003473827026</v>
      </c>
      <c r="Q23" s="9"/>
    </row>
    <row r="24" spans="1:17">
      <c r="A24" s="12"/>
      <c r="B24" s="44">
        <v>537</v>
      </c>
      <c r="C24" s="20" t="s">
        <v>103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444830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444830</v>
      </c>
      <c r="P24" s="47">
        <f t="shared" si="1"/>
        <v>6.6320277906161946</v>
      </c>
      <c r="Q24" s="9"/>
    </row>
    <row r="25" spans="1:17">
      <c r="A25" s="12"/>
      <c r="B25" s="44">
        <v>538</v>
      </c>
      <c r="C25" s="20" t="s">
        <v>34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2076511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2076511</v>
      </c>
      <c r="P25" s="47">
        <f t="shared" si="1"/>
        <v>30.958970077378378</v>
      </c>
      <c r="Q25" s="9"/>
    </row>
    <row r="26" spans="1:17">
      <c r="A26" s="12"/>
      <c r="B26" s="44">
        <v>539</v>
      </c>
      <c r="C26" s="20" t="s">
        <v>35</v>
      </c>
      <c r="D26" s="46">
        <v>535687</v>
      </c>
      <c r="E26" s="46">
        <v>0</v>
      </c>
      <c r="F26" s="46">
        <v>0</v>
      </c>
      <c r="G26" s="46">
        <v>0</v>
      </c>
      <c r="H26" s="46">
        <v>0</v>
      </c>
      <c r="I26" s="46">
        <v>4636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540323</v>
      </c>
      <c r="P26" s="47">
        <f t="shared" si="1"/>
        <v>8.0557452328060464</v>
      </c>
      <c r="Q26" s="9"/>
    </row>
    <row r="27" spans="1:17" ht="15.75">
      <c r="A27" s="28" t="s">
        <v>36</v>
      </c>
      <c r="B27" s="29"/>
      <c r="C27" s="30"/>
      <c r="D27" s="31">
        <f t="shared" ref="D27:N27" si="7">SUM(D28:D30)</f>
        <v>3814308</v>
      </c>
      <c r="E27" s="31">
        <f t="shared" si="7"/>
        <v>204681</v>
      </c>
      <c r="F27" s="31">
        <f t="shared" si="7"/>
        <v>0</v>
      </c>
      <c r="G27" s="31">
        <f t="shared" si="7"/>
        <v>13492145</v>
      </c>
      <c r="H27" s="31">
        <f t="shared" si="7"/>
        <v>0</v>
      </c>
      <c r="I27" s="31">
        <f t="shared" si="7"/>
        <v>0</v>
      </c>
      <c r="J27" s="31">
        <f t="shared" si="7"/>
        <v>6776365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7"/>
        <v>0</v>
      </c>
      <c r="O27" s="31">
        <f t="shared" si="6"/>
        <v>24287499</v>
      </c>
      <c r="P27" s="43">
        <f t="shared" si="1"/>
        <v>362.10545226842396</v>
      </c>
      <c r="Q27" s="10"/>
    </row>
    <row r="28" spans="1:17">
      <c r="A28" s="12"/>
      <c r="B28" s="44">
        <v>541</v>
      </c>
      <c r="C28" s="20" t="s">
        <v>37</v>
      </c>
      <c r="D28" s="46">
        <v>2511633</v>
      </c>
      <c r="E28" s="46">
        <v>0</v>
      </c>
      <c r="F28" s="46">
        <v>0</v>
      </c>
      <c r="G28" s="46">
        <v>13492145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16003778</v>
      </c>
      <c r="P28" s="47">
        <f t="shared" si="1"/>
        <v>238.6023884424433</v>
      </c>
      <c r="Q28" s="9"/>
    </row>
    <row r="29" spans="1:17">
      <c r="A29" s="12"/>
      <c r="B29" s="44">
        <v>545</v>
      </c>
      <c r="C29" s="20" t="s">
        <v>38</v>
      </c>
      <c r="D29" s="46">
        <v>1302675</v>
      </c>
      <c r="E29" s="46">
        <v>204681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1507356</v>
      </c>
      <c r="P29" s="47">
        <f t="shared" si="1"/>
        <v>22.473364841292323</v>
      </c>
      <c r="Q29" s="9"/>
    </row>
    <row r="30" spans="1:17">
      <c r="A30" s="12"/>
      <c r="B30" s="44">
        <v>549</v>
      </c>
      <c r="C30" s="20" t="s">
        <v>39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6776365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6776365</v>
      </c>
      <c r="P30" s="47">
        <f t="shared" si="1"/>
        <v>101.02969898468832</v>
      </c>
      <c r="Q30" s="9"/>
    </row>
    <row r="31" spans="1:17" ht="15.75">
      <c r="A31" s="28" t="s">
        <v>40</v>
      </c>
      <c r="B31" s="29"/>
      <c r="C31" s="30"/>
      <c r="D31" s="31">
        <f t="shared" ref="D31:N31" si="8">SUM(D32:D34)</f>
        <v>16284722</v>
      </c>
      <c r="E31" s="31">
        <f t="shared" si="8"/>
        <v>16830891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8"/>
        <v>12743218</v>
      </c>
      <c r="O31" s="31">
        <f t="shared" si="6"/>
        <v>45858831</v>
      </c>
      <c r="P31" s="43">
        <f t="shared" si="1"/>
        <v>683.71522072965274</v>
      </c>
      <c r="Q31" s="10"/>
    </row>
    <row r="32" spans="1:17">
      <c r="A32" s="13"/>
      <c r="B32" s="45">
        <v>551</v>
      </c>
      <c r="C32" s="21" t="s">
        <v>104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11885823</v>
      </c>
      <c r="O32" s="46">
        <f t="shared" si="6"/>
        <v>11885823</v>
      </c>
      <c r="P32" s="47">
        <f t="shared" si="1"/>
        <v>177.20726670940616</v>
      </c>
      <c r="Q32" s="9"/>
    </row>
    <row r="33" spans="1:120">
      <c r="A33" s="13"/>
      <c r="B33" s="45">
        <v>554</v>
      </c>
      <c r="C33" s="21" t="s">
        <v>41</v>
      </c>
      <c r="D33" s="46">
        <v>0</v>
      </c>
      <c r="E33" s="46">
        <v>1339125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1339125</v>
      </c>
      <c r="P33" s="47">
        <f t="shared" si="1"/>
        <v>19.965187184112832</v>
      </c>
      <c r="Q33" s="9"/>
    </row>
    <row r="34" spans="1:120">
      <c r="A34" s="13"/>
      <c r="B34" s="45">
        <v>559</v>
      </c>
      <c r="C34" s="21" t="s">
        <v>42</v>
      </c>
      <c r="D34" s="46">
        <v>16284722</v>
      </c>
      <c r="E34" s="46">
        <v>15491766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857395</v>
      </c>
      <c r="O34" s="46">
        <f t="shared" si="6"/>
        <v>32633883</v>
      </c>
      <c r="P34" s="47">
        <f t="shared" si="1"/>
        <v>486.54276683613375</v>
      </c>
      <c r="Q34" s="9"/>
    </row>
    <row r="35" spans="1:120" ht="15.75">
      <c r="A35" s="28" t="s">
        <v>43</v>
      </c>
      <c r="B35" s="29"/>
      <c r="C35" s="30"/>
      <c r="D35" s="31">
        <f t="shared" ref="D35:N35" si="9">SUM(D36:D36)</f>
        <v>143000</v>
      </c>
      <c r="E35" s="31">
        <f t="shared" si="9"/>
        <v>0</v>
      </c>
      <c r="F35" s="31">
        <f t="shared" si="9"/>
        <v>0</v>
      </c>
      <c r="G35" s="31">
        <f t="shared" si="9"/>
        <v>0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9"/>
        <v>0</v>
      </c>
      <c r="O35" s="31">
        <f t="shared" si="6"/>
        <v>143000</v>
      </c>
      <c r="P35" s="43">
        <f t="shared" si="1"/>
        <v>2.132005426922905</v>
      </c>
      <c r="Q35" s="10"/>
    </row>
    <row r="36" spans="1:120">
      <c r="A36" s="12"/>
      <c r="B36" s="44">
        <v>562</v>
      </c>
      <c r="C36" s="20" t="s">
        <v>105</v>
      </c>
      <c r="D36" s="46">
        <v>143000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143000</v>
      </c>
      <c r="P36" s="47">
        <f t="shared" si="1"/>
        <v>2.132005426922905</v>
      </c>
      <c r="Q36" s="9"/>
    </row>
    <row r="37" spans="1:120" ht="15.75">
      <c r="A37" s="28" t="s">
        <v>45</v>
      </c>
      <c r="B37" s="29"/>
      <c r="C37" s="30"/>
      <c r="D37" s="31">
        <f t="shared" ref="D37:N37" si="10">SUM(D38:D42)</f>
        <v>16583644</v>
      </c>
      <c r="E37" s="31">
        <f t="shared" si="10"/>
        <v>1802764</v>
      </c>
      <c r="F37" s="31">
        <f t="shared" si="10"/>
        <v>0</v>
      </c>
      <c r="G37" s="31">
        <f t="shared" si="10"/>
        <v>2235777</v>
      </c>
      <c r="H37" s="31">
        <f t="shared" si="10"/>
        <v>0</v>
      </c>
      <c r="I37" s="31">
        <f t="shared" si="10"/>
        <v>3690969</v>
      </c>
      <c r="J37" s="31">
        <f t="shared" si="10"/>
        <v>0</v>
      </c>
      <c r="K37" s="31">
        <f t="shared" si="10"/>
        <v>0</v>
      </c>
      <c r="L37" s="31">
        <f t="shared" si="10"/>
        <v>0</v>
      </c>
      <c r="M37" s="31">
        <f t="shared" si="10"/>
        <v>0</v>
      </c>
      <c r="N37" s="31">
        <f t="shared" si="10"/>
        <v>0</v>
      </c>
      <c r="O37" s="31">
        <f>SUM(D37:N37)</f>
        <v>24313154</v>
      </c>
      <c r="P37" s="43">
        <f t="shared" si="1"/>
        <v>362.48794596931702</v>
      </c>
      <c r="Q37" s="9"/>
    </row>
    <row r="38" spans="1:120">
      <c r="A38" s="12"/>
      <c r="B38" s="44">
        <v>571</v>
      </c>
      <c r="C38" s="20" t="s">
        <v>46</v>
      </c>
      <c r="D38" s="46">
        <v>1453500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1453500</v>
      </c>
      <c r="P38" s="47">
        <f t="shared" si="1"/>
        <v>21.670418797429665</v>
      </c>
      <c r="Q38" s="9"/>
    </row>
    <row r="39" spans="1:120">
      <c r="A39" s="12"/>
      <c r="B39" s="44">
        <v>572</v>
      </c>
      <c r="C39" s="20" t="s">
        <v>47</v>
      </c>
      <c r="D39" s="46">
        <v>9703065</v>
      </c>
      <c r="E39" s="46">
        <v>1669203</v>
      </c>
      <c r="F39" s="46">
        <v>0</v>
      </c>
      <c r="G39" s="46">
        <v>2235777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13608045</v>
      </c>
      <c r="P39" s="47">
        <f t="shared" si="1"/>
        <v>202.88409643224546</v>
      </c>
      <c r="Q39" s="9"/>
    </row>
    <row r="40" spans="1:120">
      <c r="A40" s="12"/>
      <c r="B40" s="44">
        <v>574</v>
      </c>
      <c r="C40" s="20" t="s">
        <v>106</v>
      </c>
      <c r="D40" s="46">
        <v>534106</v>
      </c>
      <c r="E40" s="46">
        <v>131144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665250</v>
      </c>
      <c r="P40" s="47">
        <f t="shared" si="1"/>
        <v>9.9182979738493877</v>
      </c>
      <c r="Q40" s="9"/>
    </row>
    <row r="41" spans="1:120">
      <c r="A41" s="12"/>
      <c r="B41" s="44">
        <v>575</v>
      </c>
      <c r="C41" s="20" t="s">
        <v>49</v>
      </c>
      <c r="D41" s="46">
        <v>4892973</v>
      </c>
      <c r="E41" s="46">
        <v>0</v>
      </c>
      <c r="F41" s="46">
        <v>0</v>
      </c>
      <c r="G41" s="46">
        <v>0</v>
      </c>
      <c r="H41" s="46">
        <v>0</v>
      </c>
      <c r="I41" s="46">
        <v>3690969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8583942</v>
      </c>
      <c r="P41" s="47">
        <f t="shared" si="1"/>
        <v>127.97909740133883</v>
      </c>
      <c r="Q41" s="9"/>
    </row>
    <row r="42" spans="1:120">
      <c r="A42" s="12"/>
      <c r="B42" s="44">
        <v>579</v>
      </c>
      <c r="C42" s="20" t="s">
        <v>107</v>
      </c>
      <c r="D42" s="46">
        <v>0</v>
      </c>
      <c r="E42" s="46">
        <v>2417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6"/>
        <v>2417</v>
      </c>
      <c r="P42" s="47">
        <f t="shared" si="1"/>
        <v>3.6035364453654975E-2</v>
      </c>
      <c r="Q42" s="9"/>
    </row>
    <row r="43" spans="1:120" ht="15.75">
      <c r="A43" s="28" t="s">
        <v>51</v>
      </c>
      <c r="B43" s="29"/>
      <c r="C43" s="30"/>
      <c r="D43" s="31">
        <f t="shared" ref="D43:N43" si="11">SUM(D44:D44)</f>
        <v>8613124</v>
      </c>
      <c r="E43" s="31">
        <f t="shared" si="11"/>
        <v>1447408</v>
      </c>
      <c r="F43" s="31">
        <f t="shared" si="11"/>
        <v>1800</v>
      </c>
      <c r="G43" s="31">
        <f t="shared" si="11"/>
        <v>145783</v>
      </c>
      <c r="H43" s="31">
        <f t="shared" si="11"/>
        <v>0</v>
      </c>
      <c r="I43" s="31">
        <f t="shared" si="11"/>
        <v>3799818</v>
      </c>
      <c r="J43" s="31">
        <f t="shared" si="11"/>
        <v>0</v>
      </c>
      <c r="K43" s="31">
        <f t="shared" si="11"/>
        <v>0</v>
      </c>
      <c r="L43" s="31">
        <f t="shared" si="11"/>
        <v>0</v>
      </c>
      <c r="M43" s="31">
        <f t="shared" si="11"/>
        <v>0</v>
      </c>
      <c r="N43" s="31">
        <f t="shared" si="11"/>
        <v>0</v>
      </c>
      <c r="O43" s="31">
        <f>SUM(D43:N43)</f>
        <v>14007933</v>
      </c>
      <c r="P43" s="43">
        <f t="shared" si="1"/>
        <v>208.84607815365348</v>
      </c>
      <c r="Q43" s="9"/>
    </row>
    <row r="44" spans="1:120" ht="15.75" thickBot="1">
      <c r="A44" s="12"/>
      <c r="B44" s="44">
        <v>581</v>
      </c>
      <c r="C44" s="20" t="s">
        <v>97</v>
      </c>
      <c r="D44" s="46">
        <v>8613124</v>
      </c>
      <c r="E44" s="46">
        <v>1447408</v>
      </c>
      <c r="F44" s="46">
        <v>1800</v>
      </c>
      <c r="G44" s="46">
        <v>145783</v>
      </c>
      <c r="H44" s="46">
        <v>0</v>
      </c>
      <c r="I44" s="46">
        <v>3799818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>SUM(D44:N44)</f>
        <v>14007933</v>
      </c>
      <c r="P44" s="47">
        <f t="shared" si="1"/>
        <v>208.84607815365348</v>
      </c>
      <c r="Q44" s="9"/>
    </row>
    <row r="45" spans="1:120" ht="16.5" thickBot="1">
      <c r="A45" s="14" t="s">
        <v>10</v>
      </c>
      <c r="B45" s="23"/>
      <c r="C45" s="22"/>
      <c r="D45" s="15">
        <f>SUM(D5,D15,D21,D27,D31,D35,D37,D43)</f>
        <v>155428160</v>
      </c>
      <c r="E45" s="15">
        <f t="shared" ref="E45:N45" si="12">SUM(E5,E15,E21,E27,E31,E35,E37,E43)</f>
        <v>26100109</v>
      </c>
      <c r="F45" s="15">
        <f t="shared" si="12"/>
        <v>5568026</v>
      </c>
      <c r="G45" s="15">
        <f t="shared" si="12"/>
        <v>21799992</v>
      </c>
      <c r="H45" s="15">
        <f t="shared" si="12"/>
        <v>0</v>
      </c>
      <c r="I45" s="15">
        <f t="shared" si="12"/>
        <v>50753381</v>
      </c>
      <c r="J45" s="15">
        <f t="shared" si="12"/>
        <v>28479076</v>
      </c>
      <c r="K45" s="15">
        <f t="shared" si="12"/>
        <v>107879539</v>
      </c>
      <c r="L45" s="15">
        <f t="shared" si="12"/>
        <v>0</v>
      </c>
      <c r="M45" s="15">
        <f t="shared" si="12"/>
        <v>0</v>
      </c>
      <c r="N45" s="15">
        <f t="shared" si="12"/>
        <v>20238980</v>
      </c>
      <c r="O45" s="15">
        <f>SUM(D45:N45)</f>
        <v>416247263</v>
      </c>
      <c r="P45" s="37">
        <f t="shared" si="1"/>
        <v>6205.8840815231169</v>
      </c>
      <c r="Q45" s="6"/>
      <c r="R45" s="2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</row>
    <row r="46" spans="1:120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9"/>
    </row>
    <row r="47" spans="1:120">
      <c r="A47" s="38"/>
      <c r="B47" s="39"/>
      <c r="C47" s="39"/>
      <c r="D47" s="40"/>
      <c r="E47" s="40"/>
      <c r="F47" s="40"/>
      <c r="G47" s="40"/>
      <c r="H47" s="40"/>
      <c r="I47" s="40"/>
      <c r="J47" s="40"/>
      <c r="K47" s="40"/>
      <c r="L47" s="40"/>
      <c r="M47" s="163" t="s">
        <v>108</v>
      </c>
      <c r="N47" s="163"/>
      <c r="O47" s="163"/>
      <c r="P47" s="41">
        <v>67073</v>
      </c>
    </row>
    <row r="48" spans="1:120">
      <c r="A48" s="164"/>
      <c r="B48" s="141"/>
      <c r="C48" s="141"/>
      <c r="D48" s="141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2"/>
    </row>
    <row r="49" spans="1:16" ht="15.75" customHeight="1" thickBot="1">
      <c r="A49" s="165" t="s">
        <v>56</v>
      </c>
      <c r="B49" s="144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5"/>
    </row>
  </sheetData>
  <mergeCells count="10">
    <mergeCell ref="M47:O47"/>
    <mergeCell ref="A48:P48"/>
    <mergeCell ref="A49:P4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4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53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93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94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95</v>
      </c>
      <c r="N4" s="34" t="s">
        <v>5</v>
      </c>
      <c r="O4" s="34" t="s">
        <v>96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SUM(D6:D13)</f>
        <v>19612864</v>
      </c>
      <c r="E5" s="26">
        <f t="shared" si="0"/>
        <v>4173776</v>
      </c>
      <c r="F5" s="26">
        <f t="shared" si="0"/>
        <v>5564824</v>
      </c>
      <c r="G5" s="26">
        <f t="shared" si="0"/>
        <v>19840212</v>
      </c>
      <c r="H5" s="26">
        <f t="shared" si="0"/>
        <v>0</v>
      </c>
      <c r="I5" s="26">
        <f t="shared" si="0"/>
        <v>0</v>
      </c>
      <c r="J5" s="26">
        <f t="shared" si="0"/>
        <v>19477225</v>
      </c>
      <c r="K5" s="26">
        <f t="shared" si="0"/>
        <v>28493818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97162719</v>
      </c>
      <c r="P5" s="32">
        <f t="shared" ref="P5:P38" si="1">(O5/P$40)</f>
        <v>1451.3162305072594</v>
      </c>
      <c r="Q5" s="6"/>
    </row>
    <row r="6" spans="1:134">
      <c r="A6" s="12"/>
      <c r="B6" s="44">
        <v>511</v>
      </c>
      <c r="C6" s="20" t="s">
        <v>19</v>
      </c>
      <c r="D6" s="46">
        <v>295972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295972</v>
      </c>
      <c r="P6" s="47">
        <f t="shared" si="1"/>
        <v>4.4209237019776539</v>
      </c>
      <c r="Q6" s="9"/>
    </row>
    <row r="7" spans="1:134">
      <c r="A7" s="12"/>
      <c r="B7" s="44">
        <v>512</v>
      </c>
      <c r="C7" s="20" t="s">
        <v>20</v>
      </c>
      <c r="D7" s="46">
        <v>3366096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3366096</v>
      </c>
      <c r="P7" s="47">
        <f t="shared" si="1"/>
        <v>50.279261516400787</v>
      </c>
      <c r="Q7" s="9"/>
    </row>
    <row r="8" spans="1:134">
      <c r="A8" s="12"/>
      <c r="B8" s="44">
        <v>513</v>
      </c>
      <c r="C8" s="20" t="s">
        <v>21</v>
      </c>
      <c r="D8" s="46">
        <v>7644260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7644260</v>
      </c>
      <c r="P8" s="47">
        <f t="shared" si="1"/>
        <v>114.18205174165024</v>
      </c>
      <c r="Q8" s="9"/>
    </row>
    <row r="9" spans="1:134">
      <c r="A9" s="12"/>
      <c r="B9" s="44">
        <v>514</v>
      </c>
      <c r="C9" s="20" t="s">
        <v>22</v>
      </c>
      <c r="D9" s="46">
        <v>1324296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1324296</v>
      </c>
      <c r="P9" s="47">
        <f t="shared" si="1"/>
        <v>19.780964330525183</v>
      </c>
      <c r="Q9" s="9"/>
    </row>
    <row r="10" spans="1:134">
      <c r="A10" s="12"/>
      <c r="B10" s="44">
        <v>515</v>
      </c>
      <c r="C10" s="20" t="s">
        <v>23</v>
      </c>
      <c r="D10" s="46">
        <v>1617099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1617099</v>
      </c>
      <c r="P10" s="47">
        <f t="shared" si="1"/>
        <v>24.154552787237858</v>
      </c>
      <c r="Q10" s="9"/>
    </row>
    <row r="11" spans="1:134">
      <c r="A11" s="12"/>
      <c r="B11" s="44">
        <v>517</v>
      </c>
      <c r="C11" s="20" t="s">
        <v>24</v>
      </c>
      <c r="D11" s="46">
        <v>157811</v>
      </c>
      <c r="E11" s="46">
        <v>1324805</v>
      </c>
      <c r="F11" s="46">
        <v>5564824</v>
      </c>
      <c r="G11" s="46">
        <v>4159175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11206615</v>
      </c>
      <c r="P11" s="47">
        <f t="shared" si="1"/>
        <v>167.39282726892515</v>
      </c>
      <c r="Q11" s="9"/>
    </row>
    <row r="12" spans="1:134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28493818</v>
      </c>
      <c r="L12" s="46">
        <v>0</v>
      </c>
      <c r="M12" s="46">
        <v>0</v>
      </c>
      <c r="N12" s="46">
        <v>0</v>
      </c>
      <c r="O12" s="46">
        <f t="shared" si="2"/>
        <v>28493818</v>
      </c>
      <c r="P12" s="47">
        <f t="shared" si="1"/>
        <v>425.61119077492981</v>
      </c>
      <c r="Q12" s="9"/>
    </row>
    <row r="13" spans="1:134">
      <c r="A13" s="12"/>
      <c r="B13" s="44">
        <v>519</v>
      </c>
      <c r="C13" s="20" t="s">
        <v>26</v>
      </c>
      <c r="D13" s="46">
        <v>5207330</v>
      </c>
      <c r="E13" s="46">
        <v>2848971</v>
      </c>
      <c r="F13" s="46">
        <v>0</v>
      </c>
      <c r="G13" s="46">
        <v>15681037</v>
      </c>
      <c r="H13" s="46">
        <v>0</v>
      </c>
      <c r="I13" s="46">
        <v>0</v>
      </c>
      <c r="J13" s="46">
        <v>19477225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43214563</v>
      </c>
      <c r="P13" s="47">
        <f t="shared" si="1"/>
        <v>645.49445838561269</v>
      </c>
      <c r="Q13" s="9"/>
    </row>
    <row r="14" spans="1:134" ht="15.75">
      <c r="A14" s="28" t="s">
        <v>27</v>
      </c>
      <c r="B14" s="29"/>
      <c r="C14" s="30"/>
      <c r="D14" s="31">
        <f t="shared" ref="D14:N14" si="3">SUM(D15:D17)</f>
        <v>81633869</v>
      </c>
      <c r="E14" s="31">
        <f t="shared" si="3"/>
        <v>52013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 t="shared" ref="O14:O22" si="4">SUM(D14:N14)</f>
        <v>81685882</v>
      </c>
      <c r="P14" s="43">
        <f t="shared" si="1"/>
        <v>1220.1392423970842</v>
      </c>
      <c r="Q14" s="10"/>
    </row>
    <row r="15" spans="1:134">
      <c r="A15" s="12"/>
      <c r="B15" s="44">
        <v>521</v>
      </c>
      <c r="C15" s="20" t="s">
        <v>28</v>
      </c>
      <c r="D15" s="46">
        <v>38963476</v>
      </c>
      <c r="E15" s="46">
        <v>52013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39015489</v>
      </c>
      <c r="P15" s="47">
        <f t="shared" si="1"/>
        <v>582.7730328015773</v>
      </c>
      <c r="Q15" s="9"/>
    </row>
    <row r="16" spans="1:134">
      <c r="A16" s="12"/>
      <c r="B16" s="44">
        <v>522</v>
      </c>
      <c r="C16" s="20" t="s">
        <v>29</v>
      </c>
      <c r="D16" s="46">
        <v>37630876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37630876</v>
      </c>
      <c r="P16" s="47">
        <f t="shared" si="1"/>
        <v>562.09111549262116</v>
      </c>
      <c r="Q16" s="9"/>
    </row>
    <row r="17" spans="1:17">
      <c r="A17" s="12"/>
      <c r="B17" s="44">
        <v>524</v>
      </c>
      <c r="C17" s="20" t="s">
        <v>30</v>
      </c>
      <c r="D17" s="46">
        <v>5039517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5039517</v>
      </c>
      <c r="P17" s="47">
        <f t="shared" si="1"/>
        <v>75.275094102885816</v>
      </c>
      <c r="Q17" s="9"/>
    </row>
    <row r="18" spans="1:17" ht="15.75">
      <c r="A18" s="28" t="s">
        <v>31</v>
      </c>
      <c r="B18" s="29"/>
      <c r="C18" s="30"/>
      <c r="D18" s="31">
        <f t="shared" ref="D18:N18" si="5">SUM(D19:D22)</f>
        <v>462471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37058065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5"/>
        <v>0</v>
      </c>
      <c r="O18" s="42">
        <f t="shared" si="4"/>
        <v>37520536</v>
      </c>
      <c r="P18" s="43">
        <f t="shared" si="1"/>
        <v>560.44297066379875</v>
      </c>
      <c r="Q18" s="10"/>
    </row>
    <row r="19" spans="1:17">
      <c r="A19" s="12"/>
      <c r="B19" s="44">
        <v>534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4481069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4481069</v>
      </c>
      <c r="P19" s="47">
        <f t="shared" si="1"/>
        <v>66.933575312182583</v>
      </c>
      <c r="Q19" s="9"/>
    </row>
    <row r="20" spans="1:17">
      <c r="A20" s="12"/>
      <c r="B20" s="44">
        <v>536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30284114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30284114</v>
      </c>
      <c r="P20" s="47">
        <f t="shared" si="1"/>
        <v>452.35278126306986</v>
      </c>
      <c r="Q20" s="9"/>
    </row>
    <row r="21" spans="1:17">
      <c r="A21" s="12"/>
      <c r="B21" s="44">
        <v>538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1898789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1898789</v>
      </c>
      <c r="P21" s="47">
        <f t="shared" si="1"/>
        <v>28.362146740754017</v>
      </c>
      <c r="Q21" s="9"/>
    </row>
    <row r="22" spans="1:17">
      <c r="A22" s="12"/>
      <c r="B22" s="44">
        <v>539</v>
      </c>
      <c r="C22" s="20" t="s">
        <v>35</v>
      </c>
      <c r="D22" s="46">
        <v>462471</v>
      </c>
      <c r="E22" s="46">
        <v>0</v>
      </c>
      <c r="F22" s="46">
        <v>0</v>
      </c>
      <c r="G22" s="46">
        <v>0</v>
      </c>
      <c r="H22" s="46">
        <v>0</v>
      </c>
      <c r="I22" s="46">
        <v>394093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856564</v>
      </c>
      <c r="P22" s="47">
        <f t="shared" si="1"/>
        <v>12.794467347792317</v>
      </c>
      <c r="Q22" s="9"/>
    </row>
    <row r="23" spans="1:17" ht="15.75">
      <c r="A23" s="28" t="s">
        <v>36</v>
      </c>
      <c r="B23" s="29"/>
      <c r="C23" s="30"/>
      <c r="D23" s="31">
        <f t="shared" ref="D23:N23" si="6">SUM(D24:D26)</f>
        <v>4082682</v>
      </c>
      <c r="E23" s="31">
        <f t="shared" si="6"/>
        <v>154425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5880731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6"/>
        <v>0</v>
      </c>
      <c r="O23" s="31">
        <f t="shared" ref="O23:O29" si="7">SUM(D23:N23)</f>
        <v>10117838</v>
      </c>
      <c r="P23" s="43">
        <f t="shared" si="1"/>
        <v>151.12980223457012</v>
      </c>
      <c r="Q23" s="10"/>
    </row>
    <row r="24" spans="1:17">
      <c r="A24" s="12"/>
      <c r="B24" s="44">
        <v>541</v>
      </c>
      <c r="C24" s="20" t="s">
        <v>37</v>
      </c>
      <c r="D24" s="46">
        <v>2857143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7"/>
        <v>2857143</v>
      </c>
      <c r="P24" s="47">
        <f t="shared" si="1"/>
        <v>42.677047858039074</v>
      </c>
      <c r="Q24" s="9"/>
    </row>
    <row r="25" spans="1:17">
      <c r="A25" s="12"/>
      <c r="B25" s="44">
        <v>545</v>
      </c>
      <c r="C25" s="20" t="s">
        <v>38</v>
      </c>
      <c r="D25" s="46">
        <v>1225539</v>
      </c>
      <c r="E25" s="46">
        <v>154425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7"/>
        <v>1379964</v>
      </c>
      <c r="P25" s="47">
        <f t="shared" si="1"/>
        <v>20.612475354006094</v>
      </c>
      <c r="Q25" s="9"/>
    </row>
    <row r="26" spans="1:17">
      <c r="A26" s="12"/>
      <c r="B26" s="44">
        <v>549</v>
      </c>
      <c r="C26" s="20" t="s">
        <v>39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5880731</v>
      </c>
      <c r="K26" s="46">
        <v>0</v>
      </c>
      <c r="L26" s="46">
        <v>0</v>
      </c>
      <c r="M26" s="46">
        <v>0</v>
      </c>
      <c r="N26" s="46">
        <v>0</v>
      </c>
      <c r="O26" s="46">
        <f t="shared" si="7"/>
        <v>5880731</v>
      </c>
      <c r="P26" s="47">
        <f t="shared" si="1"/>
        <v>87.840279022524939</v>
      </c>
      <c r="Q26" s="9"/>
    </row>
    <row r="27" spans="1:17" ht="15.75">
      <c r="A27" s="28" t="s">
        <v>40</v>
      </c>
      <c r="B27" s="29"/>
      <c r="C27" s="30"/>
      <c r="D27" s="31">
        <f t="shared" ref="D27:N27" si="8">SUM(D28:D28)</f>
        <v>15545693</v>
      </c>
      <c r="E27" s="31">
        <f t="shared" si="8"/>
        <v>21637077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8"/>
        <v>1253530</v>
      </c>
      <c r="O27" s="31">
        <f t="shared" si="7"/>
        <v>38436300</v>
      </c>
      <c r="P27" s="43">
        <f t="shared" si="1"/>
        <v>574.12170639899625</v>
      </c>
      <c r="Q27" s="10"/>
    </row>
    <row r="28" spans="1:17">
      <c r="A28" s="13"/>
      <c r="B28" s="45">
        <v>559</v>
      </c>
      <c r="C28" s="21" t="s">
        <v>42</v>
      </c>
      <c r="D28" s="46">
        <v>15545693</v>
      </c>
      <c r="E28" s="46">
        <v>21637077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1253530</v>
      </c>
      <c r="O28" s="46">
        <f t="shared" si="7"/>
        <v>38436300</v>
      </c>
      <c r="P28" s="47">
        <f t="shared" si="1"/>
        <v>574.12170639899625</v>
      </c>
      <c r="Q28" s="9"/>
    </row>
    <row r="29" spans="1:17" ht="15.75">
      <c r="A29" s="28" t="s">
        <v>43</v>
      </c>
      <c r="B29" s="29"/>
      <c r="C29" s="30"/>
      <c r="D29" s="31">
        <f t="shared" ref="D29:N29" si="9">SUM(D30:D30)</f>
        <v>106000</v>
      </c>
      <c r="E29" s="31">
        <f t="shared" si="9"/>
        <v>35000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9"/>
        <v>0</v>
      </c>
      <c r="O29" s="31">
        <f t="shared" si="7"/>
        <v>141000</v>
      </c>
      <c r="P29" s="43">
        <f t="shared" si="1"/>
        <v>2.1061122064886182</v>
      </c>
      <c r="Q29" s="10"/>
    </row>
    <row r="30" spans="1:17">
      <c r="A30" s="12"/>
      <c r="B30" s="44">
        <v>569</v>
      </c>
      <c r="C30" s="20" t="s">
        <v>44</v>
      </c>
      <c r="D30" s="46">
        <v>106000</v>
      </c>
      <c r="E30" s="46">
        <v>35000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ref="O30:O35" si="10">SUM(D30:N30)</f>
        <v>141000</v>
      </c>
      <c r="P30" s="47">
        <f t="shared" si="1"/>
        <v>2.1061122064886182</v>
      </c>
      <c r="Q30" s="9"/>
    </row>
    <row r="31" spans="1:17" ht="15.75">
      <c r="A31" s="28" t="s">
        <v>45</v>
      </c>
      <c r="B31" s="29"/>
      <c r="C31" s="30"/>
      <c r="D31" s="31">
        <f t="shared" ref="D31:N31" si="11">SUM(D32:D35)</f>
        <v>15049451</v>
      </c>
      <c r="E31" s="31">
        <f t="shared" si="11"/>
        <v>334876</v>
      </c>
      <c r="F31" s="31">
        <f t="shared" si="11"/>
        <v>0</v>
      </c>
      <c r="G31" s="31">
        <f t="shared" si="11"/>
        <v>1888401</v>
      </c>
      <c r="H31" s="31">
        <f t="shared" si="11"/>
        <v>0</v>
      </c>
      <c r="I31" s="31">
        <f t="shared" si="11"/>
        <v>3128080</v>
      </c>
      <c r="J31" s="31">
        <f t="shared" si="11"/>
        <v>0</v>
      </c>
      <c r="K31" s="31">
        <f t="shared" si="11"/>
        <v>0</v>
      </c>
      <c r="L31" s="31">
        <f t="shared" si="11"/>
        <v>0</v>
      </c>
      <c r="M31" s="31">
        <f t="shared" si="11"/>
        <v>0</v>
      </c>
      <c r="N31" s="31">
        <f t="shared" si="11"/>
        <v>0</v>
      </c>
      <c r="O31" s="31">
        <f>SUM(D31:N31)</f>
        <v>20400808</v>
      </c>
      <c r="P31" s="43">
        <f t="shared" si="1"/>
        <v>304.72617553922447</v>
      </c>
      <c r="Q31" s="9"/>
    </row>
    <row r="32" spans="1:17">
      <c r="A32" s="12"/>
      <c r="B32" s="44">
        <v>571</v>
      </c>
      <c r="C32" s="20" t="s">
        <v>46</v>
      </c>
      <c r="D32" s="46">
        <v>1453500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10"/>
        <v>1453500</v>
      </c>
      <c r="P32" s="47">
        <f t="shared" si="1"/>
        <v>21.710880086036923</v>
      </c>
      <c r="Q32" s="9"/>
    </row>
    <row r="33" spans="1:120">
      <c r="A33" s="12"/>
      <c r="B33" s="44">
        <v>572</v>
      </c>
      <c r="C33" s="20" t="s">
        <v>47</v>
      </c>
      <c r="D33" s="46">
        <v>8794636</v>
      </c>
      <c r="E33" s="46">
        <v>334876</v>
      </c>
      <c r="F33" s="46">
        <v>0</v>
      </c>
      <c r="G33" s="46">
        <v>1888401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10"/>
        <v>11017913</v>
      </c>
      <c r="P33" s="47">
        <f t="shared" si="1"/>
        <v>164.57419191013921</v>
      </c>
      <c r="Q33" s="9"/>
    </row>
    <row r="34" spans="1:120">
      <c r="A34" s="12"/>
      <c r="B34" s="44">
        <v>573</v>
      </c>
      <c r="C34" s="20" t="s">
        <v>48</v>
      </c>
      <c r="D34" s="46">
        <v>102200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10"/>
        <v>102200</v>
      </c>
      <c r="P34" s="47">
        <f t="shared" si="1"/>
        <v>1.5265579255541615</v>
      </c>
      <c r="Q34" s="9"/>
    </row>
    <row r="35" spans="1:120">
      <c r="A35" s="12"/>
      <c r="B35" s="44">
        <v>575</v>
      </c>
      <c r="C35" s="20" t="s">
        <v>49</v>
      </c>
      <c r="D35" s="46">
        <v>4699115</v>
      </c>
      <c r="E35" s="46">
        <v>0</v>
      </c>
      <c r="F35" s="46">
        <v>0</v>
      </c>
      <c r="G35" s="46">
        <v>0</v>
      </c>
      <c r="H35" s="46">
        <v>0</v>
      </c>
      <c r="I35" s="46">
        <v>3128080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10"/>
        <v>7827195</v>
      </c>
      <c r="P35" s="47">
        <f t="shared" si="1"/>
        <v>116.91454561749417</v>
      </c>
      <c r="Q35" s="9"/>
    </row>
    <row r="36" spans="1:120" ht="15.75">
      <c r="A36" s="28" t="s">
        <v>51</v>
      </c>
      <c r="B36" s="29"/>
      <c r="C36" s="30"/>
      <c r="D36" s="31">
        <f t="shared" ref="D36:N36" si="12">SUM(D37:D37)</f>
        <v>9659288</v>
      </c>
      <c r="E36" s="31">
        <f t="shared" si="12"/>
        <v>0</v>
      </c>
      <c r="F36" s="31">
        <f t="shared" si="12"/>
        <v>0</v>
      </c>
      <c r="G36" s="31">
        <f t="shared" si="12"/>
        <v>0</v>
      </c>
      <c r="H36" s="31">
        <f t="shared" si="12"/>
        <v>0</v>
      </c>
      <c r="I36" s="31">
        <f t="shared" si="12"/>
        <v>4414449</v>
      </c>
      <c r="J36" s="31">
        <f t="shared" si="12"/>
        <v>0</v>
      </c>
      <c r="K36" s="31">
        <f t="shared" si="12"/>
        <v>0</v>
      </c>
      <c r="L36" s="31">
        <f t="shared" si="12"/>
        <v>0</v>
      </c>
      <c r="M36" s="31">
        <f t="shared" si="12"/>
        <v>0</v>
      </c>
      <c r="N36" s="31">
        <f t="shared" si="12"/>
        <v>0</v>
      </c>
      <c r="O36" s="31">
        <f>SUM(D36:N36)</f>
        <v>14073737</v>
      </c>
      <c r="P36" s="43">
        <f t="shared" si="1"/>
        <v>210.21893111071279</v>
      </c>
      <c r="Q36" s="9"/>
    </row>
    <row r="37" spans="1:120" ht="15.75" thickBot="1">
      <c r="A37" s="12"/>
      <c r="B37" s="44">
        <v>581</v>
      </c>
      <c r="C37" s="20" t="s">
        <v>97</v>
      </c>
      <c r="D37" s="46">
        <v>9659288</v>
      </c>
      <c r="E37" s="46">
        <v>0</v>
      </c>
      <c r="F37" s="46">
        <v>0</v>
      </c>
      <c r="G37" s="46">
        <v>0</v>
      </c>
      <c r="H37" s="46">
        <v>0</v>
      </c>
      <c r="I37" s="46">
        <v>4414449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>SUM(D37:N37)</f>
        <v>14073737</v>
      </c>
      <c r="P37" s="47">
        <f t="shared" si="1"/>
        <v>210.21893111071279</v>
      </c>
      <c r="Q37" s="9"/>
    </row>
    <row r="38" spans="1:120" ht="16.5" thickBot="1">
      <c r="A38" s="14" t="s">
        <v>10</v>
      </c>
      <c r="B38" s="23"/>
      <c r="C38" s="22"/>
      <c r="D38" s="15">
        <f>SUM(D5,D14,D18,D23,D27,D29,D31,D36)</f>
        <v>146152318</v>
      </c>
      <c r="E38" s="15">
        <f t="shared" ref="E38:N38" si="13">SUM(E5,E14,E18,E23,E27,E29,E31,E36)</f>
        <v>26387167</v>
      </c>
      <c r="F38" s="15">
        <f t="shared" si="13"/>
        <v>5564824</v>
      </c>
      <c r="G38" s="15">
        <f t="shared" si="13"/>
        <v>21728613</v>
      </c>
      <c r="H38" s="15">
        <f t="shared" si="13"/>
        <v>0</v>
      </c>
      <c r="I38" s="15">
        <f t="shared" si="13"/>
        <v>44600594</v>
      </c>
      <c r="J38" s="15">
        <f t="shared" si="13"/>
        <v>25357956</v>
      </c>
      <c r="K38" s="15">
        <f t="shared" si="13"/>
        <v>28493818</v>
      </c>
      <c r="L38" s="15">
        <f t="shared" si="13"/>
        <v>0</v>
      </c>
      <c r="M38" s="15">
        <f t="shared" si="13"/>
        <v>0</v>
      </c>
      <c r="N38" s="15">
        <f t="shared" si="13"/>
        <v>1253530</v>
      </c>
      <c r="O38" s="15">
        <f>SUM(D38:N38)</f>
        <v>299538820</v>
      </c>
      <c r="P38" s="37">
        <f t="shared" si="1"/>
        <v>4474.2011710581346</v>
      </c>
      <c r="Q38" s="6"/>
      <c r="R38" s="2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</row>
    <row r="39" spans="1:120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9"/>
    </row>
    <row r="40" spans="1:120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40"/>
      <c r="M40" s="163" t="s">
        <v>98</v>
      </c>
      <c r="N40" s="163"/>
      <c r="O40" s="163"/>
      <c r="P40" s="41">
        <v>66948</v>
      </c>
    </row>
    <row r="41" spans="1:120">
      <c r="A41" s="164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2"/>
    </row>
    <row r="42" spans="1:120" ht="15.75" customHeight="1" thickBot="1">
      <c r="A42" s="165" t="s">
        <v>56</v>
      </c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5"/>
    </row>
  </sheetData>
  <mergeCells count="10">
    <mergeCell ref="M40:O40"/>
    <mergeCell ref="A41:P41"/>
    <mergeCell ref="A42:P4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  <ignoredErrors>
    <ignoredError sqref="O30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91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18583560</v>
      </c>
      <c r="E5" s="26">
        <f t="shared" si="0"/>
        <v>2970657</v>
      </c>
      <c r="F5" s="26">
        <f t="shared" si="0"/>
        <v>5582103</v>
      </c>
      <c r="G5" s="26">
        <f t="shared" si="0"/>
        <v>13991271</v>
      </c>
      <c r="H5" s="26">
        <f t="shared" si="0"/>
        <v>0</v>
      </c>
      <c r="I5" s="26">
        <f t="shared" si="0"/>
        <v>0</v>
      </c>
      <c r="J5" s="26">
        <f t="shared" si="0"/>
        <v>18435936</v>
      </c>
      <c r="K5" s="26">
        <f t="shared" si="0"/>
        <v>27127453</v>
      </c>
      <c r="L5" s="26">
        <f t="shared" si="0"/>
        <v>0</v>
      </c>
      <c r="M5" s="26">
        <f t="shared" si="0"/>
        <v>1137473</v>
      </c>
      <c r="N5" s="27">
        <f>SUM(D5:M5)</f>
        <v>87828453</v>
      </c>
      <c r="O5" s="32">
        <f t="shared" ref="O5:O37" si="1">(N5/O$39)</f>
        <v>1307.5936904478324</v>
      </c>
      <c r="P5" s="6"/>
    </row>
    <row r="6" spans="1:133">
      <c r="A6" s="12"/>
      <c r="B6" s="44">
        <v>511</v>
      </c>
      <c r="C6" s="20" t="s">
        <v>19</v>
      </c>
      <c r="D6" s="46">
        <v>288162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288162</v>
      </c>
      <c r="O6" s="47">
        <f t="shared" si="1"/>
        <v>4.2901679371129111</v>
      </c>
      <c r="P6" s="9"/>
    </row>
    <row r="7" spans="1:133">
      <c r="A7" s="12"/>
      <c r="B7" s="44">
        <v>512</v>
      </c>
      <c r="C7" s="20" t="s">
        <v>20</v>
      </c>
      <c r="D7" s="46">
        <v>3090217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3090217</v>
      </c>
      <c r="O7" s="47">
        <f t="shared" si="1"/>
        <v>46.007280252501189</v>
      </c>
      <c r="P7" s="9"/>
    </row>
    <row r="8" spans="1:133">
      <c r="A8" s="12"/>
      <c r="B8" s="44">
        <v>513</v>
      </c>
      <c r="C8" s="20" t="s">
        <v>21</v>
      </c>
      <c r="D8" s="46">
        <v>6620282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6620282</v>
      </c>
      <c r="O8" s="47">
        <f t="shared" si="1"/>
        <v>98.563035969509286</v>
      </c>
      <c r="P8" s="9"/>
    </row>
    <row r="9" spans="1:133">
      <c r="A9" s="12"/>
      <c r="B9" s="44">
        <v>514</v>
      </c>
      <c r="C9" s="20" t="s">
        <v>22</v>
      </c>
      <c r="D9" s="46">
        <v>1239914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1239914</v>
      </c>
      <c r="O9" s="47">
        <f t="shared" si="1"/>
        <v>18.459891615054786</v>
      </c>
      <c r="P9" s="9"/>
    </row>
    <row r="10" spans="1:133">
      <c r="A10" s="12"/>
      <c r="B10" s="44">
        <v>515</v>
      </c>
      <c r="C10" s="20" t="s">
        <v>23</v>
      </c>
      <c r="D10" s="46">
        <v>1654812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1654812</v>
      </c>
      <c r="O10" s="47">
        <f t="shared" si="1"/>
        <v>24.636910433539782</v>
      </c>
      <c r="P10" s="9"/>
    </row>
    <row r="11" spans="1:133">
      <c r="A11" s="12"/>
      <c r="B11" s="44">
        <v>517</v>
      </c>
      <c r="C11" s="20" t="s">
        <v>24</v>
      </c>
      <c r="D11" s="46">
        <v>157812</v>
      </c>
      <c r="E11" s="46">
        <v>1324802</v>
      </c>
      <c r="F11" s="46">
        <v>5582103</v>
      </c>
      <c r="G11" s="46">
        <v>3521481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10586198</v>
      </c>
      <c r="O11" s="47">
        <f t="shared" si="1"/>
        <v>157.60775964745116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27127453</v>
      </c>
      <c r="L12" s="46">
        <v>0</v>
      </c>
      <c r="M12" s="46">
        <v>0</v>
      </c>
      <c r="N12" s="46">
        <f t="shared" si="2"/>
        <v>27127453</v>
      </c>
      <c r="O12" s="47">
        <f t="shared" si="1"/>
        <v>403.87465757503571</v>
      </c>
      <c r="P12" s="9"/>
    </row>
    <row r="13" spans="1:133">
      <c r="A13" s="12"/>
      <c r="B13" s="44">
        <v>519</v>
      </c>
      <c r="C13" s="20" t="s">
        <v>68</v>
      </c>
      <c r="D13" s="46">
        <v>5532361</v>
      </c>
      <c r="E13" s="46">
        <v>1645855</v>
      </c>
      <c r="F13" s="46">
        <v>0</v>
      </c>
      <c r="G13" s="46">
        <v>10469790</v>
      </c>
      <c r="H13" s="46">
        <v>0</v>
      </c>
      <c r="I13" s="46">
        <v>0</v>
      </c>
      <c r="J13" s="46">
        <v>18435936</v>
      </c>
      <c r="K13" s="46">
        <v>0</v>
      </c>
      <c r="L13" s="46">
        <v>0</v>
      </c>
      <c r="M13" s="46">
        <v>1137473</v>
      </c>
      <c r="N13" s="46">
        <f t="shared" si="2"/>
        <v>37221415</v>
      </c>
      <c r="O13" s="47">
        <f t="shared" si="1"/>
        <v>554.1539870176274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79062805</v>
      </c>
      <c r="E14" s="31">
        <f t="shared" si="3"/>
        <v>125053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2" si="4">SUM(D14:M14)</f>
        <v>79187858</v>
      </c>
      <c r="O14" s="43">
        <f t="shared" si="1"/>
        <v>1178.952149833254</v>
      </c>
      <c r="P14" s="10"/>
    </row>
    <row r="15" spans="1:133">
      <c r="A15" s="12"/>
      <c r="B15" s="44">
        <v>521</v>
      </c>
      <c r="C15" s="20" t="s">
        <v>28</v>
      </c>
      <c r="D15" s="46">
        <v>39509045</v>
      </c>
      <c r="E15" s="46">
        <v>112969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39622014</v>
      </c>
      <c r="O15" s="47">
        <f t="shared" si="1"/>
        <v>589.89420557408289</v>
      </c>
      <c r="P15" s="9"/>
    </row>
    <row r="16" spans="1:133">
      <c r="A16" s="12"/>
      <c r="B16" s="44">
        <v>522</v>
      </c>
      <c r="C16" s="20" t="s">
        <v>29</v>
      </c>
      <c r="D16" s="46">
        <v>34532607</v>
      </c>
      <c r="E16" s="46">
        <v>12084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34544691</v>
      </c>
      <c r="O16" s="47">
        <f t="shared" si="1"/>
        <v>514.30280788470702</v>
      </c>
      <c r="P16" s="9"/>
    </row>
    <row r="17" spans="1:16">
      <c r="A17" s="12"/>
      <c r="B17" s="44">
        <v>524</v>
      </c>
      <c r="C17" s="20" t="s">
        <v>30</v>
      </c>
      <c r="D17" s="46">
        <v>5021153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5021153</v>
      </c>
      <c r="O17" s="47">
        <f t="shared" si="1"/>
        <v>74.75513637446403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SUM(D19:D22)</f>
        <v>381389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36302833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36684222</v>
      </c>
      <c r="O18" s="43">
        <f t="shared" si="1"/>
        <v>546.15623511195804</v>
      </c>
      <c r="P18" s="10"/>
    </row>
    <row r="19" spans="1:16">
      <c r="A19" s="12"/>
      <c r="B19" s="44">
        <v>534</v>
      </c>
      <c r="C19" s="20" t="s">
        <v>69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5267535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5267535</v>
      </c>
      <c r="O19" s="47">
        <f t="shared" si="1"/>
        <v>78.42328191996188</v>
      </c>
      <c r="P19" s="9"/>
    </row>
    <row r="20" spans="1:16">
      <c r="A20" s="12"/>
      <c r="B20" s="44">
        <v>536</v>
      </c>
      <c r="C20" s="20" t="s">
        <v>70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28471167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28471167</v>
      </c>
      <c r="O20" s="47">
        <f t="shared" si="1"/>
        <v>423.8799279418771</v>
      </c>
      <c r="P20" s="9"/>
    </row>
    <row r="21" spans="1:16">
      <c r="A21" s="12"/>
      <c r="B21" s="44">
        <v>538</v>
      </c>
      <c r="C21" s="20" t="s">
        <v>71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2201201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2201201</v>
      </c>
      <c r="O21" s="47">
        <f t="shared" si="1"/>
        <v>32.771572772748925</v>
      </c>
      <c r="P21" s="9"/>
    </row>
    <row r="22" spans="1:16">
      <c r="A22" s="12"/>
      <c r="B22" s="44">
        <v>539</v>
      </c>
      <c r="C22" s="20" t="s">
        <v>35</v>
      </c>
      <c r="D22" s="46">
        <v>381389</v>
      </c>
      <c r="E22" s="46">
        <v>0</v>
      </c>
      <c r="F22" s="46">
        <v>0</v>
      </c>
      <c r="G22" s="46">
        <v>0</v>
      </c>
      <c r="H22" s="46">
        <v>0</v>
      </c>
      <c r="I22" s="46">
        <v>362930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744319</v>
      </c>
      <c r="O22" s="47">
        <f t="shared" si="1"/>
        <v>11.081452477370176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SUM(D24:D26)</f>
        <v>3906717</v>
      </c>
      <c r="E23" s="31">
        <f t="shared" si="6"/>
        <v>0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5445204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29" si="7">SUM(D23:M23)</f>
        <v>9351921</v>
      </c>
      <c r="O23" s="43">
        <f t="shared" si="1"/>
        <v>139.23179192472605</v>
      </c>
      <c r="P23" s="10"/>
    </row>
    <row r="24" spans="1:16">
      <c r="A24" s="12"/>
      <c r="B24" s="44">
        <v>541</v>
      </c>
      <c r="C24" s="20" t="s">
        <v>72</v>
      </c>
      <c r="D24" s="46">
        <v>2870241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2870241</v>
      </c>
      <c r="O24" s="47">
        <f t="shared" si="1"/>
        <v>42.732268342067648</v>
      </c>
      <c r="P24" s="9"/>
    </row>
    <row r="25" spans="1:16">
      <c r="A25" s="12"/>
      <c r="B25" s="44">
        <v>545</v>
      </c>
      <c r="C25" s="20" t="s">
        <v>38</v>
      </c>
      <c r="D25" s="46">
        <v>1036476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1036476</v>
      </c>
      <c r="O25" s="47">
        <f t="shared" si="1"/>
        <v>15.431098141972369</v>
      </c>
      <c r="P25" s="9"/>
    </row>
    <row r="26" spans="1:16">
      <c r="A26" s="12"/>
      <c r="B26" s="44">
        <v>549</v>
      </c>
      <c r="C26" s="20" t="s">
        <v>73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5445204</v>
      </c>
      <c r="K26" s="46">
        <v>0</v>
      </c>
      <c r="L26" s="46">
        <v>0</v>
      </c>
      <c r="M26" s="46">
        <v>0</v>
      </c>
      <c r="N26" s="46">
        <f t="shared" si="7"/>
        <v>5445204</v>
      </c>
      <c r="O26" s="47">
        <f t="shared" si="1"/>
        <v>81.068425440686042</v>
      </c>
      <c r="P26" s="9"/>
    </row>
    <row r="27" spans="1:16" ht="15.75">
      <c r="A27" s="28" t="s">
        <v>40</v>
      </c>
      <c r="B27" s="29"/>
      <c r="C27" s="30"/>
      <c r="D27" s="31">
        <f t="shared" ref="D27:M27" si="8">SUM(D28:D28)</f>
        <v>13907906</v>
      </c>
      <c r="E27" s="31">
        <f t="shared" si="8"/>
        <v>21561015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35468921</v>
      </c>
      <c r="O27" s="43">
        <f t="shared" si="1"/>
        <v>528.06278287279656</v>
      </c>
      <c r="P27" s="10"/>
    </row>
    <row r="28" spans="1:16">
      <c r="A28" s="13"/>
      <c r="B28" s="45">
        <v>559</v>
      </c>
      <c r="C28" s="21" t="s">
        <v>42</v>
      </c>
      <c r="D28" s="46">
        <v>13907906</v>
      </c>
      <c r="E28" s="46">
        <v>21561015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35468921</v>
      </c>
      <c r="O28" s="47">
        <f t="shared" si="1"/>
        <v>528.06278287279656</v>
      </c>
      <c r="P28" s="9"/>
    </row>
    <row r="29" spans="1:16" ht="15.75">
      <c r="A29" s="28" t="s">
        <v>43</v>
      </c>
      <c r="B29" s="29"/>
      <c r="C29" s="30"/>
      <c r="D29" s="31">
        <f t="shared" ref="D29:M29" si="9">SUM(D30:D30)</f>
        <v>133000</v>
      </c>
      <c r="E29" s="31">
        <f t="shared" si="9"/>
        <v>0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7"/>
        <v>133000</v>
      </c>
      <c r="O29" s="43">
        <f t="shared" si="1"/>
        <v>1.9801095759885661</v>
      </c>
      <c r="P29" s="10"/>
    </row>
    <row r="30" spans="1:16">
      <c r="A30" s="12"/>
      <c r="B30" s="44">
        <v>569</v>
      </c>
      <c r="C30" s="20" t="s">
        <v>44</v>
      </c>
      <c r="D30" s="46">
        <v>133000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7" si="10">SUM(D30:M30)</f>
        <v>133000</v>
      </c>
      <c r="O30" s="47">
        <f t="shared" si="1"/>
        <v>1.9801095759885661</v>
      </c>
      <c r="P30" s="9"/>
    </row>
    <row r="31" spans="1:16" ht="15.75">
      <c r="A31" s="28" t="s">
        <v>45</v>
      </c>
      <c r="B31" s="29"/>
      <c r="C31" s="30"/>
      <c r="D31" s="31">
        <f t="shared" ref="D31:M31" si="11">SUM(D32:D34)</f>
        <v>14950503</v>
      </c>
      <c r="E31" s="31">
        <f t="shared" si="11"/>
        <v>1177476</v>
      </c>
      <c r="F31" s="31">
        <f t="shared" si="11"/>
        <v>0</v>
      </c>
      <c r="G31" s="31">
        <f t="shared" si="11"/>
        <v>3188018</v>
      </c>
      <c r="H31" s="31">
        <f t="shared" si="11"/>
        <v>0</v>
      </c>
      <c r="I31" s="31">
        <f t="shared" si="11"/>
        <v>3119752</v>
      </c>
      <c r="J31" s="31">
        <f t="shared" si="11"/>
        <v>0</v>
      </c>
      <c r="K31" s="31">
        <f t="shared" si="11"/>
        <v>0</v>
      </c>
      <c r="L31" s="31">
        <f t="shared" si="11"/>
        <v>0</v>
      </c>
      <c r="M31" s="31">
        <f t="shared" si="11"/>
        <v>0</v>
      </c>
      <c r="N31" s="31">
        <f t="shared" si="10"/>
        <v>22435749</v>
      </c>
      <c r="O31" s="43">
        <f t="shared" si="1"/>
        <v>334.02437172463078</v>
      </c>
      <c r="P31" s="9"/>
    </row>
    <row r="32" spans="1:16">
      <c r="A32" s="12"/>
      <c r="B32" s="44">
        <v>572</v>
      </c>
      <c r="C32" s="20" t="s">
        <v>74</v>
      </c>
      <c r="D32" s="46">
        <v>8714829</v>
      </c>
      <c r="E32" s="46">
        <v>788998</v>
      </c>
      <c r="F32" s="46">
        <v>0</v>
      </c>
      <c r="G32" s="46">
        <v>3188018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12691845</v>
      </c>
      <c r="O32" s="47">
        <f t="shared" si="1"/>
        <v>188.95672046212482</v>
      </c>
      <c r="P32" s="9"/>
    </row>
    <row r="33" spans="1:119">
      <c r="A33" s="12"/>
      <c r="B33" s="44">
        <v>573</v>
      </c>
      <c r="C33" s="20" t="s">
        <v>48</v>
      </c>
      <c r="D33" s="46">
        <v>1505700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1505700</v>
      </c>
      <c r="O33" s="47">
        <f t="shared" si="1"/>
        <v>22.416924726060028</v>
      </c>
      <c r="P33" s="9"/>
    </row>
    <row r="34" spans="1:119">
      <c r="A34" s="12"/>
      <c r="B34" s="44">
        <v>575</v>
      </c>
      <c r="C34" s="20" t="s">
        <v>75</v>
      </c>
      <c r="D34" s="46">
        <v>4729974</v>
      </c>
      <c r="E34" s="46">
        <v>388478</v>
      </c>
      <c r="F34" s="46">
        <v>0</v>
      </c>
      <c r="G34" s="46">
        <v>0</v>
      </c>
      <c r="H34" s="46">
        <v>0</v>
      </c>
      <c r="I34" s="46">
        <v>3119752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8238204</v>
      </c>
      <c r="O34" s="47">
        <f t="shared" si="1"/>
        <v>122.65072653644593</v>
      </c>
      <c r="P34" s="9"/>
    </row>
    <row r="35" spans="1:119" ht="15.75">
      <c r="A35" s="28" t="s">
        <v>76</v>
      </c>
      <c r="B35" s="29"/>
      <c r="C35" s="30"/>
      <c r="D35" s="31">
        <f t="shared" ref="D35:M35" si="12">SUM(D36:D36)</f>
        <v>6249603</v>
      </c>
      <c r="E35" s="31">
        <f t="shared" si="12"/>
        <v>0</v>
      </c>
      <c r="F35" s="31">
        <f t="shared" si="12"/>
        <v>1800</v>
      </c>
      <c r="G35" s="31">
        <f t="shared" si="12"/>
        <v>0</v>
      </c>
      <c r="H35" s="31">
        <f t="shared" si="12"/>
        <v>0</v>
      </c>
      <c r="I35" s="31">
        <f t="shared" si="12"/>
        <v>3992165</v>
      </c>
      <c r="J35" s="31">
        <f t="shared" si="12"/>
        <v>0</v>
      </c>
      <c r="K35" s="31">
        <f t="shared" si="12"/>
        <v>0</v>
      </c>
      <c r="L35" s="31">
        <f t="shared" si="12"/>
        <v>0</v>
      </c>
      <c r="M35" s="31">
        <f t="shared" si="12"/>
        <v>0</v>
      </c>
      <c r="N35" s="31">
        <f t="shared" si="10"/>
        <v>10243568</v>
      </c>
      <c r="O35" s="43">
        <f t="shared" si="1"/>
        <v>152.50666984278229</v>
      </c>
      <c r="P35" s="9"/>
    </row>
    <row r="36" spans="1:119" ht="15.75" thickBot="1">
      <c r="A36" s="12"/>
      <c r="B36" s="44">
        <v>581</v>
      </c>
      <c r="C36" s="20" t="s">
        <v>77</v>
      </c>
      <c r="D36" s="46">
        <v>6249603</v>
      </c>
      <c r="E36" s="46">
        <v>0</v>
      </c>
      <c r="F36" s="46">
        <v>1800</v>
      </c>
      <c r="G36" s="46">
        <v>0</v>
      </c>
      <c r="H36" s="46">
        <v>0</v>
      </c>
      <c r="I36" s="46">
        <v>3992165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10243568</v>
      </c>
      <c r="O36" s="47">
        <f t="shared" si="1"/>
        <v>152.50666984278229</v>
      </c>
      <c r="P36" s="9"/>
    </row>
    <row r="37" spans="1:119" ht="16.5" thickBot="1">
      <c r="A37" s="14" t="s">
        <v>10</v>
      </c>
      <c r="B37" s="23"/>
      <c r="C37" s="22"/>
      <c r="D37" s="15">
        <f t="shared" ref="D37:M37" si="13">SUM(D5,D14,D18,D23,D27,D29,D31,D35)</f>
        <v>137175483</v>
      </c>
      <c r="E37" s="15">
        <f t="shared" si="13"/>
        <v>25834201</v>
      </c>
      <c r="F37" s="15">
        <f t="shared" si="13"/>
        <v>5583903</v>
      </c>
      <c r="G37" s="15">
        <f t="shared" si="13"/>
        <v>17179289</v>
      </c>
      <c r="H37" s="15">
        <f t="shared" si="13"/>
        <v>0</v>
      </c>
      <c r="I37" s="15">
        <f t="shared" si="13"/>
        <v>43414750</v>
      </c>
      <c r="J37" s="15">
        <f t="shared" si="13"/>
        <v>23881140</v>
      </c>
      <c r="K37" s="15">
        <f t="shared" si="13"/>
        <v>27127453</v>
      </c>
      <c r="L37" s="15">
        <f t="shared" si="13"/>
        <v>0</v>
      </c>
      <c r="M37" s="15">
        <f t="shared" si="13"/>
        <v>1137473</v>
      </c>
      <c r="N37" s="15">
        <f t="shared" si="10"/>
        <v>281333692</v>
      </c>
      <c r="O37" s="37">
        <f t="shared" si="1"/>
        <v>4188.5078013339689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163" t="s">
        <v>92</v>
      </c>
      <c r="M39" s="163"/>
      <c r="N39" s="163"/>
      <c r="O39" s="41">
        <v>67168</v>
      </c>
    </row>
    <row r="40" spans="1:119">
      <c r="A40" s="164"/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2"/>
    </row>
    <row r="41" spans="1:119" ht="15.75" customHeight="1" thickBot="1">
      <c r="A41" s="165" t="s">
        <v>56</v>
      </c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5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0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21199873</v>
      </c>
      <c r="E5" s="26">
        <f t="shared" si="0"/>
        <v>4436140</v>
      </c>
      <c r="F5" s="26">
        <f t="shared" si="0"/>
        <v>4200258</v>
      </c>
      <c r="G5" s="26">
        <f t="shared" si="0"/>
        <v>12397606</v>
      </c>
      <c r="H5" s="26">
        <f t="shared" si="0"/>
        <v>0</v>
      </c>
      <c r="I5" s="26">
        <f t="shared" si="0"/>
        <v>0</v>
      </c>
      <c r="J5" s="26">
        <f t="shared" si="0"/>
        <v>17339928</v>
      </c>
      <c r="K5" s="26">
        <f t="shared" si="0"/>
        <v>26299091</v>
      </c>
      <c r="L5" s="26">
        <f t="shared" si="0"/>
        <v>0</v>
      </c>
      <c r="M5" s="26">
        <f t="shared" si="0"/>
        <v>1211003</v>
      </c>
      <c r="N5" s="27">
        <f>SUM(D5:M5)</f>
        <v>87083899</v>
      </c>
      <c r="O5" s="32">
        <f t="shared" ref="O5:O37" si="1">(N5/O$39)</f>
        <v>1297.7839557688296</v>
      </c>
      <c r="P5" s="6"/>
    </row>
    <row r="6" spans="1:133">
      <c r="A6" s="12"/>
      <c r="B6" s="44">
        <v>511</v>
      </c>
      <c r="C6" s="20" t="s">
        <v>19</v>
      </c>
      <c r="D6" s="46">
        <v>425593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425593</v>
      </c>
      <c r="O6" s="47">
        <f t="shared" si="1"/>
        <v>6.3424786146463594</v>
      </c>
      <c r="P6" s="9"/>
    </row>
    <row r="7" spans="1:133">
      <c r="A7" s="12"/>
      <c r="B7" s="44">
        <v>512</v>
      </c>
      <c r="C7" s="20" t="s">
        <v>20</v>
      </c>
      <c r="D7" s="46">
        <v>2811340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2811340</v>
      </c>
      <c r="O7" s="47">
        <f t="shared" si="1"/>
        <v>41.896515752138534</v>
      </c>
      <c r="P7" s="9"/>
    </row>
    <row r="8" spans="1:133">
      <c r="A8" s="12"/>
      <c r="B8" s="44">
        <v>513</v>
      </c>
      <c r="C8" s="20" t="s">
        <v>21</v>
      </c>
      <c r="D8" s="46">
        <v>6630558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6630558</v>
      </c>
      <c r="O8" s="47">
        <f t="shared" si="1"/>
        <v>98.813120324282437</v>
      </c>
      <c r="P8" s="9"/>
    </row>
    <row r="9" spans="1:133">
      <c r="A9" s="12"/>
      <c r="B9" s="44">
        <v>514</v>
      </c>
      <c r="C9" s="20" t="s">
        <v>22</v>
      </c>
      <c r="D9" s="46">
        <v>1031152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1031152</v>
      </c>
      <c r="O9" s="47">
        <f t="shared" si="1"/>
        <v>15.366933921492652</v>
      </c>
      <c r="P9" s="9"/>
    </row>
    <row r="10" spans="1:133">
      <c r="A10" s="12"/>
      <c r="B10" s="44">
        <v>515</v>
      </c>
      <c r="C10" s="20" t="s">
        <v>23</v>
      </c>
      <c r="D10" s="46">
        <v>1809535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1809535</v>
      </c>
      <c r="O10" s="47">
        <f t="shared" si="1"/>
        <v>26.96693094095556</v>
      </c>
      <c r="P10" s="9"/>
    </row>
    <row r="11" spans="1:133">
      <c r="A11" s="12"/>
      <c r="B11" s="44">
        <v>517</v>
      </c>
      <c r="C11" s="20" t="s">
        <v>24</v>
      </c>
      <c r="D11" s="46">
        <v>1550257</v>
      </c>
      <c r="E11" s="46">
        <v>1963844</v>
      </c>
      <c r="F11" s="46">
        <v>4200258</v>
      </c>
      <c r="G11" s="46">
        <v>3512514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11226873</v>
      </c>
      <c r="O11" s="47">
        <f t="shared" si="1"/>
        <v>167.31055706238263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26299091</v>
      </c>
      <c r="L12" s="46">
        <v>0</v>
      </c>
      <c r="M12" s="46">
        <v>0</v>
      </c>
      <c r="N12" s="46">
        <f t="shared" si="2"/>
        <v>26299091</v>
      </c>
      <c r="O12" s="47">
        <f t="shared" si="1"/>
        <v>391.92708116002501</v>
      </c>
      <c r="P12" s="9"/>
    </row>
    <row r="13" spans="1:133">
      <c r="A13" s="12"/>
      <c r="B13" s="44">
        <v>519</v>
      </c>
      <c r="C13" s="20" t="s">
        <v>68</v>
      </c>
      <c r="D13" s="46">
        <v>6941438</v>
      </c>
      <c r="E13" s="46">
        <v>2472296</v>
      </c>
      <c r="F13" s="46">
        <v>0</v>
      </c>
      <c r="G13" s="46">
        <v>8885092</v>
      </c>
      <c r="H13" s="46">
        <v>0</v>
      </c>
      <c r="I13" s="46">
        <v>0</v>
      </c>
      <c r="J13" s="46">
        <v>17339928</v>
      </c>
      <c r="K13" s="46">
        <v>0</v>
      </c>
      <c r="L13" s="46">
        <v>0</v>
      </c>
      <c r="M13" s="46">
        <v>1211003</v>
      </c>
      <c r="N13" s="46">
        <f t="shared" si="2"/>
        <v>36849757</v>
      </c>
      <c r="O13" s="47">
        <f t="shared" si="1"/>
        <v>549.16033799290631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76203077</v>
      </c>
      <c r="E14" s="31">
        <f t="shared" si="3"/>
        <v>189679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2" si="4">SUM(D14:M14)</f>
        <v>76392756</v>
      </c>
      <c r="O14" s="43">
        <f t="shared" si="1"/>
        <v>1138.4572143900332</v>
      </c>
      <c r="P14" s="10"/>
    </row>
    <row r="15" spans="1:133">
      <c r="A15" s="12"/>
      <c r="B15" s="44">
        <v>521</v>
      </c>
      <c r="C15" s="20" t="s">
        <v>28</v>
      </c>
      <c r="D15" s="46">
        <v>39105528</v>
      </c>
      <c r="E15" s="46">
        <v>189679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39295207</v>
      </c>
      <c r="O15" s="47">
        <f t="shared" si="1"/>
        <v>585.60411016065098</v>
      </c>
      <c r="P15" s="9"/>
    </row>
    <row r="16" spans="1:133">
      <c r="A16" s="12"/>
      <c r="B16" s="44">
        <v>522</v>
      </c>
      <c r="C16" s="20" t="s">
        <v>29</v>
      </c>
      <c r="D16" s="46">
        <v>31945174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31945174</v>
      </c>
      <c r="O16" s="47">
        <f t="shared" si="1"/>
        <v>476.06888021221425</v>
      </c>
      <c r="P16" s="9"/>
    </row>
    <row r="17" spans="1:16">
      <c r="A17" s="12"/>
      <c r="B17" s="44">
        <v>524</v>
      </c>
      <c r="C17" s="20" t="s">
        <v>30</v>
      </c>
      <c r="D17" s="46">
        <v>5152375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5152375</v>
      </c>
      <c r="O17" s="47">
        <f t="shared" si="1"/>
        <v>76.784224017167887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SUM(D19:D22)</f>
        <v>355783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33440668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33796451</v>
      </c>
      <c r="O18" s="43">
        <f t="shared" si="1"/>
        <v>503.65787904980476</v>
      </c>
      <c r="P18" s="10"/>
    </row>
    <row r="19" spans="1:16">
      <c r="A19" s="12"/>
      <c r="B19" s="44">
        <v>534</v>
      </c>
      <c r="C19" s="20" t="s">
        <v>69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5054134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5054134</v>
      </c>
      <c r="O19" s="47">
        <f t="shared" si="1"/>
        <v>75.320169294506869</v>
      </c>
      <c r="P19" s="9"/>
    </row>
    <row r="20" spans="1:16">
      <c r="A20" s="12"/>
      <c r="B20" s="44">
        <v>536</v>
      </c>
      <c r="C20" s="20" t="s">
        <v>70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26492587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26492587</v>
      </c>
      <c r="O20" s="47">
        <f t="shared" si="1"/>
        <v>394.81069118655182</v>
      </c>
      <c r="P20" s="9"/>
    </row>
    <row r="21" spans="1:16">
      <c r="A21" s="12"/>
      <c r="B21" s="44">
        <v>538</v>
      </c>
      <c r="C21" s="20" t="s">
        <v>71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1830881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1830881</v>
      </c>
      <c r="O21" s="47">
        <f t="shared" si="1"/>
        <v>27.285043664868411</v>
      </c>
      <c r="P21" s="9"/>
    </row>
    <row r="22" spans="1:16">
      <c r="A22" s="12"/>
      <c r="B22" s="44">
        <v>539</v>
      </c>
      <c r="C22" s="20" t="s">
        <v>35</v>
      </c>
      <c r="D22" s="46">
        <v>355783</v>
      </c>
      <c r="E22" s="46">
        <v>0</v>
      </c>
      <c r="F22" s="46">
        <v>0</v>
      </c>
      <c r="G22" s="46">
        <v>0</v>
      </c>
      <c r="H22" s="46">
        <v>0</v>
      </c>
      <c r="I22" s="46">
        <v>63066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418849</v>
      </c>
      <c r="O22" s="47">
        <f t="shared" si="1"/>
        <v>6.2419749038776784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SUM(D24:D26)</f>
        <v>4203748</v>
      </c>
      <c r="E23" s="31">
        <f t="shared" si="6"/>
        <v>0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5271873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29" si="7">SUM(D23:M23)</f>
        <v>9475621</v>
      </c>
      <c r="O23" s="43">
        <f t="shared" si="1"/>
        <v>141.21219933832077</v>
      </c>
      <c r="P23" s="10"/>
    </row>
    <row r="24" spans="1:16">
      <c r="A24" s="12"/>
      <c r="B24" s="44">
        <v>541</v>
      </c>
      <c r="C24" s="20" t="s">
        <v>72</v>
      </c>
      <c r="D24" s="46">
        <v>2780296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2780296</v>
      </c>
      <c r="O24" s="47">
        <f t="shared" si="1"/>
        <v>41.433876784596585</v>
      </c>
      <c r="P24" s="9"/>
    </row>
    <row r="25" spans="1:16">
      <c r="A25" s="12"/>
      <c r="B25" s="44">
        <v>545</v>
      </c>
      <c r="C25" s="20" t="s">
        <v>38</v>
      </c>
      <c r="D25" s="46">
        <v>1423452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1423452</v>
      </c>
      <c r="O25" s="47">
        <f t="shared" si="1"/>
        <v>21.213257428988705</v>
      </c>
      <c r="P25" s="9"/>
    </row>
    <row r="26" spans="1:16">
      <c r="A26" s="12"/>
      <c r="B26" s="44">
        <v>549</v>
      </c>
      <c r="C26" s="20" t="s">
        <v>73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5271873</v>
      </c>
      <c r="K26" s="46">
        <v>0</v>
      </c>
      <c r="L26" s="46">
        <v>0</v>
      </c>
      <c r="M26" s="46">
        <v>0</v>
      </c>
      <c r="N26" s="46">
        <f t="shared" si="7"/>
        <v>5271873</v>
      </c>
      <c r="O26" s="47">
        <f t="shared" si="1"/>
        <v>78.565065124735483</v>
      </c>
      <c r="P26" s="9"/>
    </row>
    <row r="27" spans="1:16" ht="15.75">
      <c r="A27" s="28" t="s">
        <v>40</v>
      </c>
      <c r="B27" s="29"/>
      <c r="C27" s="30"/>
      <c r="D27" s="31">
        <f t="shared" ref="D27:M27" si="8">SUM(D28:D28)</f>
        <v>13397783</v>
      </c>
      <c r="E27" s="31">
        <f t="shared" si="8"/>
        <v>12809813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26207596</v>
      </c>
      <c r="O27" s="43">
        <f t="shared" si="1"/>
        <v>390.56355995350361</v>
      </c>
      <c r="P27" s="10"/>
    </row>
    <row r="28" spans="1:16">
      <c r="A28" s="13"/>
      <c r="B28" s="45">
        <v>559</v>
      </c>
      <c r="C28" s="21" t="s">
        <v>42</v>
      </c>
      <c r="D28" s="46">
        <v>13397783</v>
      </c>
      <c r="E28" s="46">
        <v>12809813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26207596</v>
      </c>
      <c r="O28" s="47">
        <f t="shared" si="1"/>
        <v>390.56355995350361</v>
      </c>
      <c r="P28" s="9"/>
    </row>
    <row r="29" spans="1:16" ht="15.75">
      <c r="A29" s="28" t="s">
        <v>43</v>
      </c>
      <c r="B29" s="29"/>
      <c r="C29" s="30"/>
      <c r="D29" s="31">
        <f t="shared" ref="D29:M29" si="9">SUM(D30:D30)</f>
        <v>112000</v>
      </c>
      <c r="E29" s="31">
        <f t="shared" si="9"/>
        <v>0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7"/>
        <v>112000</v>
      </c>
      <c r="O29" s="43">
        <f t="shared" si="1"/>
        <v>1.6691007719591071</v>
      </c>
      <c r="P29" s="10"/>
    </row>
    <row r="30" spans="1:16">
      <c r="A30" s="12"/>
      <c r="B30" s="44">
        <v>569</v>
      </c>
      <c r="C30" s="20" t="s">
        <v>44</v>
      </c>
      <c r="D30" s="46">
        <v>112000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7" si="10">SUM(D30:M30)</f>
        <v>112000</v>
      </c>
      <c r="O30" s="47">
        <f t="shared" si="1"/>
        <v>1.6691007719591071</v>
      </c>
      <c r="P30" s="9"/>
    </row>
    <row r="31" spans="1:16" ht="15.75">
      <c r="A31" s="28" t="s">
        <v>45</v>
      </c>
      <c r="B31" s="29"/>
      <c r="C31" s="30"/>
      <c r="D31" s="31">
        <f t="shared" ref="D31:M31" si="11">SUM(D32:D34)</f>
        <v>13005468</v>
      </c>
      <c r="E31" s="31">
        <f t="shared" si="11"/>
        <v>1105095</v>
      </c>
      <c r="F31" s="31">
        <f t="shared" si="11"/>
        <v>0</v>
      </c>
      <c r="G31" s="31">
        <f t="shared" si="11"/>
        <v>2669340</v>
      </c>
      <c r="H31" s="31">
        <f t="shared" si="11"/>
        <v>0</v>
      </c>
      <c r="I31" s="31">
        <f t="shared" si="11"/>
        <v>3801381</v>
      </c>
      <c r="J31" s="31">
        <f t="shared" si="11"/>
        <v>0</v>
      </c>
      <c r="K31" s="31">
        <f t="shared" si="11"/>
        <v>0</v>
      </c>
      <c r="L31" s="31">
        <f t="shared" si="11"/>
        <v>0</v>
      </c>
      <c r="M31" s="31">
        <f t="shared" si="11"/>
        <v>0</v>
      </c>
      <c r="N31" s="31">
        <f t="shared" si="10"/>
        <v>20581284</v>
      </c>
      <c r="O31" s="43">
        <f t="shared" si="1"/>
        <v>306.71640189562157</v>
      </c>
      <c r="P31" s="9"/>
    </row>
    <row r="32" spans="1:16">
      <c r="A32" s="12"/>
      <c r="B32" s="44">
        <v>572</v>
      </c>
      <c r="C32" s="20" t="s">
        <v>74</v>
      </c>
      <c r="D32" s="46">
        <v>7318540</v>
      </c>
      <c r="E32" s="46">
        <v>712447</v>
      </c>
      <c r="F32" s="46">
        <v>0</v>
      </c>
      <c r="G32" s="46">
        <v>2669340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10700327</v>
      </c>
      <c r="O32" s="47">
        <f t="shared" si="1"/>
        <v>159.46360764209712</v>
      </c>
      <c r="P32" s="9"/>
    </row>
    <row r="33" spans="1:119">
      <c r="A33" s="12"/>
      <c r="B33" s="44">
        <v>573</v>
      </c>
      <c r="C33" s="20" t="s">
        <v>48</v>
      </c>
      <c r="D33" s="46">
        <v>1515700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1515700</v>
      </c>
      <c r="O33" s="47">
        <f t="shared" si="1"/>
        <v>22.588000357664452</v>
      </c>
      <c r="P33" s="9"/>
    </row>
    <row r="34" spans="1:119">
      <c r="A34" s="12"/>
      <c r="B34" s="44">
        <v>575</v>
      </c>
      <c r="C34" s="20" t="s">
        <v>75</v>
      </c>
      <c r="D34" s="46">
        <v>4171228</v>
      </c>
      <c r="E34" s="46">
        <v>392648</v>
      </c>
      <c r="F34" s="46">
        <v>0</v>
      </c>
      <c r="G34" s="46">
        <v>0</v>
      </c>
      <c r="H34" s="46">
        <v>0</v>
      </c>
      <c r="I34" s="46">
        <v>3801381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8365257</v>
      </c>
      <c r="O34" s="47">
        <f t="shared" si="1"/>
        <v>124.66479389586003</v>
      </c>
      <c r="P34" s="9"/>
    </row>
    <row r="35" spans="1:119" ht="15.75">
      <c r="A35" s="28" t="s">
        <v>76</v>
      </c>
      <c r="B35" s="29"/>
      <c r="C35" s="30"/>
      <c r="D35" s="31">
        <f t="shared" ref="D35:M35" si="12">SUM(D36:D36)</f>
        <v>8030603</v>
      </c>
      <c r="E35" s="31">
        <f t="shared" si="12"/>
        <v>7766</v>
      </c>
      <c r="F35" s="31">
        <f t="shared" si="12"/>
        <v>1800</v>
      </c>
      <c r="G35" s="31">
        <f t="shared" si="12"/>
        <v>0</v>
      </c>
      <c r="H35" s="31">
        <f t="shared" si="12"/>
        <v>0</v>
      </c>
      <c r="I35" s="31">
        <f t="shared" si="12"/>
        <v>4337369</v>
      </c>
      <c r="J35" s="31">
        <f t="shared" si="12"/>
        <v>0</v>
      </c>
      <c r="K35" s="31">
        <f t="shared" si="12"/>
        <v>0</v>
      </c>
      <c r="L35" s="31">
        <f t="shared" si="12"/>
        <v>0</v>
      </c>
      <c r="M35" s="31">
        <f t="shared" si="12"/>
        <v>0</v>
      </c>
      <c r="N35" s="31">
        <f t="shared" si="10"/>
        <v>12377538</v>
      </c>
      <c r="O35" s="43">
        <f t="shared" si="1"/>
        <v>184.45855563172483</v>
      </c>
      <c r="P35" s="9"/>
    </row>
    <row r="36" spans="1:119" ht="15.75" thickBot="1">
      <c r="A36" s="12"/>
      <c r="B36" s="44">
        <v>581</v>
      </c>
      <c r="C36" s="20" t="s">
        <v>77</v>
      </c>
      <c r="D36" s="46">
        <v>8030603</v>
      </c>
      <c r="E36" s="46">
        <v>7766</v>
      </c>
      <c r="F36" s="46">
        <v>1800</v>
      </c>
      <c r="G36" s="46">
        <v>0</v>
      </c>
      <c r="H36" s="46">
        <v>0</v>
      </c>
      <c r="I36" s="46">
        <v>4337369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12377538</v>
      </c>
      <c r="O36" s="47">
        <f t="shared" si="1"/>
        <v>184.45855563172483</v>
      </c>
      <c r="P36" s="9"/>
    </row>
    <row r="37" spans="1:119" ht="16.5" thickBot="1">
      <c r="A37" s="14" t="s">
        <v>10</v>
      </c>
      <c r="B37" s="23"/>
      <c r="C37" s="22"/>
      <c r="D37" s="15">
        <f t="shared" ref="D37:M37" si="13">SUM(D5,D14,D18,D23,D27,D29,D31,D35)</f>
        <v>136508335</v>
      </c>
      <c r="E37" s="15">
        <f t="shared" si="13"/>
        <v>18548493</v>
      </c>
      <c r="F37" s="15">
        <f t="shared" si="13"/>
        <v>4202058</v>
      </c>
      <c r="G37" s="15">
        <f t="shared" si="13"/>
        <v>15066946</v>
      </c>
      <c r="H37" s="15">
        <f t="shared" si="13"/>
        <v>0</v>
      </c>
      <c r="I37" s="15">
        <f t="shared" si="13"/>
        <v>41579418</v>
      </c>
      <c r="J37" s="15">
        <f t="shared" si="13"/>
        <v>22611801</v>
      </c>
      <c r="K37" s="15">
        <f t="shared" si="13"/>
        <v>26299091</v>
      </c>
      <c r="L37" s="15">
        <f t="shared" si="13"/>
        <v>0</v>
      </c>
      <c r="M37" s="15">
        <f t="shared" si="13"/>
        <v>1211003</v>
      </c>
      <c r="N37" s="15">
        <f t="shared" si="10"/>
        <v>266027145</v>
      </c>
      <c r="O37" s="37">
        <f t="shared" si="1"/>
        <v>3964.5188667997973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163" t="s">
        <v>90</v>
      </c>
      <c r="M39" s="163"/>
      <c r="N39" s="163"/>
      <c r="O39" s="41">
        <v>67102</v>
      </c>
    </row>
    <row r="40" spans="1:119">
      <c r="A40" s="164"/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2"/>
    </row>
    <row r="41" spans="1:119" ht="15.75" customHeight="1" thickBot="1">
      <c r="A41" s="165" t="s">
        <v>56</v>
      </c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5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0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19204838</v>
      </c>
      <c r="E5" s="26">
        <f t="shared" si="0"/>
        <v>4978573</v>
      </c>
      <c r="F5" s="26">
        <f t="shared" si="0"/>
        <v>4189368</v>
      </c>
      <c r="G5" s="26">
        <f t="shared" si="0"/>
        <v>11866720</v>
      </c>
      <c r="H5" s="26">
        <f t="shared" si="0"/>
        <v>0</v>
      </c>
      <c r="I5" s="26">
        <f t="shared" si="0"/>
        <v>0</v>
      </c>
      <c r="J5" s="26">
        <f t="shared" si="0"/>
        <v>14069668</v>
      </c>
      <c r="K5" s="26">
        <f t="shared" si="0"/>
        <v>24822989</v>
      </c>
      <c r="L5" s="26">
        <f t="shared" si="0"/>
        <v>0</v>
      </c>
      <c r="M5" s="26">
        <f t="shared" si="0"/>
        <v>974802</v>
      </c>
      <c r="N5" s="27">
        <f>SUM(D5:M5)</f>
        <v>80106958</v>
      </c>
      <c r="O5" s="32">
        <f t="shared" ref="O5:O37" si="1">(N5/O$39)</f>
        <v>1203.1684890357465</v>
      </c>
      <c r="P5" s="6"/>
    </row>
    <row r="6" spans="1:133">
      <c r="A6" s="12"/>
      <c r="B6" s="44">
        <v>511</v>
      </c>
      <c r="C6" s="20" t="s">
        <v>19</v>
      </c>
      <c r="D6" s="46">
        <v>277840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277840</v>
      </c>
      <c r="O6" s="47">
        <f t="shared" si="1"/>
        <v>4.1730249324121358</v>
      </c>
      <c r="P6" s="9"/>
    </row>
    <row r="7" spans="1:133">
      <c r="A7" s="12"/>
      <c r="B7" s="44">
        <v>512</v>
      </c>
      <c r="C7" s="20" t="s">
        <v>20</v>
      </c>
      <c r="D7" s="46">
        <v>2716072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2716072</v>
      </c>
      <c r="O7" s="47">
        <f t="shared" si="1"/>
        <v>40.794112346049864</v>
      </c>
      <c r="P7" s="9"/>
    </row>
    <row r="8" spans="1:133">
      <c r="A8" s="12"/>
      <c r="B8" s="44">
        <v>513</v>
      </c>
      <c r="C8" s="20" t="s">
        <v>21</v>
      </c>
      <c r="D8" s="46">
        <v>6469050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6469050</v>
      </c>
      <c r="O8" s="47">
        <f t="shared" si="1"/>
        <v>97.162060678882554</v>
      </c>
      <c r="P8" s="9"/>
    </row>
    <row r="9" spans="1:133">
      <c r="A9" s="12"/>
      <c r="B9" s="44">
        <v>514</v>
      </c>
      <c r="C9" s="20" t="s">
        <v>22</v>
      </c>
      <c r="D9" s="46">
        <v>1179381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1179381</v>
      </c>
      <c r="O9" s="47">
        <f t="shared" si="1"/>
        <v>17.713742865725443</v>
      </c>
      <c r="P9" s="9"/>
    </row>
    <row r="10" spans="1:133">
      <c r="A10" s="12"/>
      <c r="B10" s="44">
        <v>515</v>
      </c>
      <c r="C10" s="20" t="s">
        <v>23</v>
      </c>
      <c r="D10" s="46">
        <v>1442718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1442718</v>
      </c>
      <c r="O10" s="47">
        <f t="shared" si="1"/>
        <v>21.66893962150796</v>
      </c>
      <c r="P10" s="9"/>
    </row>
    <row r="11" spans="1:133">
      <c r="A11" s="12"/>
      <c r="B11" s="44">
        <v>517</v>
      </c>
      <c r="C11" s="20" t="s">
        <v>24</v>
      </c>
      <c r="D11" s="46">
        <v>1638313</v>
      </c>
      <c r="E11" s="46">
        <v>1360500</v>
      </c>
      <c r="F11" s="46">
        <v>4189368</v>
      </c>
      <c r="G11" s="46">
        <v>2952720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10140901</v>
      </c>
      <c r="O11" s="47">
        <f t="shared" si="1"/>
        <v>152.31151997596876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24822989</v>
      </c>
      <c r="L12" s="46">
        <v>0</v>
      </c>
      <c r="M12" s="46">
        <v>0</v>
      </c>
      <c r="N12" s="46">
        <f t="shared" si="2"/>
        <v>24822989</v>
      </c>
      <c r="O12" s="47">
        <f t="shared" si="1"/>
        <v>372.82951336737761</v>
      </c>
      <c r="P12" s="9"/>
    </row>
    <row r="13" spans="1:133">
      <c r="A13" s="12"/>
      <c r="B13" s="44">
        <v>519</v>
      </c>
      <c r="C13" s="20" t="s">
        <v>68</v>
      </c>
      <c r="D13" s="46">
        <v>5481464</v>
      </c>
      <c r="E13" s="46">
        <v>3618073</v>
      </c>
      <c r="F13" s="46">
        <v>0</v>
      </c>
      <c r="G13" s="46">
        <v>8914000</v>
      </c>
      <c r="H13" s="46">
        <v>0</v>
      </c>
      <c r="I13" s="46">
        <v>0</v>
      </c>
      <c r="J13" s="46">
        <v>14069668</v>
      </c>
      <c r="K13" s="46">
        <v>0</v>
      </c>
      <c r="L13" s="46">
        <v>0</v>
      </c>
      <c r="M13" s="46">
        <v>974802</v>
      </c>
      <c r="N13" s="46">
        <f t="shared" si="2"/>
        <v>33058007</v>
      </c>
      <c r="O13" s="47">
        <f t="shared" si="1"/>
        <v>496.51557524782214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69035861</v>
      </c>
      <c r="E14" s="31">
        <f t="shared" si="3"/>
        <v>211817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2" si="4">SUM(D14:M14)</f>
        <v>69247678</v>
      </c>
      <c r="O14" s="43">
        <f t="shared" si="1"/>
        <v>1040.067257434665</v>
      </c>
      <c r="P14" s="10"/>
    </row>
    <row r="15" spans="1:133">
      <c r="A15" s="12"/>
      <c r="B15" s="44">
        <v>521</v>
      </c>
      <c r="C15" s="20" t="s">
        <v>28</v>
      </c>
      <c r="D15" s="46">
        <v>34348016</v>
      </c>
      <c r="E15" s="46">
        <v>211817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34559833</v>
      </c>
      <c r="O15" s="47">
        <f t="shared" si="1"/>
        <v>519.07228897566836</v>
      </c>
      <c r="P15" s="9"/>
    </row>
    <row r="16" spans="1:133">
      <c r="A16" s="12"/>
      <c r="B16" s="44">
        <v>522</v>
      </c>
      <c r="C16" s="20" t="s">
        <v>29</v>
      </c>
      <c r="D16" s="46">
        <v>29605813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29605813</v>
      </c>
      <c r="O16" s="47">
        <f t="shared" si="1"/>
        <v>444.66525983778911</v>
      </c>
      <c r="P16" s="9"/>
    </row>
    <row r="17" spans="1:16">
      <c r="A17" s="12"/>
      <c r="B17" s="44">
        <v>524</v>
      </c>
      <c r="C17" s="20" t="s">
        <v>30</v>
      </c>
      <c r="D17" s="46">
        <v>5082032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5082032</v>
      </c>
      <c r="O17" s="47">
        <f t="shared" si="1"/>
        <v>76.329708621207573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SUM(D19:D22)</f>
        <v>372873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34175440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34548313</v>
      </c>
      <c r="O18" s="43">
        <f t="shared" si="1"/>
        <v>518.89926404325627</v>
      </c>
      <c r="P18" s="10"/>
    </row>
    <row r="19" spans="1:16">
      <c r="A19" s="12"/>
      <c r="B19" s="44">
        <v>534</v>
      </c>
      <c r="C19" s="20" t="s">
        <v>69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7250502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7250502</v>
      </c>
      <c r="O19" s="47">
        <f t="shared" si="1"/>
        <v>108.89909882847702</v>
      </c>
      <c r="P19" s="9"/>
    </row>
    <row r="20" spans="1:16">
      <c r="A20" s="12"/>
      <c r="B20" s="44">
        <v>536</v>
      </c>
      <c r="C20" s="20" t="s">
        <v>70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25035447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25035447</v>
      </c>
      <c r="O20" s="47">
        <f t="shared" si="1"/>
        <v>376.02053169119858</v>
      </c>
      <c r="P20" s="9"/>
    </row>
    <row r="21" spans="1:16">
      <c r="A21" s="12"/>
      <c r="B21" s="44">
        <v>538</v>
      </c>
      <c r="C21" s="20" t="s">
        <v>71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1886152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1886152</v>
      </c>
      <c r="O21" s="47">
        <f t="shared" si="1"/>
        <v>28.32910784019225</v>
      </c>
      <c r="P21" s="9"/>
    </row>
    <row r="22" spans="1:16">
      <c r="A22" s="12"/>
      <c r="B22" s="44">
        <v>539</v>
      </c>
      <c r="C22" s="20" t="s">
        <v>35</v>
      </c>
      <c r="D22" s="46">
        <v>372873</v>
      </c>
      <c r="E22" s="46">
        <v>0</v>
      </c>
      <c r="F22" s="46">
        <v>0</v>
      </c>
      <c r="G22" s="46">
        <v>0</v>
      </c>
      <c r="H22" s="46">
        <v>0</v>
      </c>
      <c r="I22" s="46">
        <v>3339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376212</v>
      </c>
      <c r="O22" s="47">
        <f t="shared" si="1"/>
        <v>5.6505256833884046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SUM(D24:D26)</f>
        <v>4681314</v>
      </c>
      <c r="E23" s="31">
        <f t="shared" si="6"/>
        <v>0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5251774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29" si="7">SUM(D23:M23)</f>
        <v>9933088</v>
      </c>
      <c r="O23" s="43">
        <f t="shared" si="1"/>
        <v>149.19026734755181</v>
      </c>
      <c r="P23" s="10"/>
    </row>
    <row r="24" spans="1:16">
      <c r="A24" s="12"/>
      <c r="B24" s="44">
        <v>541</v>
      </c>
      <c r="C24" s="20" t="s">
        <v>72</v>
      </c>
      <c r="D24" s="46">
        <v>3001996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3001996</v>
      </c>
      <c r="O24" s="47">
        <f t="shared" si="1"/>
        <v>45.088555121658153</v>
      </c>
      <c r="P24" s="9"/>
    </row>
    <row r="25" spans="1:16">
      <c r="A25" s="12"/>
      <c r="B25" s="44">
        <v>545</v>
      </c>
      <c r="C25" s="20" t="s">
        <v>38</v>
      </c>
      <c r="D25" s="46">
        <v>1679318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1679318</v>
      </c>
      <c r="O25" s="47">
        <f t="shared" si="1"/>
        <v>25.222559327125264</v>
      </c>
      <c r="P25" s="9"/>
    </row>
    <row r="26" spans="1:16">
      <c r="A26" s="12"/>
      <c r="B26" s="44">
        <v>549</v>
      </c>
      <c r="C26" s="20" t="s">
        <v>73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5251774</v>
      </c>
      <c r="K26" s="46">
        <v>0</v>
      </c>
      <c r="L26" s="46">
        <v>0</v>
      </c>
      <c r="M26" s="46">
        <v>0</v>
      </c>
      <c r="N26" s="46">
        <f t="shared" si="7"/>
        <v>5251774</v>
      </c>
      <c r="O26" s="47">
        <f t="shared" si="1"/>
        <v>78.879152898768396</v>
      </c>
      <c r="P26" s="9"/>
    </row>
    <row r="27" spans="1:16" ht="15.75">
      <c r="A27" s="28" t="s">
        <v>40</v>
      </c>
      <c r="B27" s="29"/>
      <c r="C27" s="30"/>
      <c r="D27" s="31">
        <f t="shared" ref="D27:M27" si="8">SUM(D28:D28)</f>
        <v>12042562</v>
      </c>
      <c r="E27" s="31">
        <f t="shared" si="8"/>
        <v>12718834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24761396</v>
      </c>
      <c r="O27" s="43">
        <f t="shared" si="1"/>
        <v>371.90441574046258</v>
      </c>
      <c r="P27" s="10"/>
    </row>
    <row r="28" spans="1:16">
      <c r="A28" s="13"/>
      <c r="B28" s="45">
        <v>559</v>
      </c>
      <c r="C28" s="21" t="s">
        <v>42</v>
      </c>
      <c r="D28" s="46">
        <v>12042562</v>
      </c>
      <c r="E28" s="46">
        <v>12718834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24761396</v>
      </c>
      <c r="O28" s="47">
        <f t="shared" si="1"/>
        <v>371.90441574046258</v>
      </c>
      <c r="P28" s="9"/>
    </row>
    <row r="29" spans="1:16" ht="15.75">
      <c r="A29" s="28" t="s">
        <v>43</v>
      </c>
      <c r="B29" s="29"/>
      <c r="C29" s="30"/>
      <c r="D29" s="31">
        <f t="shared" ref="D29:M29" si="9">SUM(D30:D30)</f>
        <v>102000</v>
      </c>
      <c r="E29" s="31">
        <f t="shared" si="9"/>
        <v>0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7"/>
        <v>102000</v>
      </c>
      <c r="O29" s="43">
        <f t="shared" si="1"/>
        <v>1.5319915890657856</v>
      </c>
      <c r="P29" s="10"/>
    </row>
    <row r="30" spans="1:16">
      <c r="A30" s="12"/>
      <c r="B30" s="44">
        <v>569</v>
      </c>
      <c r="C30" s="20" t="s">
        <v>44</v>
      </c>
      <c r="D30" s="46">
        <v>102000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7" si="10">SUM(D30:M30)</f>
        <v>102000</v>
      </c>
      <c r="O30" s="47">
        <f t="shared" si="1"/>
        <v>1.5319915890657856</v>
      </c>
      <c r="P30" s="9"/>
    </row>
    <row r="31" spans="1:16" ht="15.75">
      <c r="A31" s="28" t="s">
        <v>45</v>
      </c>
      <c r="B31" s="29"/>
      <c r="C31" s="30"/>
      <c r="D31" s="31">
        <f t="shared" ref="D31:M31" si="11">SUM(D32:D34)</f>
        <v>13377124</v>
      </c>
      <c r="E31" s="31">
        <f t="shared" si="11"/>
        <v>1122085</v>
      </c>
      <c r="F31" s="31">
        <f t="shared" si="11"/>
        <v>0</v>
      </c>
      <c r="G31" s="31">
        <f t="shared" si="11"/>
        <v>537967</v>
      </c>
      <c r="H31" s="31">
        <f t="shared" si="11"/>
        <v>0</v>
      </c>
      <c r="I31" s="31">
        <f t="shared" si="11"/>
        <v>3683057</v>
      </c>
      <c r="J31" s="31">
        <f t="shared" si="11"/>
        <v>0</v>
      </c>
      <c r="K31" s="31">
        <f t="shared" si="11"/>
        <v>0</v>
      </c>
      <c r="L31" s="31">
        <f t="shared" si="11"/>
        <v>0</v>
      </c>
      <c r="M31" s="31">
        <f t="shared" si="11"/>
        <v>0</v>
      </c>
      <c r="N31" s="31">
        <f t="shared" si="10"/>
        <v>18720233</v>
      </c>
      <c r="O31" s="43">
        <f t="shared" si="1"/>
        <v>281.16901471913485</v>
      </c>
      <c r="P31" s="9"/>
    </row>
    <row r="32" spans="1:16">
      <c r="A32" s="12"/>
      <c r="B32" s="44">
        <v>572</v>
      </c>
      <c r="C32" s="20" t="s">
        <v>74</v>
      </c>
      <c r="D32" s="46">
        <v>7976786</v>
      </c>
      <c r="E32" s="46">
        <v>803500</v>
      </c>
      <c r="F32" s="46">
        <v>0</v>
      </c>
      <c r="G32" s="46">
        <v>537967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9318253</v>
      </c>
      <c r="O32" s="47">
        <f t="shared" si="1"/>
        <v>139.95573745869632</v>
      </c>
      <c r="P32" s="9"/>
    </row>
    <row r="33" spans="1:119">
      <c r="A33" s="12"/>
      <c r="B33" s="44">
        <v>573</v>
      </c>
      <c r="C33" s="20" t="s">
        <v>48</v>
      </c>
      <c r="D33" s="46">
        <v>1517200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1517200</v>
      </c>
      <c r="O33" s="47">
        <f t="shared" si="1"/>
        <v>22.78762391108441</v>
      </c>
      <c r="P33" s="9"/>
    </row>
    <row r="34" spans="1:119">
      <c r="A34" s="12"/>
      <c r="B34" s="44">
        <v>575</v>
      </c>
      <c r="C34" s="20" t="s">
        <v>75</v>
      </c>
      <c r="D34" s="46">
        <v>3883138</v>
      </c>
      <c r="E34" s="46">
        <v>318585</v>
      </c>
      <c r="F34" s="46">
        <v>0</v>
      </c>
      <c r="G34" s="46">
        <v>0</v>
      </c>
      <c r="H34" s="46">
        <v>0</v>
      </c>
      <c r="I34" s="46">
        <v>3683057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7884780</v>
      </c>
      <c r="O34" s="47">
        <f t="shared" si="1"/>
        <v>118.42565334935416</v>
      </c>
      <c r="P34" s="9"/>
    </row>
    <row r="35" spans="1:119" ht="15.75">
      <c r="A35" s="28" t="s">
        <v>76</v>
      </c>
      <c r="B35" s="29"/>
      <c r="C35" s="30"/>
      <c r="D35" s="31">
        <f t="shared" ref="D35:M35" si="12">SUM(D36:D36)</f>
        <v>9161270</v>
      </c>
      <c r="E35" s="31">
        <f t="shared" si="12"/>
        <v>0</v>
      </c>
      <c r="F35" s="31">
        <f t="shared" si="12"/>
        <v>1800</v>
      </c>
      <c r="G35" s="31">
        <f t="shared" si="12"/>
        <v>0</v>
      </c>
      <c r="H35" s="31">
        <f t="shared" si="12"/>
        <v>0</v>
      </c>
      <c r="I35" s="31">
        <f t="shared" si="12"/>
        <v>3549651</v>
      </c>
      <c r="J35" s="31">
        <f t="shared" si="12"/>
        <v>0</v>
      </c>
      <c r="K35" s="31">
        <f t="shared" si="12"/>
        <v>0</v>
      </c>
      <c r="L35" s="31">
        <f t="shared" si="12"/>
        <v>0</v>
      </c>
      <c r="M35" s="31">
        <f t="shared" si="12"/>
        <v>0</v>
      </c>
      <c r="N35" s="31">
        <f t="shared" si="10"/>
        <v>12712721</v>
      </c>
      <c r="O35" s="43">
        <f t="shared" si="1"/>
        <v>190.93903574647041</v>
      </c>
      <c r="P35" s="9"/>
    </row>
    <row r="36" spans="1:119" ht="15.75" thickBot="1">
      <c r="A36" s="12"/>
      <c r="B36" s="44">
        <v>581</v>
      </c>
      <c r="C36" s="20" t="s">
        <v>77</v>
      </c>
      <c r="D36" s="46">
        <v>9161270</v>
      </c>
      <c r="E36" s="46">
        <v>0</v>
      </c>
      <c r="F36" s="46">
        <v>1800</v>
      </c>
      <c r="G36" s="46">
        <v>0</v>
      </c>
      <c r="H36" s="46">
        <v>0</v>
      </c>
      <c r="I36" s="46">
        <v>3549651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12712721</v>
      </c>
      <c r="O36" s="47">
        <f t="shared" si="1"/>
        <v>190.93903574647041</v>
      </c>
      <c r="P36" s="9"/>
    </row>
    <row r="37" spans="1:119" ht="16.5" thickBot="1">
      <c r="A37" s="14" t="s">
        <v>10</v>
      </c>
      <c r="B37" s="23"/>
      <c r="C37" s="22"/>
      <c r="D37" s="15">
        <f t="shared" ref="D37:M37" si="13">SUM(D5,D14,D18,D23,D27,D29,D31,D35)</f>
        <v>127977842</v>
      </c>
      <c r="E37" s="15">
        <f t="shared" si="13"/>
        <v>19031309</v>
      </c>
      <c r="F37" s="15">
        <f t="shared" si="13"/>
        <v>4191168</v>
      </c>
      <c r="G37" s="15">
        <f t="shared" si="13"/>
        <v>12404687</v>
      </c>
      <c r="H37" s="15">
        <f t="shared" si="13"/>
        <v>0</v>
      </c>
      <c r="I37" s="15">
        <f t="shared" si="13"/>
        <v>41408148</v>
      </c>
      <c r="J37" s="15">
        <f t="shared" si="13"/>
        <v>19321442</v>
      </c>
      <c r="K37" s="15">
        <f t="shared" si="13"/>
        <v>24822989</v>
      </c>
      <c r="L37" s="15">
        <f t="shared" si="13"/>
        <v>0</v>
      </c>
      <c r="M37" s="15">
        <f t="shared" si="13"/>
        <v>974802</v>
      </c>
      <c r="N37" s="15">
        <f t="shared" si="10"/>
        <v>250132387</v>
      </c>
      <c r="O37" s="37">
        <f t="shared" si="1"/>
        <v>3756.8697356563534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163" t="s">
        <v>88</v>
      </c>
      <c r="M39" s="163"/>
      <c r="N39" s="163"/>
      <c r="O39" s="41">
        <v>66580</v>
      </c>
    </row>
    <row r="40" spans="1:119">
      <c r="A40" s="164"/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2"/>
    </row>
    <row r="41" spans="1:119" ht="15.75" customHeight="1" thickBot="1">
      <c r="A41" s="165" t="s">
        <v>56</v>
      </c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5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0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16330134</v>
      </c>
      <c r="E5" s="26">
        <f t="shared" si="0"/>
        <v>1498776</v>
      </c>
      <c r="F5" s="26">
        <f t="shared" si="0"/>
        <v>4150976</v>
      </c>
      <c r="G5" s="26">
        <f t="shared" si="0"/>
        <v>11218611</v>
      </c>
      <c r="H5" s="26">
        <f t="shared" si="0"/>
        <v>0</v>
      </c>
      <c r="I5" s="26">
        <f t="shared" si="0"/>
        <v>0</v>
      </c>
      <c r="J5" s="26">
        <f t="shared" si="0"/>
        <v>13111146</v>
      </c>
      <c r="K5" s="26">
        <f t="shared" si="0"/>
        <v>22269101</v>
      </c>
      <c r="L5" s="26">
        <f t="shared" si="0"/>
        <v>0</v>
      </c>
      <c r="M5" s="26">
        <f t="shared" si="0"/>
        <v>902672</v>
      </c>
      <c r="N5" s="27">
        <f>SUM(D5:M5)</f>
        <v>69481416</v>
      </c>
      <c r="O5" s="32">
        <f t="shared" ref="O5:O37" si="1">(N5/O$39)</f>
        <v>1055.8843839280287</v>
      </c>
      <c r="P5" s="6"/>
    </row>
    <row r="6" spans="1:133">
      <c r="A6" s="12"/>
      <c r="B6" s="44">
        <v>511</v>
      </c>
      <c r="C6" s="20" t="s">
        <v>19</v>
      </c>
      <c r="D6" s="46">
        <v>267359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267359</v>
      </c>
      <c r="O6" s="47">
        <f t="shared" si="1"/>
        <v>4.0629596984985712</v>
      </c>
      <c r="P6" s="9"/>
    </row>
    <row r="7" spans="1:133">
      <c r="A7" s="12"/>
      <c r="B7" s="44">
        <v>512</v>
      </c>
      <c r="C7" s="20" t="s">
        <v>20</v>
      </c>
      <c r="D7" s="46">
        <v>2702110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2702110</v>
      </c>
      <c r="O7" s="47">
        <f t="shared" si="1"/>
        <v>41.063005288432315</v>
      </c>
      <c r="P7" s="9"/>
    </row>
    <row r="8" spans="1:133">
      <c r="A8" s="12"/>
      <c r="B8" s="44">
        <v>513</v>
      </c>
      <c r="C8" s="20" t="s">
        <v>21</v>
      </c>
      <c r="D8" s="46">
        <v>5444920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5444920</v>
      </c>
      <c r="O8" s="47">
        <f t="shared" si="1"/>
        <v>82.744514011306308</v>
      </c>
      <c r="P8" s="9"/>
    </row>
    <row r="9" spans="1:133">
      <c r="A9" s="12"/>
      <c r="B9" s="44">
        <v>514</v>
      </c>
      <c r="C9" s="20" t="s">
        <v>22</v>
      </c>
      <c r="D9" s="46">
        <v>1432308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1432308</v>
      </c>
      <c r="O9" s="47">
        <f t="shared" si="1"/>
        <v>21.76627560634612</v>
      </c>
      <c r="P9" s="9"/>
    </row>
    <row r="10" spans="1:133">
      <c r="A10" s="12"/>
      <c r="B10" s="44">
        <v>515</v>
      </c>
      <c r="C10" s="20" t="s">
        <v>23</v>
      </c>
      <c r="D10" s="46">
        <v>1530182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1530182</v>
      </c>
      <c r="O10" s="47">
        <f t="shared" si="1"/>
        <v>23.253631998054829</v>
      </c>
      <c r="P10" s="9"/>
    </row>
    <row r="11" spans="1:133">
      <c r="A11" s="12"/>
      <c r="B11" s="44">
        <v>517</v>
      </c>
      <c r="C11" s="20" t="s">
        <v>24</v>
      </c>
      <c r="D11" s="46">
        <v>1469647</v>
      </c>
      <c r="E11" s="46">
        <v>0</v>
      </c>
      <c r="F11" s="46">
        <v>4150976</v>
      </c>
      <c r="G11" s="46">
        <v>70560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5691183</v>
      </c>
      <c r="O11" s="47">
        <f t="shared" si="1"/>
        <v>86.486885295726708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22269101</v>
      </c>
      <c r="L12" s="46">
        <v>0</v>
      </c>
      <c r="M12" s="46">
        <v>0</v>
      </c>
      <c r="N12" s="46">
        <f t="shared" si="2"/>
        <v>22269101</v>
      </c>
      <c r="O12" s="47">
        <f t="shared" si="1"/>
        <v>338.4156130326424</v>
      </c>
      <c r="P12" s="9"/>
    </row>
    <row r="13" spans="1:133">
      <c r="A13" s="12"/>
      <c r="B13" s="44">
        <v>519</v>
      </c>
      <c r="C13" s="20" t="s">
        <v>68</v>
      </c>
      <c r="D13" s="46">
        <v>3483608</v>
      </c>
      <c r="E13" s="46">
        <v>1498776</v>
      </c>
      <c r="F13" s="46">
        <v>0</v>
      </c>
      <c r="G13" s="46">
        <v>11148051</v>
      </c>
      <c r="H13" s="46">
        <v>0</v>
      </c>
      <c r="I13" s="46">
        <v>0</v>
      </c>
      <c r="J13" s="46">
        <v>13111146</v>
      </c>
      <c r="K13" s="46">
        <v>0</v>
      </c>
      <c r="L13" s="46">
        <v>0</v>
      </c>
      <c r="M13" s="46">
        <v>902672</v>
      </c>
      <c r="N13" s="46">
        <f t="shared" si="2"/>
        <v>30144253</v>
      </c>
      <c r="O13" s="47">
        <f t="shared" si="1"/>
        <v>458.09149899702146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66176140</v>
      </c>
      <c r="E14" s="31">
        <f t="shared" si="3"/>
        <v>434133</v>
      </c>
      <c r="F14" s="31">
        <f t="shared" si="3"/>
        <v>0</v>
      </c>
      <c r="G14" s="31">
        <f t="shared" si="3"/>
        <v>187388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2" si="4">SUM(D14:M14)</f>
        <v>66797661</v>
      </c>
      <c r="O14" s="43">
        <f t="shared" si="1"/>
        <v>1015.1003130508784</v>
      </c>
      <c r="P14" s="10"/>
    </row>
    <row r="15" spans="1:133">
      <c r="A15" s="12"/>
      <c r="B15" s="44">
        <v>521</v>
      </c>
      <c r="C15" s="20" t="s">
        <v>28</v>
      </c>
      <c r="D15" s="46">
        <v>34323171</v>
      </c>
      <c r="E15" s="46">
        <v>434133</v>
      </c>
      <c r="F15" s="46">
        <v>0</v>
      </c>
      <c r="G15" s="46">
        <v>187388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34944692</v>
      </c>
      <c r="O15" s="47">
        <f t="shared" si="1"/>
        <v>531.04206431219984</v>
      </c>
      <c r="P15" s="9"/>
    </row>
    <row r="16" spans="1:133">
      <c r="A16" s="12"/>
      <c r="B16" s="44">
        <v>522</v>
      </c>
      <c r="C16" s="20" t="s">
        <v>29</v>
      </c>
      <c r="D16" s="46">
        <v>27447529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27447529</v>
      </c>
      <c r="O16" s="47">
        <f t="shared" si="1"/>
        <v>417.11034283630175</v>
      </c>
      <c r="P16" s="9"/>
    </row>
    <row r="17" spans="1:16">
      <c r="A17" s="12"/>
      <c r="B17" s="44">
        <v>524</v>
      </c>
      <c r="C17" s="20" t="s">
        <v>30</v>
      </c>
      <c r="D17" s="46">
        <v>4405440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4405440</v>
      </c>
      <c r="O17" s="47">
        <f t="shared" si="1"/>
        <v>66.94790590237676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SUM(D19:D22)</f>
        <v>306304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33845433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34151737</v>
      </c>
      <c r="O18" s="43">
        <f t="shared" si="1"/>
        <v>518.99180900857095</v>
      </c>
      <c r="P18" s="10"/>
    </row>
    <row r="19" spans="1:16">
      <c r="A19" s="12"/>
      <c r="B19" s="44">
        <v>534</v>
      </c>
      <c r="C19" s="20" t="s">
        <v>69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6547174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6547174</v>
      </c>
      <c r="O19" s="47">
        <f t="shared" si="1"/>
        <v>99.495076287155797</v>
      </c>
      <c r="P19" s="9"/>
    </row>
    <row r="20" spans="1:16">
      <c r="A20" s="12"/>
      <c r="B20" s="44">
        <v>536</v>
      </c>
      <c r="C20" s="20" t="s">
        <v>70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25402974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25402974</v>
      </c>
      <c r="O20" s="47">
        <f t="shared" si="1"/>
        <v>386.03996717524768</v>
      </c>
      <c r="P20" s="9"/>
    </row>
    <row r="21" spans="1:16">
      <c r="A21" s="12"/>
      <c r="B21" s="44">
        <v>538</v>
      </c>
      <c r="C21" s="20" t="s">
        <v>71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1894485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1894485</v>
      </c>
      <c r="O21" s="47">
        <f t="shared" si="1"/>
        <v>28.789815208801897</v>
      </c>
      <c r="P21" s="9"/>
    </row>
    <row r="22" spans="1:16">
      <c r="A22" s="12"/>
      <c r="B22" s="44">
        <v>539</v>
      </c>
      <c r="C22" s="20" t="s">
        <v>35</v>
      </c>
      <c r="D22" s="46">
        <v>306304</v>
      </c>
      <c r="E22" s="46">
        <v>0</v>
      </c>
      <c r="F22" s="46">
        <v>0</v>
      </c>
      <c r="G22" s="46">
        <v>0</v>
      </c>
      <c r="H22" s="46">
        <v>0</v>
      </c>
      <c r="I22" s="46">
        <v>800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307104</v>
      </c>
      <c r="O22" s="47">
        <f t="shared" si="1"/>
        <v>4.6669503373655097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SUM(D24:D26)</f>
        <v>3240184</v>
      </c>
      <c r="E23" s="31">
        <f t="shared" si="6"/>
        <v>0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4901746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29" si="7">SUM(D23:M23)</f>
        <v>8141930</v>
      </c>
      <c r="O23" s="43">
        <f t="shared" si="1"/>
        <v>123.73001641237614</v>
      </c>
      <c r="P23" s="10"/>
    </row>
    <row r="24" spans="1:16">
      <c r="A24" s="12"/>
      <c r="B24" s="44">
        <v>541</v>
      </c>
      <c r="C24" s="20" t="s">
        <v>72</v>
      </c>
      <c r="D24" s="46">
        <v>1974082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1974082</v>
      </c>
      <c r="O24" s="47">
        <f t="shared" si="1"/>
        <v>29.999422527505928</v>
      </c>
      <c r="P24" s="9"/>
    </row>
    <row r="25" spans="1:16">
      <c r="A25" s="12"/>
      <c r="B25" s="44">
        <v>545</v>
      </c>
      <c r="C25" s="20" t="s">
        <v>38</v>
      </c>
      <c r="D25" s="46">
        <v>1266102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1266102</v>
      </c>
      <c r="O25" s="47">
        <f t="shared" si="1"/>
        <v>19.240502097136954</v>
      </c>
      <c r="P25" s="9"/>
    </row>
    <row r="26" spans="1:16">
      <c r="A26" s="12"/>
      <c r="B26" s="44">
        <v>549</v>
      </c>
      <c r="C26" s="20" t="s">
        <v>73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4901746</v>
      </c>
      <c r="K26" s="46">
        <v>0</v>
      </c>
      <c r="L26" s="46">
        <v>0</v>
      </c>
      <c r="M26" s="46">
        <v>0</v>
      </c>
      <c r="N26" s="46">
        <f t="shared" si="7"/>
        <v>4901746</v>
      </c>
      <c r="O26" s="47">
        <f t="shared" si="1"/>
        <v>74.490091787733263</v>
      </c>
      <c r="P26" s="9"/>
    </row>
    <row r="27" spans="1:16" ht="15.75">
      <c r="A27" s="28" t="s">
        <v>40</v>
      </c>
      <c r="B27" s="29"/>
      <c r="C27" s="30"/>
      <c r="D27" s="31">
        <f t="shared" ref="D27:M27" si="8">SUM(D28:D28)</f>
        <v>10288848</v>
      </c>
      <c r="E27" s="31">
        <f t="shared" si="8"/>
        <v>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14227646</v>
      </c>
      <c r="N27" s="31">
        <f t="shared" si="7"/>
        <v>24516494</v>
      </c>
      <c r="O27" s="43">
        <f t="shared" si="1"/>
        <v>372.56844568719225</v>
      </c>
      <c r="P27" s="10"/>
    </row>
    <row r="28" spans="1:16">
      <c r="A28" s="13"/>
      <c r="B28" s="45">
        <v>559</v>
      </c>
      <c r="C28" s="21" t="s">
        <v>42</v>
      </c>
      <c r="D28" s="46">
        <v>10288848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14227646</v>
      </c>
      <c r="N28" s="46">
        <f t="shared" si="7"/>
        <v>24516494</v>
      </c>
      <c r="O28" s="47">
        <f t="shared" si="1"/>
        <v>372.56844568719225</v>
      </c>
      <c r="P28" s="9"/>
    </row>
    <row r="29" spans="1:16" ht="15.75">
      <c r="A29" s="28" t="s">
        <v>43</v>
      </c>
      <c r="B29" s="29"/>
      <c r="C29" s="30"/>
      <c r="D29" s="31">
        <f t="shared" ref="D29:M29" si="9">SUM(D30:D30)</f>
        <v>102000</v>
      </c>
      <c r="E29" s="31">
        <f t="shared" si="9"/>
        <v>0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7"/>
        <v>102000</v>
      </c>
      <c r="O29" s="43">
        <f t="shared" si="1"/>
        <v>1.5500577472494073</v>
      </c>
      <c r="P29" s="10"/>
    </row>
    <row r="30" spans="1:16">
      <c r="A30" s="12"/>
      <c r="B30" s="44">
        <v>569</v>
      </c>
      <c r="C30" s="20" t="s">
        <v>44</v>
      </c>
      <c r="D30" s="46">
        <v>102000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7" si="10">SUM(D30:M30)</f>
        <v>102000</v>
      </c>
      <c r="O30" s="47">
        <f t="shared" si="1"/>
        <v>1.5500577472494073</v>
      </c>
      <c r="P30" s="9"/>
    </row>
    <row r="31" spans="1:16" ht="15.75">
      <c r="A31" s="28" t="s">
        <v>45</v>
      </c>
      <c r="B31" s="29"/>
      <c r="C31" s="30"/>
      <c r="D31" s="31">
        <f t="shared" ref="D31:M31" si="11">SUM(D32:D34)</f>
        <v>12823109</v>
      </c>
      <c r="E31" s="31">
        <f t="shared" si="11"/>
        <v>1548159</v>
      </c>
      <c r="F31" s="31">
        <f t="shared" si="11"/>
        <v>0</v>
      </c>
      <c r="G31" s="31">
        <f t="shared" si="11"/>
        <v>332193</v>
      </c>
      <c r="H31" s="31">
        <f t="shared" si="11"/>
        <v>0</v>
      </c>
      <c r="I31" s="31">
        <f t="shared" si="11"/>
        <v>3583203</v>
      </c>
      <c r="J31" s="31">
        <f t="shared" si="11"/>
        <v>0</v>
      </c>
      <c r="K31" s="31">
        <f t="shared" si="11"/>
        <v>0</v>
      </c>
      <c r="L31" s="31">
        <f t="shared" si="11"/>
        <v>0</v>
      </c>
      <c r="M31" s="31">
        <f t="shared" si="11"/>
        <v>0</v>
      </c>
      <c r="N31" s="31">
        <f t="shared" si="10"/>
        <v>18286664</v>
      </c>
      <c r="O31" s="43">
        <f t="shared" si="1"/>
        <v>277.89593337791018</v>
      </c>
      <c r="P31" s="9"/>
    </row>
    <row r="32" spans="1:16">
      <c r="A32" s="12"/>
      <c r="B32" s="44">
        <v>572</v>
      </c>
      <c r="C32" s="20" t="s">
        <v>74</v>
      </c>
      <c r="D32" s="46">
        <v>7828454</v>
      </c>
      <c r="E32" s="46">
        <v>1184804</v>
      </c>
      <c r="F32" s="46">
        <v>0</v>
      </c>
      <c r="G32" s="46">
        <v>226315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9239573</v>
      </c>
      <c r="O32" s="47">
        <f t="shared" si="1"/>
        <v>140.41050696006323</v>
      </c>
      <c r="P32" s="9"/>
    </row>
    <row r="33" spans="1:119">
      <c r="A33" s="12"/>
      <c r="B33" s="44">
        <v>573</v>
      </c>
      <c r="C33" s="20" t="s">
        <v>48</v>
      </c>
      <c r="D33" s="46">
        <v>1493200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1493200</v>
      </c>
      <c r="O33" s="47">
        <f t="shared" si="1"/>
        <v>22.691629688164852</v>
      </c>
      <c r="P33" s="9"/>
    </row>
    <row r="34" spans="1:119">
      <c r="A34" s="12"/>
      <c r="B34" s="44">
        <v>575</v>
      </c>
      <c r="C34" s="20" t="s">
        <v>75</v>
      </c>
      <c r="D34" s="46">
        <v>3501455</v>
      </c>
      <c r="E34" s="46">
        <v>363355</v>
      </c>
      <c r="F34" s="46">
        <v>0</v>
      </c>
      <c r="G34" s="46">
        <v>105878</v>
      </c>
      <c r="H34" s="46">
        <v>0</v>
      </c>
      <c r="I34" s="46">
        <v>3583203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7553891</v>
      </c>
      <c r="O34" s="47">
        <f t="shared" si="1"/>
        <v>114.79379672968209</v>
      </c>
      <c r="P34" s="9"/>
    </row>
    <row r="35" spans="1:119" ht="15.75">
      <c r="A35" s="28" t="s">
        <v>76</v>
      </c>
      <c r="B35" s="29"/>
      <c r="C35" s="30"/>
      <c r="D35" s="31">
        <f t="shared" ref="D35:M35" si="12">SUM(D36:D36)</f>
        <v>9661642</v>
      </c>
      <c r="E35" s="31">
        <f t="shared" si="12"/>
        <v>1427523</v>
      </c>
      <c r="F35" s="31">
        <f t="shared" si="12"/>
        <v>1800</v>
      </c>
      <c r="G35" s="31">
        <f t="shared" si="12"/>
        <v>96960</v>
      </c>
      <c r="H35" s="31">
        <f t="shared" si="12"/>
        <v>0</v>
      </c>
      <c r="I35" s="31">
        <f t="shared" si="12"/>
        <v>3790033</v>
      </c>
      <c r="J35" s="31">
        <f t="shared" si="12"/>
        <v>0</v>
      </c>
      <c r="K35" s="31">
        <f t="shared" si="12"/>
        <v>0</v>
      </c>
      <c r="L35" s="31">
        <f t="shared" si="12"/>
        <v>0</v>
      </c>
      <c r="M35" s="31">
        <f t="shared" si="12"/>
        <v>0</v>
      </c>
      <c r="N35" s="31">
        <f t="shared" si="10"/>
        <v>14977958</v>
      </c>
      <c r="O35" s="43">
        <f t="shared" si="1"/>
        <v>227.61470427329647</v>
      </c>
      <c r="P35" s="9"/>
    </row>
    <row r="36" spans="1:119" ht="15.75" thickBot="1">
      <c r="A36" s="12"/>
      <c r="B36" s="44">
        <v>581</v>
      </c>
      <c r="C36" s="20" t="s">
        <v>77</v>
      </c>
      <c r="D36" s="46">
        <v>9661642</v>
      </c>
      <c r="E36" s="46">
        <v>1427523</v>
      </c>
      <c r="F36" s="46">
        <v>1800</v>
      </c>
      <c r="G36" s="46">
        <v>96960</v>
      </c>
      <c r="H36" s="46">
        <v>0</v>
      </c>
      <c r="I36" s="46">
        <v>3790033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14977958</v>
      </c>
      <c r="O36" s="47">
        <f t="shared" si="1"/>
        <v>227.61470427329647</v>
      </c>
      <c r="P36" s="9"/>
    </row>
    <row r="37" spans="1:119" ht="16.5" thickBot="1">
      <c r="A37" s="14" t="s">
        <v>10</v>
      </c>
      <c r="B37" s="23"/>
      <c r="C37" s="22"/>
      <c r="D37" s="15">
        <f t="shared" ref="D37:M37" si="13">SUM(D5,D14,D18,D23,D27,D29,D31,D35)</f>
        <v>118928361</v>
      </c>
      <c r="E37" s="15">
        <f t="shared" si="13"/>
        <v>4908591</v>
      </c>
      <c r="F37" s="15">
        <f t="shared" si="13"/>
        <v>4152776</v>
      </c>
      <c r="G37" s="15">
        <f t="shared" si="13"/>
        <v>11835152</v>
      </c>
      <c r="H37" s="15">
        <f t="shared" si="13"/>
        <v>0</v>
      </c>
      <c r="I37" s="15">
        <f t="shared" si="13"/>
        <v>41218669</v>
      </c>
      <c r="J37" s="15">
        <f t="shared" si="13"/>
        <v>18012892</v>
      </c>
      <c r="K37" s="15">
        <f t="shared" si="13"/>
        <v>22269101</v>
      </c>
      <c r="L37" s="15">
        <f t="shared" si="13"/>
        <v>0</v>
      </c>
      <c r="M37" s="15">
        <f t="shared" si="13"/>
        <v>15130318</v>
      </c>
      <c r="N37" s="15">
        <f t="shared" si="10"/>
        <v>236455860</v>
      </c>
      <c r="O37" s="37">
        <f t="shared" si="1"/>
        <v>3593.3356634855022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163" t="s">
        <v>86</v>
      </c>
      <c r="M39" s="163"/>
      <c r="N39" s="163"/>
      <c r="O39" s="41">
        <v>65804</v>
      </c>
    </row>
    <row r="40" spans="1:119">
      <c r="A40" s="164"/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2"/>
    </row>
    <row r="41" spans="1:119" ht="15.75" customHeight="1" thickBot="1">
      <c r="A41" s="165" t="s">
        <v>56</v>
      </c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5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0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20413863</v>
      </c>
      <c r="E5" s="26">
        <f t="shared" si="0"/>
        <v>1309771</v>
      </c>
      <c r="F5" s="26">
        <f t="shared" si="0"/>
        <v>2125588</v>
      </c>
      <c r="G5" s="26">
        <f t="shared" si="0"/>
        <v>8414749</v>
      </c>
      <c r="H5" s="26">
        <f t="shared" si="0"/>
        <v>0</v>
      </c>
      <c r="I5" s="26">
        <f t="shared" si="0"/>
        <v>0</v>
      </c>
      <c r="J5" s="26">
        <f t="shared" si="0"/>
        <v>12872965</v>
      </c>
      <c r="K5" s="26">
        <f t="shared" si="0"/>
        <v>20395213</v>
      </c>
      <c r="L5" s="26">
        <f t="shared" si="0"/>
        <v>0</v>
      </c>
      <c r="M5" s="26">
        <f t="shared" si="0"/>
        <v>696273</v>
      </c>
      <c r="N5" s="27">
        <f>SUM(D5:M5)</f>
        <v>66228422</v>
      </c>
      <c r="O5" s="32">
        <f t="shared" ref="O5:O37" si="1">(N5/O$39)</f>
        <v>1035.2720252610518</v>
      </c>
      <c r="P5" s="6"/>
    </row>
    <row r="6" spans="1:133">
      <c r="A6" s="12"/>
      <c r="B6" s="44">
        <v>511</v>
      </c>
      <c r="C6" s="20" t="s">
        <v>19</v>
      </c>
      <c r="D6" s="46">
        <v>213340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213340</v>
      </c>
      <c r="O6" s="47">
        <f t="shared" si="1"/>
        <v>3.3348965172262863</v>
      </c>
      <c r="P6" s="9"/>
    </row>
    <row r="7" spans="1:133">
      <c r="A7" s="12"/>
      <c r="B7" s="44">
        <v>512</v>
      </c>
      <c r="C7" s="20" t="s">
        <v>20</v>
      </c>
      <c r="D7" s="46">
        <v>2468998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2468998</v>
      </c>
      <c r="O7" s="47">
        <f t="shared" si="1"/>
        <v>38.594979053335834</v>
      </c>
      <c r="P7" s="9"/>
    </row>
    <row r="8" spans="1:133">
      <c r="A8" s="12"/>
      <c r="B8" s="44">
        <v>513</v>
      </c>
      <c r="C8" s="20" t="s">
        <v>21</v>
      </c>
      <c r="D8" s="46">
        <v>5064169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5064169</v>
      </c>
      <c r="O8" s="47">
        <f t="shared" si="1"/>
        <v>79.162274119927474</v>
      </c>
      <c r="P8" s="9"/>
    </row>
    <row r="9" spans="1:133">
      <c r="A9" s="12"/>
      <c r="B9" s="44">
        <v>514</v>
      </c>
      <c r="C9" s="20" t="s">
        <v>22</v>
      </c>
      <c r="D9" s="46">
        <v>1444440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1444440</v>
      </c>
      <c r="O9" s="47">
        <f t="shared" si="1"/>
        <v>22.579253423372727</v>
      </c>
      <c r="P9" s="9"/>
    </row>
    <row r="10" spans="1:133">
      <c r="A10" s="12"/>
      <c r="B10" s="44">
        <v>515</v>
      </c>
      <c r="C10" s="20" t="s">
        <v>23</v>
      </c>
      <c r="D10" s="46">
        <v>1603232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1603232</v>
      </c>
      <c r="O10" s="47">
        <f t="shared" si="1"/>
        <v>25.061464390670917</v>
      </c>
      <c r="P10" s="9"/>
    </row>
    <row r="11" spans="1:133">
      <c r="A11" s="12"/>
      <c r="B11" s="44">
        <v>517</v>
      </c>
      <c r="C11" s="20" t="s">
        <v>24</v>
      </c>
      <c r="D11" s="46">
        <v>6217624</v>
      </c>
      <c r="E11" s="46">
        <v>0</v>
      </c>
      <c r="F11" s="46">
        <v>2125588</v>
      </c>
      <c r="G11" s="46">
        <v>5199845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13543057</v>
      </c>
      <c r="O11" s="47">
        <f t="shared" si="1"/>
        <v>211.70288563746638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20395213</v>
      </c>
      <c r="L12" s="46">
        <v>0</v>
      </c>
      <c r="M12" s="46">
        <v>0</v>
      </c>
      <c r="N12" s="46">
        <f t="shared" si="2"/>
        <v>20395213</v>
      </c>
      <c r="O12" s="47">
        <f t="shared" si="1"/>
        <v>318.81468454949038</v>
      </c>
      <c r="P12" s="9"/>
    </row>
    <row r="13" spans="1:133">
      <c r="A13" s="12"/>
      <c r="B13" s="44">
        <v>519</v>
      </c>
      <c r="C13" s="20" t="s">
        <v>68</v>
      </c>
      <c r="D13" s="46">
        <v>3402060</v>
      </c>
      <c r="E13" s="46">
        <v>1309771</v>
      </c>
      <c r="F13" s="46">
        <v>0</v>
      </c>
      <c r="G13" s="46">
        <v>3214904</v>
      </c>
      <c r="H13" s="46">
        <v>0</v>
      </c>
      <c r="I13" s="46">
        <v>0</v>
      </c>
      <c r="J13" s="46">
        <v>12872965</v>
      </c>
      <c r="K13" s="46">
        <v>0</v>
      </c>
      <c r="L13" s="46">
        <v>0</v>
      </c>
      <c r="M13" s="46">
        <v>696273</v>
      </c>
      <c r="N13" s="46">
        <f t="shared" si="2"/>
        <v>21495973</v>
      </c>
      <c r="O13" s="47">
        <f t="shared" si="1"/>
        <v>336.02158756956169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63973236</v>
      </c>
      <c r="E14" s="31">
        <f t="shared" si="3"/>
        <v>115191</v>
      </c>
      <c r="F14" s="31">
        <f t="shared" si="3"/>
        <v>0</v>
      </c>
      <c r="G14" s="31">
        <f t="shared" si="3"/>
        <v>3409686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2" si="4">SUM(D14:M14)</f>
        <v>67498113</v>
      </c>
      <c r="O14" s="43">
        <f t="shared" si="1"/>
        <v>1055.1196304633277</v>
      </c>
      <c r="P14" s="10"/>
    </row>
    <row r="15" spans="1:133">
      <c r="A15" s="12"/>
      <c r="B15" s="44">
        <v>521</v>
      </c>
      <c r="C15" s="20" t="s">
        <v>28</v>
      </c>
      <c r="D15" s="46">
        <v>32943926</v>
      </c>
      <c r="E15" s="46">
        <v>115191</v>
      </c>
      <c r="F15" s="46">
        <v>0</v>
      </c>
      <c r="G15" s="46">
        <v>2886849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35945966</v>
      </c>
      <c r="O15" s="47">
        <f t="shared" si="1"/>
        <v>561.90155067842181</v>
      </c>
      <c r="P15" s="9"/>
    </row>
    <row r="16" spans="1:133">
      <c r="A16" s="12"/>
      <c r="B16" s="44">
        <v>522</v>
      </c>
      <c r="C16" s="20" t="s">
        <v>29</v>
      </c>
      <c r="D16" s="46">
        <v>27558499</v>
      </c>
      <c r="E16" s="46">
        <v>0</v>
      </c>
      <c r="F16" s="46">
        <v>0</v>
      </c>
      <c r="G16" s="46">
        <v>522837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28081336</v>
      </c>
      <c r="O16" s="47">
        <f t="shared" si="1"/>
        <v>438.96292127805913</v>
      </c>
      <c r="P16" s="9"/>
    </row>
    <row r="17" spans="1:16">
      <c r="A17" s="12"/>
      <c r="B17" s="44">
        <v>524</v>
      </c>
      <c r="C17" s="20" t="s">
        <v>30</v>
      </c>
      <c r="D17" s="46">
        <v>3470811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3470811</v>
      </c>
      <c r="O17" s="47">
        <f t="shared" si="1"/>
        <v>54.255158506846747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SUM(D19:D22)</f>
        <v>409336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29911178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30320514</v>
      </c>
      <c r="O18" s="43">
        <f t="shared" si="1"/>
        <v>473.96539110860999</v>
      </c>
      <c r="P18" s="10"/>
    </row>
    <row r="19" spans="1:16">
      <c r="A19" s="12"/>
      <c r="B19" s="44">
        <v>534</v>
      </c>
      <c r="C19" s="20" t="s">
        <v>69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5094888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5094888</v>
      </c>
      <c r="O19" s="47">
        <f t="shared" si="1"/>
        <v>79.642468580003751</v>
      </c>
      <c r="P19" s="9"/>
    </row>
    <row r="20" spans="1:16">
      <c r="A20" s="12"/>
      <c r="B20" s="44">
        <v>536</v>
      </c>
      <c r="C20" s="20" t="s">
        <v>70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23250779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23250779</v>
      </c>
      <c r="O20" s="47">
        <f t="shared" si="1"/>
        <v>363.45243231413741</v>
      </c>
      <c r="P20" s="9"/>
    </row>
    <row r="21" spans="1:16">
      <c r="A21" s="12"/>
      <c r="B21" s="44">
        <v>538</v>
      </c>
      <c r="C21" s="20" t="s">
        <v>71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1565511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1565511</v>
      </c>
      <c r="O21" s="47">
        <f t="shared" si="1"/>
        <v>24.471815794410055</v>
      </c>
      <c r="P21" s="9"/>
    </row>
    <row r="22" spans="1:16">
      <c r="A22" s="12"/>
      <c r="B22" s="44">
        <v>539</v>
      </c>
      <c r="C22" s="20" t="s">
        <v>35</v>
      </c>
      <c r="D22" s="46">
        <v>409336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409336</v>
      </c>
      <c r="O22" s="47">
        <f t="shared" si="1"/>
        <v>6.398674420058776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SUM(D24:D26)</f>
        <v>2858287</v>
      </c>
      <c r="E23" s="31">
        <f t="shared" si="6"/>
        <v>780960</v>
      </c>
      <c r="F23" s="31">
        <f t="shared" si="6"/>
        <v>0</v>
      </c>
      <c r="G23" s="31">
        <f t="shared" si="6"/>
        <v>2787891</v>
      </c>
      <c r="H23" s="31">
        <f t="shared" si="6"/>
        <v>0</v>
      </c>
      <c r="I23" s="31">
        <f t="shared" si="6"/>
        <v>0</v>
      </c>
      <c r="J23" s="31">
        <f t="shared" si="6"/>
        <v>4464605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29" si="7">SUM(D23:M23)</f>
        <v>10891743</v>
      </c>
      <c r="O23" s="43">
        <f t="shared" si="1"/>
        <v>170.25797223785406</v>
      </c>
      <c r="P23" s="10"/>
    </row>
    <row r="24" spans="1:16">
      <c r="A24" s="12"/>
      <c r="B24" s="44">
        <v>541</v>
      </c>
      <c r="C24" s="20" t="s">
        <v>72</v>
      </c>
      <c r="D24" s="46">
        <v>1735454</v>
      </c>
      <c r="E24" s="46">
        <v>0</v>
      </c>
      <c r="F24" s="46">
        <v>0</v>
      </c>
      <c r="G24" s="46">
        <v>2787891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4523345</v>
      </c>
      <c r="O24" s="47">
        <f t="shared" si="1"/>
        <v>70.708200462702436</v>
      </c>
      <c r="P24" s="9"/>
    </row>
    <row r="25" spans="1:16">
      <c r="A25" s="12"/>
      <c r="B25" s="44">
        <v>545</v>
      </c>
      <c r="C25" s="20" t="s">
        <v>38</v>
      </c>
      <c r="D25" s="46">
        <v>1122833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1122833</v>
      </c>
      <c r="O25" s="47">
        <f t="shared" si="1"/>
        <v>17.551944600762834</v>
      </c>
      <c r="P25" s="9"/>
    </row>
    <row r="26" spans="1:16">
      <c r="A26" s="12"/>
      <c r="B26" s="44">
        <v>549</v>
      </c>
      <c r="C26" s="20" t="s">
        <v>73</v>
      </c>
      <c r="D26" s="46">
        <v>0</v>
      </c>
      <c r="E26" s="46">
        <v>780960</v>
      </c>
      <c r="F26" s="46">
        <v>0</v>
      </c>
      <c r="G26" s="46">
        <v>0</v>
      </c>
      <c r="H26" s="46">
        <v>0</v>
      </c>
      <c r="I26" s="46">
        <v>0</v>
      </c>
      <c r="J26" s="46">
        <v>4464605</v>
      </c>
      <c r="K26" s="46">
        <v>0</v>
      </c>
      <c r="L26" s="46">
        <v>0</v>
      </c>
      <c r="M26" s="46">
        <v>0</v>
      </c>
      <c r="N26" s="46">
        <f t="shared" si="7"/>
        <v>5245565</v>
      </c>
      <c r="O26" s="47">
        <f t="shared" si="1"/>
        <v>81.997827174388789</v>
      </c>
      <c r="P26" s="9"/>
    </row>
    <row r="27" spans="1:16" ht="15.75">
      <c r="A27" s="28" t="s">
        <v>40</v>
      </c>
      <c r="B27" s="29"/>
      <c r="C27" s="30"/>
      <c r="D27" s="31">
        <f t="shared" ref="D27:M27" si="8">SUM(D28:D28)</f>
        <v>9001459</v>
      </c>
      <c r="E27" s="31">
        <f t="shared" si="8"/>
        <v>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14153682</v>
      </c>
      <c r="N27" s="31">
        <f t="shared" si="7"/>
        <v>23155141</v>
      </c>
      <c r="O27" s="43">
        <f t="shared" si="1"/>
        <v>361.95743450259488</v>
      </c>
      <c r="P27" s="10"/>
    </row>
    <row r="28" spans="1:16">
      <c r="A28" s="13"/>
      <c r="B28" s="45">
        <v>559</v>
      </c>
      <c r="C28" s="21" t="s">
        <v>42</v>
      </c>
      <c r="D28" s="46">
        <v>9001459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14153682</v>
      </c>
      <c r="N28" s="46">
        <f t="shared" si="7"/>
        <v>23155141</v>
      </c>
      <c r="O28" s="47">
        <f t="shared" si="1"/>
        <v>361.95743450259488</v>
      </c>
      <c r="P28" s="9"/>
    </row>
    <row r="29" spans="1:16" ht="15.75">
      <c r="A29" s="28" t="s">
        <v>43</v>
      </c>
      <c r="B29" s="29"/>
      <c r="C29" s="30"/>
      <c r="D29" s="31">
        <f t="shared" ref="D29:M29" si="9">SUM(D30:D30)</f>
        <v>47750</v>
      </c>
      <c r="E29" s="31">
        <f t="shared" si="9"/>
        <v>0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7"/>
        <v>47750</v>
      </c>
      <c r="O29" s="43">
        <f t="shared" si="1"/>
        <v>0.74642030888513722</v>
      </c>
      <c r="P29" s="10"/>
    </row>
    <row r="30" spans="1:16">
      <c r="A30" s="12"/>
      <c r="B30" s="44">
        <v>569</v>
      </c>
      <c r="C30" s="20" t="s">
        <v>44</v>
      </c>
      <c r="D30" s="46">
        <v>47750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7" si="10">SUM(D30:M30)</f>
        <v>47750</v>
      </c>
      <c r="O30" s="47">
        <f t="shared" si="1"/>
        <v>0.74642030888513722</v>
      </c>
      <c r="P30" s="9"/>
    </row>
    <row r="31" spans="1:16" ht="15.75">
      <c r="A31" s="28" t="s">
        <v>45</v>
      </c>
      <c r="B31" s="29"/>
      <c r="C31" s="30"/>
      <c r="D31" s="31">
        <f t="shared" ref="D31:M31" si="11">SUM(D32:D34)</f>
        <v>13182470</v>
      </c>
      <c r="E31" s="31">
        <f t="shared" si="11"/>
        <v>464712</v>
      </c>
      <c r="F31" s="31">
        <f t="shared" si="11"/>
        <v>0</v>
      </c>
      <c r="G31" s="31">
        <f t="shared" si="11"/>
        <v>658987</v>
      </c>
      <c r="H31" s="31">
        <f t="shared" si="11"/>
        <v>0</v>
      </c>
      <c r="I31" s="31">
        <f t="shared" si="11"/>
        <v>3753556</v>
      </c>
      <c r="J31" s="31">
        <f t="shared" si="11"/>
        <v>0</v>
      </c>
      <c r="K31" s="31">
        <f t="shared" si="11"/>
        <v>0</v>
      </c>
      <c r="L31" s="31">
        <f t="shared" si="11"/>
        <v>0</v>
      </c>
      <c r="M31" s="31">
        <f t="shared" si="11"/>
        <v>0</v>
      </c>
      <c r="N31" s="31">
        <f t="shared" si="10"/>
        <v>18059725</v>
      </c>
      <c r="O31" s="43">
        <f t="shared" si="1"/>
        <v>282.30671231163632</v>
      </c>
      <c r="P31" s="9"/>
    </row>
    <row r="32" spans="1:16">
      <c r="A32" s="12"/>
      <c r="B32" s="44">
        <v>572</v>
      </c>
      <c r="C32" s="20" t="s">
        <v>74</v>
      </c>
      <c r="D32" s="46">
        <v>7805125</v>
      </c>
      <c r="E32" s="46">
        <v>464712</v>
      </c>
      <c r="F32" s="46">
        <v>0</v>
      </c>
      <c r="G32" s="46">
        <v>495040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8764877</v>
      </c>
      <c r="O32" s="47">
        <f t="shared" si="1"/>
        <v>137.01114550115676</v>
      </c>
      <c r="P32" s="9"/>
    </row>
    <row r="33" spans="1:119">
      <c r="A33" s="12"/>
      <c r="B33" s="44">
        <v>573</v>
      </c>
      <c r="C33" s="20" t="s">
        <v>48</v>
      </c>
      <c r="D33" s="46">
        <v>1859200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1859200</v>
      </c>
      <c r="O33" s="47">
        <f t="shared" si="1"/>
        <v>29.06271493778528</v>
      </c>
      <c r="P33" s="9"/>
    </row>
    <row r="34" spans="1:119">
      <c r="A34" s="12"/>
      <c r="B34" s="44">
        <v>575</v>
      </c>
      <c r="C34" s="20" t="s">
        <v>75</v>
      </c>
      <c r="D34" s="46">
        <v>3518145</v>
      </c>
      <c r="E34" s="46">
        <v>0</v>
      </c>
      <c r="F34" s="46">
        <v>0</v>
      </c>
      <c r="G34" s="46">
        <v>163947</v>
      </c>
      <c r="H34" s="46">
        <v>0</v>
      </c>
      <c r="I34" s="46">
        <v>3753556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7435648</v>
      </c>
      <c r="O34" s="47">
        <f t="shared" si="1"/>
        <v>116.2328518726943</v>
      </c>
      <c r="P34" s="9"/>
    </row>
    <row r="35" spans="1:119" ht="15.75">
      <c r="A35" s="28" t="s">
        <v>76</v>
      </c>
      <c r="B35" s="29"/>
      <c r="C35" s="30"/>
      <c r="D35" s="31">
        <f t="shared" ref="D35:M35" si="12">SUM(D36:D36)</f>
        <v>10541391</v>
      </c>
      <c r="E35" s="31">
        <f t="shared" si="12"/>
        <v>21732</v>
      </c>
      <c r="F35" s="31">
        <f t="shared" si="12"/>
        <v>1800</v>
      </c>
      <c r="G35" s="31">
        <f t="shared" si="12"/>
        <v>79560</v>
      </c>
      <c r="H35" s="31">
        <f t="shared" si="12"/>
        <v>0</v>
      </c>
      <c r="I35" s="31">
        <f t="shared" si="12"/>
        <v>3972875</v>
      </c>
      <c r="J35" s="31">
        <f t="shared" si="12"/>
        <v>11105</v>
      </c>
      <c r="K35" s="31">
        <f t="shared" si="12"/>
        <v>0</v>
      </c>
      <c r="L35" s="31">
        <f t="shared" si="12"/>
        <v>0</v>
      </c>
      <c r="M35" s="31">
        <f t="shared" si="12"/>
        <v>0</v>
      </c>
      <c r="N35" s="31">
        <f t="shared" si="10"/>
        <v>14628463</v>
      </c>
      <c r="O35" s="43">
        <f t="shared" si="1"/>
        <v>228.66977740261365</v>
      </c>
      <c r="P35" s="9"/>
    </row>
    <row r="36" spans="1:119" ht="15.75" thickBot="1">
      <c r="A36" s="12"/>
      <c r="B36" s="44">
        <v>581</v>
      </c>
      <c r="C36" s="20" t="s">
        <v>77</v>
      </c>
      <c r="D36" s="46">
        <v>10541391</v>
      </c>
      <c r="E36" s="46">
        <v>21732</v>
      </c>
      <c r="F36" s="46">
        <v>1800</v>
      </c>
      <c r="G36" s="46">
        <v>79560</v>
      </c>
      <c r="H36" s="46">
        <v>0</v>
      </c>
      <c r="I36" s="46">
        <v>3972875</v>
      </c>
      <c r="J36" s="46">
        <v>11105</v>
      </c>
      <c r="K36" s="46">
        <v>0</v>
      </c>
      <c r="L36" s="46">
        <v>0</v>
      </c>
      <c r="M36" s="46">
        <v>0</v>
      </c>
      <c r="N36" s="46">
        <f t="shared" si="10"/>
        <v>14628463</v>
      </c>
      <c r="O36" s="47">
        <f t="shared" si="1"/>
        <v>228.66977740261365</v>
      </c>
      <c r="P36" s="9"/>
    </row>
    <row r="37" spans="1:119" ht="16.5" thickBot="1">
      <c r="A37" s="14" t="s">
        <v>10</v>
      </c>
      <c r="B37" s="23"/>
      <c r="C37" s="22"/>
      <c r="D37" s="15">
        <f t="shared" ref="D37:M37" si="13">SUM(D5,D14,D18,D23,D27,D29,D31,D35)</f>
        <v>120427792</v>
      </c>
      <c r="E37" s="15">
        <f t="shared" si="13"/>
        <v>2692366</v>
      </c>
      <c r="F37" s="15">
        <f t="shared" si="13"/>
        <v>2127388</v>
      </c>
      <c r="G37" s="15">
        <f t="shared" si="13"/>
        <v>15350873</v>
      </c>
      <c r="H37" s="15">
        <f t="shared" si="13"/>
        <v>0</v>
      </c>
      <c r="I37" s="15">
        <f t="shared" si="13"/>
        <v>37637609</v>
      </c>
      <c r="J37" s="15">
        <f t="shared" si="13"/>
        <v>17348675</v>
      </c>
      <c r="K37" s="15">
        <f t="shared" si="13"/>
        <v>20395213</v>
      </c>
      <c r="L37" s="15">
        <f t="shared" si="13"/>
        <v>0</v>
      </c>
      <c r="M37" s="15">
        <f t="shared" si="13"/>
        <v>14849955</v>
      </c>
      <c r="N37" s="15">
        <f t="shared" si="10"/>
        <v>230829871</v>
      </c>
      <c r="O37" s="37">
        <f t="shared" si="1"/>
        <v>3608.2953635965737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163" t="s">
        <v>84</v>
      </c>
      <c r="M39" s="163"/>
      <c r="N39" s="163"/>
      <c r="O39" s="41">
        <v>63972</v>
      </c>
    </row>
    <row r="40" spans="1:119">
      <c r="A40" s="164"/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2"/>
    </row>
    <row r="41" spans="1:119" ht="15.75" customHeight="1" thickBot="1">
      <c r="A41" s="165" t="s">
        <v>56</v>
      </c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5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0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16329024</v>
      </c>
      <c r="E5" s="26">
        <f t="shared" si="0"/>
        <v>1026309</v>
      </c>
      <c r="F5" s="26">
        <f t="shared" si="0"/>
        <v>27495146</v>
      </c>
      <c r="G5" s="26">
        <f t="shared" si="0"/>
        <v>12088787</v>
      </c>
      <c r="H5" s="26">
        <f t="shared" si="0"/>
        <v>0</v>
      </c>
      <c r="I5" s="26">
        <f t="shared" si="0"/>
        <v>0</v>
      </c>
      <c r="J5" s="26">
        <f t="shared" si="0"/>
        <v>12929269</v>
      </c>
      <c r="K5" s="26">
        <f t="shared" si="0"/>
        <v>19581590</v>
      </c>
      <c r="L5" s="26">
        <f t="shared" si="0"/>
        <v>0</v>
      </c>
      <c r="M5" s="26">
        <f t="shared" si="0"/>
        <v>718152</v>
      </c>
      <c r="N5" s="27">
        <f>SUM(D5:M5)</f>
        <v>90168277</v>
      </c>
      <c r="O5" s="32">
        <f t="shared" ref="O5:O37" si="1">(N5/O$39)</f>
        <v>1427.2778314206569</v>
      </c>
      <c r="P5" s="6"/>
    </row>
    <row r="6" spans="1:133">
      <c r="A6" s="12"/>
      <c r="B6" s="44">
        <v>511</v>
      </c>
      <c r="C6" s="20" t="s">
        <v>19</v>
      </c>
      <c r="D6" s="46">
        <v>208716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208716</v>
      </c>
      <c r="O6" s="47">
        <f t="shared" si="1"/>
        <v>3.3037752275425407</v>
      </c>
      <c r="P6" s="9"/>
    </row>
    <row r="7" spans="1:133">
      <c r="A7" s="12"/>
      <c r="B7" s="44">
        <v>512</v>
      </c>
      <c r="C7" s="20" t="s">
        <v>20</v>
      </c>
      <c r="D7" s="46">
        <v>2363939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2363939</v>
      </c>
      <c r="O7" s="47">
        <f t="shared" si="1"/>
        <v>37.418899881282151</v>
      </c>
      <c r="P7" s="9"/>
    </row>
    <row r="8" spans="1:133">
      <c r="A8" s="12"/>
      <c r="B8" s="44">
        <v>513</v>
      </c>
      <c r="C8" s="20" t="s">
        <v>21</v>
      </c>
      <c r="D8" s="46">
        <v>3732894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3732894</v>
      </c>
      <c r="O8" s="47">
        <f t="shared" si="1"/>
        <v>59.088151958844477</v>
      </c>
      <c r="P8" s="9"/>
    </row>
    <row r="9" spans="1:133">
      <c r="A9" s="12"/>
      <c r="B9" s="44">
        <v>514</v>
      </c>
      <c r="C9" s="20" t="s">
        <v>22</v>
      </c>
      <c r="D9" s="46">
        <v>1261360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1261360</v>
      </c>
      <c r="O9" s="47">
        <f t="shared" si="1"/>
        <v>19.966125840918085</v>
      </c>
      <c r="P9" s="9"/>
    </row>
    <row r="10" spans="1:133">
      <c r="A10" s="12"/>
      <c r="B10" s="44">
        <v>515</v>
      </c>
      <c r="C10" s="20" t="s">
        <v>23</v>
      </c>
      <c r="D10" s="46">
        <v>1184692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1184692</v>
      </c>
      <c r="O10" s="47">
        <f t="shared" si="1"/>
        <v>18.752544519192718</v>
      </c>
      <c r="P10" s="9"/>
    </row>
    <row r="11" spans="1:133">
      <c r="A11" s="12"/>
      <c r="B11" s="44">
        <v>517</v>
      </c>
      <c r="C11" s="20" t="s">
        <v>24</v>
      </c>
      <c r="D11" s="46">
        <v>3562521</v>
      </c>
      <c r="E11" s="46">
        <v>0</v>
      </c>
      <c r="F11" s="46">
        <v>1927114</v>
      </c>
      <c r="G11" s="46">
        <v>11965004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17454639</v>
      </c>
      <c r="O11" s="47">
        <f t="shared" si="1"/>
        <v>276.29028888009498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19581590</v>
      </c>
      <c r="L12" s="46">
        <v>0</v>
      </c>
      <c r="M12" s="46">
        <v>0</v>
      </c>
      <c r="N12" s="46">
        <f t="shared" si="2"/>
        <v>19581590</v>
      </c>
      <c r="O12" s="47">
        <f t="shared" si="1"/>
        <v>309.95789473684209</v>
      </c>
      <c r="P12" s="9"/>
    </row>
    <row r="13" spans="1:133">
      <c r="A13" s="12"/>
      <c r="B13" s="44">
        <v>519</v>
      </c>
      <c r="C13" s="20" t="s">
        <v>68</v>
      </c>
      <c r="D13" s="46">
        <v>4014902</v>
      </c>
      <c r="E13" s="46">
        <v>1026309</v>
      </c>
      <c r="F13" s="46">
        <v>25568032</v>
      </c>
      <c r="G13" s="46">
        <v>123783</v>
      </c>
      <c r="H13" s="46">
        <v>0</v>
      </c>
      <c r="I13" s="46">
        <v>0</v>
      </c>
      <c r="J13" s="46">
        <v>12929269</v>
      </c>
      <c r="K13" s="46">
        <v>0</v>
      </c>
      <c r="L13" s="46">
        <v>0</v>
      </c>
      <c r="M13" s="46">
        <v>718152</v>
      </c>
      <c r="N13" s="46">
        <f t="shared" si="2"/>
        <v>44380447</v>
      </c>
      <c r="O13" s="47">
        <f t="shared" si="1"/>
        <v>702.50015037593982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58045434</v>
      </c>
      <c r="E14" s="31">
        <f t="shared" si="3"/>
        <v>94950</v>
      </c>
      <c r="F14" s="31">
        <f t="shared" si="3"/>
        <v>0</v>
      </c>
      <c r="G14" s="31">
        <f t="shared" si="3"/>
        <v>329005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2" si="4">SUM(D14:M14)</f>
        <v>58469389</v>
      </c>
      <c r="O14" s="43">
        <f t="shared" si="1"/>
        <v>925.51466561139694</v>
      </c>
      <c r="P14" s="10"/>
    </row>
    <row r="15" spans="1:133">
      <c r="A15" s="12"/>
      <c r="B15" s="44">
        <v>521</v>
      </c>
      <c r="C15" s="20" t="s">
        <v>28</v>
      </c>
      <c r="D15" s="46">
        <v>30261762</v>
      </c>
      <c r="E15" s="46">
        <v>94950</v>
      </c>
      <c r="F15" s="46">
        <v>0</v>
      </c>
      <c r="G15" s="46">
        <v>207241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30563953</v>
      </c>
      <c r="O15" s="47">
        <f t="shared" si="1"/>
        <v>483.79822714681438</v>
      </c>
      <c r="P15" s="9"/>
    </row>
    <row r="16" spans="1:133">
      <c r="A16" s="12"/>
      <c r="B16" s="44">
        <v>522</v>
      </c>
      <c r="C16" s="20" t="s">
        <v>29</v>
      </c>
      <c r="D16" s="46">
        <v>24603738</v>
      </c>
      <c r="E16" s="46">
        <v>0</v>
      </c>
      <c r="F16" s="46">
        <v>0</v>
      </c>
      <c r="G16" s="46">
        <v>121764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24725502</v>
      </c>
      <c r="O16" s="47">
        <f t="shared" si="1"/>
        <v>391.38111594776416</v>
      </c>
      <c r="P16" s="9"/>
    </row>
    <row r="17" spans="1:16">
      <c r="A17" s="12"/>
      <c r="B17" s="44">
        <v>524</v>
      </c>
      <c r="C17" s="20" t="s">
        <v>30</v>
      </c>
      <c r="D17" s="46">
        <v>3179934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3179934</v>
      </c>
      <c r="O17" s="47">
        <f t="shared" si="1"/>
        <v>50.335322516818358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SUM(D19:D22)</f>
        <v>342924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32441039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32783963</v>
      </c>
      <c r="O18" s="43">
        <f t="shared" si="1"/>
        <v>518.9388682231895</v>
      </c>
      <c r="P18" s="10"/>
    </row>
    <row r="19" spans="1:16">
      <c r="A19" s="12"/>
      <c r="B19" s="44">
        <v>534</v>
      </c>
      <c r="C19" s="20" t="s">
        <v>69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6326114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6326114</v>
      </c>
      <c r="O19" s="47">
        <f t="shared" si="1"/>
        <v>100.13635140482786</v>
      </c>
      <c r="P19" s="9"/>
    </row>
    <row r="20" spans="1:16">
      <c r="A20" s="12"/>
      <c r="B20" s="44">
        <v>536</v>
      </c>
      <c r="C20" s="20" t="s">
        <v>70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24465285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24465285</v>
      </c>
      <c r="O20" s="47">
        <f t="shared" si="1"/>
        <v>387.26212900672732</v>
      </c>
      <c r="P20" s="9"/>
    </row>
    <row r="21" spans="1:16">
      <c r="A21" s="12"/>
      <c r="B21" s="44">
        <v>538</v>
      </c>
      <c r="C21" s="20" t="s">
        <v>71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1649640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1649640</v>
      </c>
      <c r="O21" s="47">
        <f t="shared" si="1"/>
        <v>26.11222793826672</v>
      </c>
      <c r="P21" s="9"/>
    </row>
    <row r="22" spans="1:16">
      <c r="A22" s="12"/>
      <c r="B22" s="44">
        <v>539</v>
      </c>
      <c r="C22" s="20" t="s">
        <v>35</v>
      </c>
      <c r="D22" s="46">
        <v>342924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342924</v>
      </c>
      <c r="O22" s="47">
        <f t="shared" si="1"/>
        <v>5.4281598733676297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SUM(D24:D26)</f>
        <v>3370536</v>
      </c>
      <c r="E23" s="31">
        <f t="shared" si="6"/>
        <v>643312</v>
      </c>
      <c r="F23" s="31">
        <f t="shared" si="6"/>
        <v>0</v>
      </c>
      <c r="G23" s="31">
        <f t="shared" si="6"/>
        <v>7112394</v>
      </c>
      <c r="H23" s="31">
        <f t="shared" si="6"/>
        <v>0</v>
      </c>
      <c r="I23" s="31">
        <f t="shared" si="6"/>
        <v>0</v>
      </c>
      <c r="J23" s="31">
        <f t="shared" si="6"/>
        <v>4604719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29" si="7">SUM(D23:M23)</f>
        <v>15730961</v>
      </c>
      <c r="O23" s="43">
        <f t="shared" si="1"/>
        <v>249.00611001187178</v>
      </c>
      <c r="P23" s="10"/>
    </row>
    <row r="24" spans="1:16">
      <c r="A24" s="12"/>
      <c r="B24" s="44">
        <v>541</v>
      </c>
      <c r="C24" s="20" t="s">
        <v>72</v>
      </c>
      <c r="D24" s="46">
        <v>2279199</v>
      </c>
      <c r="E24" s="46">
        <v>0</v>
      </c>
      <c r="F24" s="46">
        <v>0</v>
      </c>
      <c r="G24" s="46">
        <v>7112394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9391593</v>
      </c>
      <c r="O24" s="47">
        <f t="shared" si="1"/>
        <v>148.65996042738425</v>
      </c>
      <c r="P24" s="9"/>
    </row>
    <row r="25" spans="1:16">
      <c r="A25" s="12"/>
      <c r="B25" s="44">
        <v>545</v>
      </c>
      <c r="C25" s="20" t="s">
        <v>38</v>
      </c>
      <c r="D25" s="46">
        <v>1091337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1091337</v>
      </c>
      <c r="O25" s="47">
        <f t="shared" si="1"/>
        <v>17.274823901859914</v>
      </c>
      <c r="P25" s="9"/>
    </row>
    <row r="26" spans="1:16">
      <c r="A26" s="12"/>
      <c r="B26" s="44">
        <v>549</v>
      </c>
      <c r="C26" s="20" t="s">
        <v>73</v>
      </c>
      <c r="D26" s="46">
        <v>0</v>
      </c>
      <c r="E26" s="46">
        <v>643312</v>
      </c>
      <c r="F26" s="46">
        <v>0</v>
      </c>
      <c r="G26" s="46">
        <v>0</v>
      </c>
      <c r="H26" s="46">
        <v>0</v>
      </c>
      <c r="I26" s="46">
        <v>0</v>
      </c>
      <c r="J26" s="46">
        <v>4604719</v>
      </c>
      <c r="K26" s="46">
        <v>0</v>
      </c>
      <c r="L26" s="46">
        <v>0</v>
      </c>
      <c r="M26" s="46">
        <v>0</v>
      </c>
      <c r="N26" s="46">
        <f t="shared" si="7"/>
        <v>5248031</v>
      </c>
      <c r="O26" s="47">
        <f t="shared" si="1"/>
        <v>83.071325682627617</v>
      </c>
      <c r="P26" s="9"/>
    </row>
    <row r="27" spans="1:16" ht="15.75">
      <c r="A27" s="28" t="s">
        <v>40</v>
      </c>
      <c r="B27" s="29"/>
      <c r="C27" s="30"/>
      <c r="D27" s="31">
        <f t="shared" ref="D27:M27" si="8">SUM(D28:D28)</f>
        <v>7805003</v>
      </c>
      <c r="E27" s="31">
        <f t="shared" si="8"/>
        <v>0</v>
      </c>
      <c r="F27" s="31">
        <f t="shared" si="8"/>
        <v>0</v>
      </c>
      <c r="G27" s="31">
        <f t="shared" si="8"/>
        <v>37400</v>
      </c>
      <c r="H27" s="31">
        <f t="shared" si="8"/>
        <v>0</v>
      </c>
      <c r="I27" s="31">
        <f t="shared" si="8"/>
        <v>0</v>
      </c>
      <c r="J27" s="31">
        <f t="shared" si="8"/>
        <v>8698860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16541263</v>
      </c>
      <c r="O27" s="43">
        <f t="shared" si="1"/>
        <v>261.83241788682233</v>
      </c>
      <c r="P27" s="10"/>
    </row>
    <row r="28" spans="1:16">
      <c r="A28" s="13"/>
      <c r="B28" s="45">
        <v>559</v>
      </c>
      <c r="C28" s="21" t="s">
        <v>42</v>
      </c>
      <c r="D28" s="46">
        <v>7805003</v>
      </c>
      <c r="E28" s="46">
        <v>0</v>
      </c>
      <c r="F28" s="46">
        <v>0</v>
      </c>
      <c r="G28" s="46">
        <v>37400</v>
      </c>
      <c r="H28" s="46">
        <v>0</v>
      </c>
      <c r="I28" s="46">
        <v>0</v>
      </c>
      <c r="J28" s="46">
        <v>8698860</v>
      </c>
      <c r="K28" s="46">
        <v>0</v>
      </c>
      <c r="L28" s="46">
        <v>0</v>
      </c>
      <c r="M28" s="46">
        <v>0</v>
      </c>
      <c r="N28" s="46">
        <f t="shared" si="7"/>
        <v>16541263</v>
      </c>
      <c r="O28" s="47">
        <f t="shared" si="1"/>
        <v>261.83241788682233</v>
      </c>
      <c r="P28" s="9"/>
    </row>
    <row r="29" spans="1:16" ht="15.75">
      <c r="A29" s="28" t="s">
        <v>43</v>
      </c>
      <c r="B29" s="29"/>
      <c r="C29" s="30"/>
      <c r="D29" s="31">
        <f t="shared" ref="D29:M29" si="9">SUM(D30:D30)</f>
        <v>47750</v>
      </c>
      <c r="E29" s="31">
        <f t="shared" si="9"/>
        <v>0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7"/>
        <v>47750</v>
      </c>
      <c r="O29" s="43">
        <f t="shared" si="1"/>
        <v>0.75583696082311036</v>
      </c>
      <c r="P29" s="10"/>
    </row>
    <row r="30" spans="1:16">
      <c r="A30" s="12"/>
      <c r="B30" s="44">
        <v>569</v>
      </c>
      <c r="C30" s="20" t="s">
        <v>44</v>
      </c>
      <c r="D30" s="46">
        <v>47750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7" si="10">SUM(D30:M30)</f>
        <v>47750</v>
      </c>
      <c r="O30" s="47">
        <f t="shared" si="1"/>
        <v>0.75583696082311036</v>
      </c>
      <c r="P30" s="9"/>
    </row>
    <row r="31" spans="1:16" ht="15.75">
      <c r="A31" s="28" t="s">
        <v>45</v>
      </c>
      <c r="B31" s="29"/>
      <c r="C31" s="30"/>
      <c r="D31" s="31">
        <f t="shared" ref="D31:M31" si="11">SUM(D32:D34)</f>
        <v>12879067</v>
      </c>
      <c r="E31" s="31">
        <f t="shared" si="11"/>
        <v>258798</v>
      </c>
      <c r="F31" s="31">
        <f t="shared" si="11"/>
        <v>0</v>
      </c>
      <c r="G31" s="31">
        <f t="shared" si="11"/>
        <v>632076</v>
      </c>
      <c r="H31" s="31">
        <f t="shared" si="11"/>
        <v>0</v>
      </c>
      <c r="I31" s="31">
        <f t="shared" si="11"/>
        <v>3585526</v>
      </c>
      <c r="J31" s="31">
        <f t="shared" si="11"/>
        <v>0</v>
      </c>
      <c r="K31" s="31">
        <f t="shared" si="11"/>
        <v>0</v>
      </c>
      <c r="L31" s="31">
        <f t="shared" si="11"/>
        <v>0</v>
      </c>
      <c r="M31" s="31">
        <f t="shared" si="11"/>
        <v>0</v>
      </c>
      <c r="N31" s="31">
        <f t="shared" si="10"/>
        <v>17355467</v>
      </c>
      <c r="O31" s="43">
        <f t="shared" si="1"/>
        <v>274.72049070043528</v>
      </c>
      <c r="P31" s="9"/>
    </row>
    <row r="32" spans="1:16">
      <c r="A32" s="12"/>
      <c r="B32" s="44">
        <v>572</v>
      </c>
      <c r="C32" s="20" t="s">
        <v>74</v>
      </c>
      <c r="D32" s="46">
        <v>7554959</v>
      </c>
      <c r="E32" s="46">
        <v>258798</v>
      </c>
      <c r="F32" s="46">
        <v>0</v>
      </c>
      <c r="G32" s="46">
        <v>306420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8120177</v>
      </c>
      <c r="O32" s="47">
        <f t="shared" si="1"/>
        <v>128.53465769687375</v>
      </c>
      <c r="P32" s="9"/>
    </row>
    <row r="33" spans="1:119">
      <c r="A33" s="12"/>
      <c r="B33" s="44">
        <v>573</v>
      </c>
      <c r="C33" s="20" t="s">
        <v>48</v>
      </c>
      <c r="D33" s="46">
        <v>1802200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1802200</v>
      </c>
      <c r="O33" s="47">
        <f t="shared" si="1"/>
        <v>28.527107241788681</v>
      </c>
      <c r="P33" s="9"/>
    </row>
    <row r="34" spans="1:119">
      <c r="A34" s="12"/>
      <c r="B34" s="44">
        <v>575</v>
      </c>
      <c r="C34" s="20" t="s">
        <v>75</v>
      </c>
      <c r="D34" s="46">
        <v>3521908</v>
      </c>
      <c r="E34" s="46">
        <v>0</v>
      </c>
      <c r="F34" s="46">
        <v>0</v>
      </c>
      <c r="G34" s="46">
        <v>325656</v>
      </c>
      <c r="H34" s="46">
        <v>0</v>
      </c>
      <c r="I34" s="46">
        <v>3585526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7433090</v>
      </c>
      <c r="O34" s="47">
        <f t="shared" si="1"/>
        <v>117.65872576177286</v>
      </c>
      <c r="P34" s="9"/>
    </row>
    <row r="35" spans="1:119" ht="15.75">
      <c r="A35" s="28" t="s">
        <v>76</v>
      </c>
      <c r="B35" s="29"/>
      <c r="C35" s="30"/>
      <c r="D35" s="31">
        <f t="shared" ref="D35:M35" si="12">SUM(D36:D36)</f>
        <v>2564443</v>
      </c>
      <c r="E35" s="31">
        <f t="shared" si="12"/>
        <v>12000</v>
      </c>
      <c r="F35" s="31">
        <f t="shared" si="12"/>
        <v>1800</v>
      </c>
      <c r="G35" s="31">
        <f t="shared" si="12"/>
        <v>18600</v>
      </c>
      <c r="H35" s="31">
        <f t="shared" si="12"/>
        <v>0</v>
      </c>
      <c r="I35" s="31">
        <f t="shared" si="12"/>
        <v>3671620</v>
      </c>
      <c r="J35" s="31">
        <f t="shared" si="12"/>
        <v>0</v>
      </c>
      <c r="K35" s="31">
        <f t="shared" si="12"/>
        <v>0</v>
      </c>
      <c r="L35" s="31">
        <f t="shared" si="12"/>
        <v>0</v>
      </c>
      <c r="M35" s="31">
        <f t="shared" si="12"/>
        <v>0</v>
      </c>
      <c r="N35" s="31">
        <f t="shared" si="10"/>
        <v>6268463</v>
      </c>
      <c r="O35" s="43">
        <f t="shared" si="1"/>
        <v>99.223791056588837</v>
      </c>
      <c r="P35" s="9"/>
    </row>
    <row r="36" spans="1:119" ht="15.75" thickBot="1">
      <c r="A36" s="12"/>
      <c r="B36" s="44">
        <v>581</v>
      </c>
      <c r="C36" s="20" t="s">
        <v>77</v>
      </c>
      <c r="D36" s="46">
        <v>2564443</v>
      </c>
      <c r="E36" s="46">
        <v>12000</v>
      </c>
      <c r="F36" s="46">
        <v>1800</v>
      </c>
      <c r="G36" s="46">
        <v>18600</v>
      </c>
      <c r="H36" s="46">
        <v>0</v>
      </c>
      <c r="I36" s="46">
        <v>3671620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6268463</v>
      </c>
      <c r="O36" s="47">
        <f t="shared" si="1"/>
        <v>99.223791056588837</v>
      </c>
      <c r="P36" s="9"/>
    </row>
    <row r="37" spans="1:119" ht="16.5" thickBot="1">
      <c r="A37" s="14" t="s">
        <v>10</v>
      </c>
      <c r="B37" s="23"/>
      <c r="C37" s="22"/>
      <c r="D37" s="15">
        <f t="shared" ref="D37:M37" si="13">SUM(D5,D14,D18,D23,D27,D29,D31,D35)</f>
        <v>101384181</v>
      </c>
      <c r="E37" s="15">
        <f t="shared" si="13"/>
        <v>2035369</v>
      </c>
      <c r="F37" s="15">
        <f t="shared" si="13"/>
        <v>27496946</v>
      </c>
      <c r="G37" s="15">
        <f t="shared" si="13"/>
        <v>20218262</v>
      </c>
      <c r="H37" s="15">
        <f t="shared" si="13"/>
        <v>0</v>
      </c>
      <c r="I37" s="15">
        <f t="shared" si="13"/>
        <v>39698185</v>
      </c>
      <c r="J37" s="15">
        <f t="shared" si="13"/>
        <v>26232848</v>
      </c>
      <c r="K37" s="15">
        <f t="shared" si="13"/>
        <v>19581590</v>
      </c>
      <c r="L37" s="15">
        <f t="shared" si="13"/>
        <v>0</v>
      </c>
      <c r="M37" s="15">
        <f t="shared" si="13"/>
        <v>718152</v>
      </c>
      <c r="N37" s="15">
        <f t="shared" si="10"/>
        <v>237365533</v>
      </c>
      <c r="O37" s="37">
        <f t="shared" si="1"/>
        <v>3757.2700118717848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163" t="s">
        <v>82</v>
      </c>
      <c r="M39" s="163"/>
      <c r="N39" s="163"/>
      <c r="O39" s="41">
        <v>63175</v>
      </c>
    </row>
    <row r="40" spans="1:119">
      <c r="A40" s="164"/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2"/>
    </row>
    <row r="41" spans="1:119" ht="15.75" customHeight="1" thickBot="1">
      <c r="A41" s="165" t="s">
        <v>56</v>
      </c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5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2024-11-18T18:32:20Z</cp:lastPrinted>
  <dcterms:created xsi:type="dcterms:W3CDTF">2000-08-31T21:26:31Z</dcterms:created>
  <dcterms:modified xsi:type="dcterms:W3CDTF">2024-11-18T18:32:28Z</dcterms:modified>
</cp:coreProperties>
</file>