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'2007'!$A$1:$O$40</definedName>
    <definedName name="_xlnm.Print_Area" localSheetId="15">'2008'!$A$1:$O$40</definedName>
    <definedName name="_xlnm.Print_Area" localSheetId="14">'2009'!$A$1:$O$39</definedName>
    <definedName name="_xlnm.Print_Area" localSheetId="13">'2010'!$A$1:$O$39</definedName>
    <definedName name="_xlnm.Print_Area" localSheetId="12">'2011'!$A$1:$O$39</definedName>
    <definedName name="_xlnm.Print_Area" localSheetId="11">'2012'!$A$1:$O$39</definedName>
    <definedName name="_xlnm.Print_Area" localSheetId="10">'2013'!$A$1:$O$39</definedName>
    <definedName name="_xlnm.Print_Area" localSheetId="9">'2014'!$A$1:$O$39</definedName>
    <definedName name="_xlnm.Print_Area" localSheetId="8">'2015'!$A$1:$O$39</definedName>
    <definedName name="_xlnm.Print_Area" localSheetId="7">'2016'!$A$1:$O$40</definedName>
    <definedName name="_xlnm.Print_Area" localSheetId="6">'2017'!$A$1:$O$42</definedName>
    <definedName name="_xlnm.Print_Area" localSheetId="5">'2018'!$A$1:$O$42</definedName>
    <definedName name="_xlnm.Print_Area" localSheetId="4">'2019'!$A$1:$O$42</definedName>
    <definedName name="_xlnm.Print_Area" localSheetId="3">'2020'!$A$1:$O$45</definedName>
    <definedName name="_xlnm.Print_Area" localSheetId="2">'2021'!$A$1:$P$46</definedName>
    <definedName name="_xlnm.Print_Area" localSheetId="1">'2022'!$A$1:$P$46</definedName>
    <definedName name="_xlnm.Print_Area" localSheetId="0">'2023'!$A$1:$P$46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42" i="49" l="1"/>
  <c r="F42" i="49"/>
  <c r="G42" i="49"/>
  <c r="H42" i="49"/>
  <c r="I42" i="49"/>
  <c r="J42" i="49"/>
  <c r="K42" i="49"/>
  <c r="L42" i="49"/>
  <c r="M42" i="49"/>
  <c r="N42" i="49"/>
  <c r="D42" i="49"/>
  <c r="O41" i="49" l="1"/>
  <c r="P41" i="49" s="1"/>
  <c r="N40" i="49"/>
  <c r="M40" i="49"/>
  <c r="L40" i="49"/>
  <c r="K40" i="49"/>
  <c r="J40" i="49"/>
  <c r="I40" i="49"/>
  <c r="H40" i="49"/>
  <c r="G40" i="49"/>
  <c r="F40" i="49"/>
  <c r="E40" i="49"/>
  <c r="D40" i="49"/>
  <c r="O39" i="49"/>
  <c r="P39" i="49" s="1"/>
  <c r="O38" i="49"/>
  <c r="P38" i="49" s="1"/>
  <c r="O37" i="49"/>
  <c r="P37" i="49" s="1"/>
  <c r="O36" i="49"/>
  <c r="P36" i="49" s="1"/>
  <c r="O35" i="49"/>
  <c r="P35" i="49" s="1"/>
  <c r="N34" i="49"/>
  <c r="M34" i="49"/>
  <c r="L34" i="49"/>
  <c r="K34" i="49"/>
  <c r="J34" i="49"/>
  <c r="I34" i="49"/>
  <c r="H34" i="49"/>
  <c r="G34" i="49"/>
  <c r="F34" i="49"/>
  <c r="E34" i="49"/>
  <c r="D34" i="49"/>
  <c r="O33" i="49"/>
  <c r="P33" i="49" s="1"/>
  <c r="N32" i="49"/>
  <c r="M32" i="49"/>
  <c r="L32" i="49"/>
  <c r="K32" i="49"/>
  <c r="J32" i="49"/>
  <c r="I32" i="49"/>
  <c r="H32" i="49"/>
  <c r="G32" i="49"/>
  <c r="F32" i="49"/>
  <c r="E32" i="49"/>
  <c r="D32" i="49"/>
  <c r="O31" i="49"/>
  <c r="P31" i="49" s="1"/>
  <c r="N30" i="49"/>
  <c r="M30" i="49"/>
  <c r="L30" i="49"/>
  <c r="K30" i="49"/>
  <c r="J30" i="49"/>
  <c r="I30" i="49"/>
  <c r="H30" i="49"/>
  <c r="G30" i="49"/>
  <c r="F30" i="49"/>
  <c r="E30" i="49"/>
  <c r="D30" i="49"/>
  <c r="O29" i="49"/>
  <c r="P29" i="49" s="1"/>
  <c r="O28" i="49"/>
  <c r="P28" i="49" s="1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O24" i="49"/>
  <c r="P24" i="49" s="1"/>
  <c r="O23" i="49"/>
  <c r="P23" i="49" s="1"/>
  <c r="O22" i="49"/>
  <c r="P22" i="49" s="1"/>
  <c r="O21" i="49"/>
  <c r="P21" i="49" s="1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40" i="49" l="1"/>
  <c r="P40" i="49" s="1"/>
  <c r="O34" i="49"/>
  <c r="P34" i="49" s="1"/>
  <c r="O32" i="49"/>
  <c r="P32" i="49" s="1"/>
  <c r="O30" i="49"/>
  <c r="P30" i="49" s="1"/>
  <c r="O26" i="49"/>
  <c r="P26" i="49" s="1"/>
  <c r="O14" i="49"/>
  <c r="P14" i="49" s="1"/>
  <c r="O5" i="49"/>
  <c r="P5" i="49" s="1"/>
  <c r="O19" i="49"/>
  <c r="P19" i="49" s="1"/>
  <c r="O41" i="48"/>
  <c r="P41" i="48"/>
  <c r="N40" i="48"/>
  <c r="M40" i="48"/>
  <c r="L40" i="48"/>
  <c r="K40" i="48"/>
  <c r="J40" i="48"/>
  <c r="I40" i="48"/>
  <c r="H40" i="48"/>
  <c r="G40" i="48"/>
  <c r="F40" i="48"/>
  <c r="E40" i="48"/>
  <c r="D40" i="48"/>
  <c r="O39" i="48"/>
  <c r="P39" i="48"/>
  <c r="O38" i="48"/>
  <c r="P38" i="48"/>
  <c r="O37" i="48"/>
  <c r="P37" i="48" s="1"/>
  <c r="O36" i="48"/>
  <c r="P36" i="48"/>
  <c r="O35" i="48"/>
  <c r="P35" i="48"/>
  <c r="N34" i="48"/>
  <c r="N42" i="48" s="1"/>
  <c r="M34" i="48"/>
  <c r="L34" i="48"/>
  <c r="K34" i="48"/>
  <c r="J34" i="48"/>
  <c r="I34" i="48"/>
  <c r="H34" i="48"/>
  <c r="G34" i="48"/>
  <c r="F34" i="48"/>
  <c r="E34" i="48"/>
  <c r="D34" i="48"/>
  <c r="O33" i="48"/>
  <c r="P33" i="48"/>
  <c r="N32" i="48"/>
  <c r="M32" i="48"/>
  <c r="L32" i="48"/>
  <c r="K32" i="48"/>
  <c r="J32" i="48"/>
  <c r="I32" i="48"/>
  <c r="H32" i="48"/>
  <c r="G32" i="48"/>
  <c r="F32" i="48"/>
  <c r="E32" i="48"/>
  <c r="D32" i="48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O30" i="48" s="1"/>
  <c r="P30" i="48" s="1"/>
  <c r="D30" i="48"/>
  <c r="O29" i="48"/>
  <c r="P29" i="48"/>
  <c r="O28" i="48"/>
  <c r="P28" i="48" s="1"/>
  <c r="O27" i="48"/>
  <c r="P27" i="48" s="1"/>
  <c r="N26" i="48"/>
  <c r="M26" i="48"/>
  <c r="L26" i="48"/>
  <c r="K26" i="48"/>
  <c r="J26" i="48"/>
  <c r="O26" i="48" s="1"/>
  <c r="P26" i="48" s="1"/>
  <c r="I26" i="48"/>
  <c r="H26" i="48"/>
  <c r="G26" i="48"/>
  <c r="F26" i="48"/>
  <c r="E26" i="48"/>
  <c r="D26" i="48"/>
  <c r="O25" i="48"/>
  <c r="P25" i="48" s="1"/>
  <c r="O24" i="48"/>
  <c r="P24" i="48"/>
  <c r="O23" i="48"/>
  <c r="P23" i="48"/>
  <c r="O22" i="48"/>
  <c r="P22" i="48" s="1"/>
  <c r="O21" i="48"/>
  <c r="P21" i="48"/>
  <c r="O20" i="48"/>
  <c r="P20" i="48"/>
  <c r="N19" i="48"/>
  <c r="M19" i="48"/>
  <c r="L19" i="48"/>
  <c r="K19" i="48"/>
  <c r="J19" i="48"/>
  <c r="I19" i="48"/>
  <c r="H19" i="48"/>
  <c r="H42" i="48" s="1"/>
  <c r="G19" i="48"/>
  <c r="F19" i="48"/>
  <c r="E19" i="48"/>
  <c r="E42" i="48" s="1"/>
  <c r="D19" i="48"/>
  <c r="O18" i="48"/>
  <c r="P18" i="48" s="1"/>
  <c r="O17" i="48"/>
  <c r="P17" i="48" s="1"/>
  <c r="O16" i="48"/>
  <c r="P16" i="48" s="1"/>
  <c r="O15" i="48"/>
  <c r="P15" i="48"/>
  <c r="N14" i="48"/>
  <c r="M14" i="48"/>
  <c r="L14" i="48"/>
  <c r="L42" i="48" s="1"/>
  <c r="K14" i="48"/>
  <c r="J14" i="48"/>
  <c r="I14" i="48"/>
  <c r="H14" i="48"/>
  <c r="G14" i="48"/>
  <c r="F14" i="48"/>
  <c r="E14" i="48"/>
  <c r="D14" i="48"/>
  <c r="D42" i="48" s="1"/>
  <c r="O13" i="48"/>
  <c r="P13" i="48" s="1"/>
  <c r="O12" i="48"/>
  <c r="P12" i="48"/>
  <c r="O11" i="48"/>
  <c r="P11" i="48"/>
  <c r="O10" i="48"/>
  <c r="P10" i="48" s="1"/>
  <c r="O9" i="48"/>
  <c r="P9" i="48"/>
  <c r="O8" i="48"/>
  <c r="P8" i="48"/>
  <c r="O7" i="48"/>
  <c r="P7" i="48" s="1"/>
  <c r="O6" i="48"/>
  <c r="P6" i="48"/>
  <c r="N5" i="48"/>
  <c r="M5" i="48"/>
  <c r="M42" i="48" s="1"/>
  <c r="L5" i="48"/>
  <c r="K5" i="48"/>
  <c r="K42" i="48" s="1"/>
  <c r="J5" i="48"/>
  <c r="I5" i="48"/>
  <c r="I42" i="48" s="1"/>
  <c r="H5" i="48"/>
  <c r="G5" i="48"/>
  <c r="G42" i="48" s="1"/>
  <c r="F5" i="48"/>
  <c r="E5" i="48"/>
  <c r="D5" i="48"/>
  <c r="M42" i="47"/>
  <c r="N42" i="47"/>
  <c r="O41" i="47"/>
  <c r="P41" i="47"/>
  <c r="N40" i="47"/>
  <c r="M40" i="47"/>
  <c r="L40" i="47"/>
  <c r="K40" i="47"/>
  <c r="J40" i="47"/>
  <c r="I40" i="47"/>
  <c r="H40" i="47"/>
  <c r="G40" i="47"/>
  <c r="F40" i="47"/>
  <c r="E40" i="47"/>
  <c r="D40" i="47"/>
  <c r="O39" i="47"/>
  <c r="P39" i="47" s="1"/>
  <c r="O38" i="47"/>
  <c r="P38" i="47" s="1"/>
  <c r="O37" i="47"/>
  <c r="P37" i="47" s="1"/>
  <c r="O36" i="47"/>
  <c r="P36" i="47" s="1"/>
  <c r="O35" i="47"/>
  <c r="P35" i="47"/>
  <c r="N34" i="47"/>
  <c r="M34" i="47"/>
  <c r="L34" i="47"/>
  <c r="K34" i="47"/>
  <c r="J34" i="47"/>
  <c r="I34" i="47"/>
  <c r="H34" i="47"/>
  <c r="G34" i="47"/>
  <c r="F34" i="47"/>
  <c r="E34" i="47"/>
  <c r="D34" i="47"/>
  <c r="O33" i="47"/>
  <c r="P33" i="47" s="1"/>
  <c r="N32" i="47"/>
  <c r="M32" i="47"/>
  <c r="L32" i="47"/>
  <c r="K32" i="47"/>
  <c r="J32" i="47"/>
  <c r="I32" i="47"/>
  <c r="H32" i="47"/>
  <c r="G32" i="47"/>
  <c r="F32" i="47"/>
  <c r="E32" i="47"/>
  <c r="O32" i="47" s="1"/>
  <c r="P32" i="47" s="1"/>
  <c r="D32" i="47"/>
  <c r="O31" i="47"/>
  <c r="P31" i="47"/>
  <c r="N30" i="47"/>
  <c r="M30" i="47"/>
  <c r="L30" i="47"/>
  <c r="K30" i="47"/>
  <c r="J30" i="47"/>
  <c r="I30" i="47"/>
  <c r="H30" i="47"/>
  <c r="G30" i="47"/>
  <c r="F30" i="47"/>
  <c r="O30" i="47" s="1"/>
  <c r="P30" i="47" s="1"/>
  <c r="E30" i="47"/>
  <c r="D30" i="47"/>
  <c r="O29" i="47"/>
  <c r="P29" i="47"/>
  <c r="O28" i="47"/>
  <c r="P28" i="47"/>
  <c r="O27" i="47"/>
  <c r="P27" i="47" s="1"/>
  <c r="N26" i="47"/>
  <c r="M26" i="47"/>
  <c r="L26" i="47"/>
  <c r="K26" i="47"/>
  <c r="K42" i="47" s="1"/>
  <c r="J26" i="47"/>
  <c r="O26" i="47" s="1"/>
  <c r="P26" i="47" s="1"/>
  <c r="I26" i="47"/>
  <c r="H26" i="47"/>
  <c r="G26" i="47"/>
  <c r="F26" i="47"/>
  <c r="E26" i="47"/>
  <c r="D26" i="47"/>
  <c r="O25" i="47"/>
  <c r="P25" i="47" s="1"/>
  <c r="O24" i="47"/>
  <c r="P24" i="47" s="1"/>
  <c r="O23" i="47"/>
  <c r="P23" i="47"/>
  <c r="O22" i="47"/>
  <c r="P22" i="47"/>
  <c r="O21" i="47"/>
  <c r="P21" i="47" s="1"/>
  <c r="O20" i="47"/>
  <c r="P20" i="47" s="1"/>
  <c r="N19" i="47"/>
  <c r="M19" i="47"/>
  <c r="L19" i="47"/>
  <c r="K19" i="47"/>
  <c r="J19" i="47"/>
  <c r="I19" i="47"/>
  <c r="H19" i="47"/>
  <c r="G19" i="47"/>
  <c r="F19" i="47"/>
  <c r="E19" i="47"/>
  <c r="D19" i="47"/>
  <c r="O18" i="47"/>
  <c r="P18" i="47" s="1"/>
  <c r="O17" i="47"/>
  <c r="P17" i="47"/>
  <c r="O16" i="47"/>
  <c r="P16" i="47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/>
  <c r="O12" i="47"/>
  <c r="P12" i="47" s="1"/>
  <c r="O11" i="47"/>
  <c r="P11" i="47" s="1"/>
  <c r="O10" i="47"/>
  <c r="P10" i="47"/>
  <c r="O9" i="47"/>
  <c r="P9" i="47" s="1"/>
  <c r="O8" i="47"/>
  <c r="P8" i="47" s="1"/>
  <c r="O7" i="47"/>
  <c r="P7" i="47"/>
  <c r="O6" i="47"/>
  <c r="P6" i="47" s="1"/>
  <c r="N5" i="47"/>
  <c r="M5" i="47"/>
  <c r="L5" i="47"/>
  <c r="L42" i="47" s="1"/>
  <c r="K5" i="47"/>
  <c r="J5" i="47"/>
  <c r="I5" i="47"/>
  <c r="I42" i="47" s="1"/>
  <c r="H5" i="47"/>
  <c r="H42" i="47" s="1"/>
  <c r="G5" i="47"/>
  <c r="G42" i="47" s="1"/>
  <c r="F5" i="47"/>
  <c r="E5" i="47"/>
  <c r="D5" i="47"/>
  <c r="N34" i="46"/>
  <c r="O34" i="46"/>
  <c r="N40" i="46"/>
  <c r="O40" i="46" s="1"/>
  <c r="M39" i="46"/>
  <c r="L39" i="46"/>
  <c r="K39" i="46"/>
  <c r="J39" i="46"/>
  <c r="N39" i="46" s="1"/>
  <c r="O39" i="46" s="1"/>
  <c r="I39" i="46"/>
  <c r="H39" i="46"/>
  <c r="G39" i="46"/>
  <c r="F39" i="46"/>
  <c r="E39" i="46"/>
  <c r="D39" i="46"/>
  <c r="N38" i="46"/>
  <c r="O38" i="46" s="1"/>
  <c r="N37" i="46"/>
  <c r="O37" i="46"/>
  <c r="N36" i="46"/>
  <c r="O36" i="46"/>
  <c r="N35" i="46"/>
  <c r="O35" i="46" s="1"/>
  <c r="M33" i="46"/>
  <c r="L33" i="46"/>
  <c r="K33" i="46"/>
  <c r="J33" i="46"/>
  <c r="I33" i="46"/>
  <c r="H33" i="46"/>
  <c r="G33" i="46"/>
  <c r="F33" i="46"/>
  <c r="E33" i="46"/>
  <c r="D33" i="46"/>
  <c r="N33" i="46" s="1"/>
  <c r="O33" i="46" s="1"/>
  <c r="N32" i="46"/>
  <c r="O32" i="46" s="1"/>
  <c r="M31" i="46"/>
  <c r="L31" i="46"/>
  <c r="K31" i="46"/>
  <c r="J31" i="46"/>
  <c r="I31" i="46"/>
  <c r="H31" i="46"/>
  <c r="G31" i="46"/>
  <c r="F31" i="46"/>
  <c r="E31" i="46"/>
  <c r="D31" i="46"/>
  <c r="N30" i="46"/>
  <c r="O30" i="46" s="1"/>
  <c r="M29" i="46"/>
  <c r="L29" i="46"/>
  <c r="K29" i="46"/>
  <c r="J29" i="46"/>
  <c r="I29" i="46"/>
  <c r="H29" i="46"/>
  <c r="G29" i="46"/>
  <c r="F29" i="46"/>
  <c r="E29" i="46"/>
  <c r="D29" i="46"/>
  <c r="N28" i="46"/>
  <c r="O28" i="46" s="1"/>
  <c r="N27" i="46"/>
  <c r="O27" i="46"/>
  <c r="N26" i="46"/>
  <c r="O26" i="46"/>
  <c r="M25" i="46"/>
  <c r="L25" i="46"/>
  <c r="K25" i="46"/>
  <c r="J25" i="46"/>
  <c r="I25" i="46"/>
  <c r="H25" i="46"/>
  <c r="G25" i="46"/>
  <c r="F25" i="46"/>
  <c r="E25" i="46"/>
  <c r="D25" i="46"/>
  <c r="N24" i="46"/>
  <c r="O24" i="46"/>
  <c r="N23" i="46"/>
  <c r="O23" i="46" s="1"/>
  <c r="N22" i="46"/>
  <c r="O22" i="46"/>
  <c r="N21" i="46"/>
  <c r="O21" i="46"/>
  <c r="N20" i="46"/>
  <c r="O20" i="46" s="1"/>
  <c r="M19" i="46"/>
  <c r="L19" i="46"/>
  <c r="K19" i="46"/>
  <c r="J19" i="46"/>
  <c r="I19" i="46"/>
  <c r="H19" i="46"/>
  <c r="G19" i="46"/>
  <c r="F19" i="46"/>
  <c r="E19" i="46"/>
  <c r="D19" i="46"/>
  <c r="N18" i="46"/>
  <c r="O18" i="46" s="1"/>
  <c r="N17" i="46"/>
  <c r="O17" i="46"/>
  <c r="N16" i="46"/>
  <c r="O16" i="46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3" i="46"/>
  <c r="O13" i="46" s="1"/>
  <c r="N12" i="46"/>
  <c r="O12" i="46"/>
  <c r="N11" i="46"/>
  <c r="O11" i="46"/>
  <c r="N10" i="46"/>
  <c r="O10" i="46" s="1"/>
  <c r="N9" i="46"/>
  <c r="O9" i="46"/>
  <c r="N8" i="46"/>
  <c r="O8" i="46"/>
  <c r="N7" i="46"/>
  <c r="O7" i="46" s="1"/>
  <c r="N6" i="46"/>
  <c r="O6" i="46"/>
  <c r="M5" i="46"/>
  <c r="L5" i="46"/>
  <c r="N5" i="46" s="1"/>
  <c r="O5" i="46" s="1"/>
  <c r="K5" i="46"/>
  <c r="J5" i="46"/>
  <c r="I5" i="46"/>
  <c r="H5" i="46"/>
  <c r="G5" i="46"/>
  <c r="F5" i="46"/>
  <c r="E5" i="46"/>
  <c r="D5" i="46"/>
  <c r="N37" i="45"/>
  <c r="O37" i="45"/>
  <c r="M36" i="45"/>
  <c r="L36" i="45"/>
  <c r="L38" i="45" s="1"/>
  <c r="K36" i="45"/>
  <c r="K38" i="45" s="1"/>
  <c r="J36" i="45"/>
  <c r="I36" i="45"/>
  <c r="H36" i="45"/>
  <c r="G36" i="45"/>
  <c r="F36" i="45"/>
  <c r="E36" i="45"/>
  <c r="D36" i="45"/>
  <c r="N35" i="45"/>
  <c r="O35" i="45"/>
  <c r="N34" i="45"/>
  <c r="O34" i="45"/>
  <c r="N33" i="45"/>
  <c r="O33" i="45" s="1"/>
  <c r="N32" i="45"/>
  <c r="O32" i="45"/>
  <c r="M31" i="45"/>
  <c r="L31" i="45"/>
  <c r="K31" i="45"/>
  <c r="J31" i="45"/>
  <c r="I31" i="45"/>
  <c r="H31" i="45"/>
  <c r="G31" i="45"/>
  <c r="F31" i="45"/>
  <c r="E31" i="45"/>
  <c r="N31" i="45" s="1"/>
  <c r="O31" i="45" s="1"/>
  <c r="D31" i="45"/>
  <c r="N30" i="45"/>
  <c r="O30" i="45"/>
  <c r="M29" i="45"/>
  <c r="L29" i="45"/>
  <c r="K29" i="45"/>
  <c r="J29" i="45"/>
  <c r="I29" i="45"/>
  <c r="H29" i="45"/>
  <c r="G29" i="45"/>
  <c r="F29" i="45"/>
  <c r="E29" i="45"/>
  <c r="N29" i="45" s="1"/>
  <c r="D29" i="45"/>
  <c r="N28" i="45"/>
  <c r="O28" i="45"/>
  <c r="M27" i="45"/>
  <c r="L27" i="45"/>
  <c r="K27" i="45"/>
  <c r="J27" i="45"/>
  <c r="I27" i="45"/>
  <c r="H27" i="45"/>
  <c r="G27" i="45"/>
  <c r="F27" i="45"/>
  <c r="E27" i="45"/>
  <c r="N27" i="45" s="1"/>
  <c r="O27" i="45" s="1"/>
  <c r="D27" i="45"/>
  <c r="N26" i="45"/>
  <c r="O26" i="45"/>
  <c r="N25" i="45"/>
  <c r="O25" i="45"/>
  <c r="N24" i="45"/>
  <c r="O24" i="45" s="1"/>
  <c r="M23" i="45"/>
  <c r="L23" i="45"/>
  <c r="K23" i="45"/>
  <c r="J23" i="45"/>
  <c r="J38" i="45" s="1"/>
  <c r="I23" i="45"/>
  <c r="H23" i="45"/>
  <c r="G23" i="45"/>
  <c r="F23" i="45"/>
  <c r="E23" i="45"/>
  <c r="D23" i="45"/>
  <c r="N22" i="45"/>
  <c r="O22" i="45" s="1"/>
  <c r="N21" i="45"/>
  <c r="O21" i="45"/>
  <c r="N20" i="45"/>
  <c r="O20" i="45"/>
  <c r="N19" i="45"/>
  <c r="O19" i="45" s="1"/>
  <c r="N18" i="45"/>
  <c r="O18" i="45"/>
  <c r="M17" i="45"/>
  <c r="L17" i="45"/>
  <c r="K17" i="45"/>
  <c r="J17" i="45"/>
  <c r="I17" i="45"/>
  <c r="H17" i="45"/>
  <c r="G17" i="45"/>
  <c r="F17" i="45"/>
  <c r="E17" i="45"/>
  <c r="D17" i="45"/>
  <c r="N16" i="45"/>
  <c r="O16" i="45"/>
  <c r="N15" i="45"/>
  <c r="O15" i="45"/>
  <c r="N14" i="45"/>
  <c r="O14" i="45" s="1"/>
  <c r="M13" i="45"/>
  <c r="L13" i="45"/>
  <c r="K13" i="45"/>
  <c r="J13" i="45"/>
  <c r="I13" i="45"/>
  <c r="N13" i="45" s="1"/>
  <c r="H13" i="45"/>
  <c r="G13" i="45"/>
  <c r="F13" i="45"/>
  <c r="E13" i="45"/>
  <c r="D13" i="45"/>
  <c r="N12" i="45"/>
  <c r="O12" i="45" s="1"/>
  <c r="N11" i="45"/>
  <c r="O11" i="45"/>
  <c r="N10" i="45"/>
  <c r="O10" i="45"/>
  <c r="N9" i="45"/>
  <c r="O9" i="45" s="1"/>
  <c r="N8" i="45"/>
  <c r="O8" i="45"/>
  <c r="N7" i="45"/>
  <c r="O7" i="45"/>
  <c r="N6" i="45"/>
  <c r="O6" i="45" s="1"/>
  <c r="M5" i="45"/>
  <c r="L5" i="45"/>
  <c r="K5" i="45"/>
  <c r="J5" i="45"/>
  <c r="I5" i="45"/>
  <c r="H5" i="45"/>
  <c r="G5" i="45"/>
  <c r="F5" i="45"/>
  <c r="E5" i="45"/>
  <c r="D5" i="45"/>
  <c r="N37" i="44"/>
  <c r="O37" i="44" s="1"/>
  <c r="M36" i="44"/>
  <c r="L36" i="44"/>
  <c r="K36" i="44"/>
  <c r="J36" i="44"/>
  <c r="J38" i="44" s="1"/>
  <c r="I36" i="44"/>
  <c r="I38" i="44" s="1"/>
  <c r="H36" i="44"/>
  <c r="G36" i="44"/>
  <c r="F36" i="44"/>
  <c r="E36" i="44"/>
  <c r="D36" i="44"/>
  <c r="N35" i="44"/>
  <c r="O35" i="44" s="1"/>
  <c r="N34" i="44"/>
  <c r="O34" i="44"/>
  <c r="N33" i="44"/>
  <c r="O33" i="44"/>
  <c r="N32" i="44"/>
  <c r="O32" i="44" s="1"/>
  <c r="M31" i="44"/>
  <c r="L31" i="44"/>
  <c r="K31" i="44"/>
  <c r="J31" i="44"/>
  <c r="I31" i="44"/>
  <c r="H31" i="44"/>
  <c r="G31" i="44"/>
  <c r="F31" i="44"/>
  <c r="E31" i="44"/>
  <c r="D31" i="44"/>
  <c r="N30" i="44"/>
  <c r="O30" i="44" s="1"/>
  <c r="M29" i="44"/>
  <c r="L29" i="44"/>
  <c r="K29" i="44"/>
  <c r="J29" i="44"/>
  <c r="I29" i="44"/>
  <c r="H29" i="44"/>
  <c r="G29" i="44"/>
  <c r="F29" i="44"/>
  <c r="E29" i="44"/>
  <c r="D29" i="44"/>
  <c r="N29" i="44" s="1"/>
  <c r="O29" i="44" s="1"/>
  <c r="N28" i="44"/>
  <c r="O28" i="44" s="1"/>
  <c r="M27" i="44"/>
  <c r="L27" i="44"/>
  <c r="K27" i="44"/>
  <c r="J27" i="44"/>
  <c r="I27" i="44"/>
  <c r="H27" i="44"/>
  <c r="G27" i="44"/>
  <c r="F27" i="44"/>
  <c r="E27" i="44"/>
  <c r="D27" i="44"/>
  <c r="N27" i="44" s="1"/>
  <c r="O27" i="44" s="1"/>
  <c r="N26" i="44"/>
  <c r="O26" i="44" s="1"/>
  <c r="N25" i="44"/>
  <c r="O25" i="44"/>
  <c r="N24" i="44"/>
  <c r="O24" i="44"/>
  <c r="M23" i="44"/>
  <c r="L23" i="44"/>
  <c r="K23" i="44"/>
  <c r="J23" i="44"/>
  <c r="I23" i="44"/>
  <c r="H23" i="44"/>
  <c r="G23" i="44"/>
  <c r="F23" i="44"/>
  <c r="E23" i="44"/>
  <c r="D23" i="44"/>
  <c r="N22" i="44"/>
  <c r="O22" i="44"/>
  <c r="N21" i="44"/>
  <c r="O21" i="44" s="1"/>
  <c r="N20" i="44"/>
  <c r="O20" i="44"/>
  <c r="N19" i="44"/>
  <c r="O19" i="44"/>
  <c r="N18" i="44"/>
  <c r="O18" i="44" s="1"/>
  <c r="M17" i="44"/>
  <c r="L17" i="44"/>
  <c r="K17" i="44"/>
  <c r="J17" i="44"/>
  <c r="I17" i="44"/>
  <c r="H17" i="44"/>
  <c r="G17" i="44"/>
  <c r="F17" i="44"/>
  <c r="E17" i="44"/>
  <c r="D17" i="44"/>
  <c r="N16" i="44"/>
  <c r="O16" i="44" s="1"/>
  <c r="N15" i="44"/>
  <c r="O15" i="44"/>
  <c r="N14" i="44"/>
  <c r="O14" i="44"/>
  <c r="M13" i="44"/>
  <c r="L13" i="44"/>
  <c r="K13" i="44"/>
  <c r="J13" i="44"/>
  <c r="I13" i="44"/>
  <c r="H13" i="44"/>
  <c r="G13" i="44"/>
  <c r="F13" i="44"/>
  <c r="E13" i="44"/>
  <c r="D13" i="44"/>
  <c r="N12" i="44"/>
  <c r="O12" i="44"/>
  <c r="N11" i="44"/>
  <c r="O11" i="44" s="1"/>
  <c r="N10" i="44"/>
  <c r="O10" i="44"/>
  <c r="N9" i="44"/>
  <c r="O9" i="44"/>
  <c r="N8" i="44"/>
  <c r="O8" i="44" s="1"/>
  <c r="N7" i="44"/>
  <c r="O7" i="44"/>
  <c r="N6" i="44"/>
  <c r="O6" i="44"/>
  <c r="M5" i="44"/>
  <c r="L5" i="44"/>
  <c r="K5" i="44"/>
  <c r="J5" i="44"/>
  <c r="I5" i="44"/>
  <c r="H5" i="44"/>
  <c r="G5" i="44"/>
  <c r="F5" i="44"/>
  <c r="E5" i="44"/>
  <c r="D5" i="44"/>
  <c r="N37" i="43"/>
  <c r="O37" i="43"/>
  <c r="M36" i="43"/>
  <c r="L36" i="43"/>
  <c r="K36" i="43"/>
  <c r="J36" i="43"/>
  <c r="I36" i="43"/>
  <c r="H36" i="43"/>
  <c r="H38" i="43" s="1"/>
  <c r="G36" i="43"/>
  <c r="F36" i="43"/>
  <c r="E36" i="43"/>
  <c r="D36" i="43"/>
  <c r="N35" i="43"/>
  <c r="O35" i="43"/>
  <c r="N34" i="43"/>
  <c r="O34" i="43" s="1"/>
  <c r="N33" i="43"/>
  <c r="O33" i="43"/>
  <c r="N32" i="43"/>
  <c r="O32" i="43"/>
  <c r="M31" i="43"/>
  <c r="N31" i="43" s="1"/>
  <c r="O31" i="43" s="1"/>
  <c r="L31" i="43"/>
  <c r="K31" i="43"/>
  <c r="J31" i="43"/>
  <c r="I31" i="43"/>
  <c r="H31" i="43"/>
  <c r="G31" i="43"/>
  <c r="F31" i="43"/>
  <c r="E31" i="43"/>
  <c r="D31" i="43"/>
  <c r="N30" i="43"/>
  <c r="O30" i="43"/>
  <c r="M29" i="43"/>
  <c r="N29" i="43" s="1"/>
  <c r="O29" i="43" s="1"/>
  <c r="L29" i="43"/>
  <c r="K29" i="43"/>
  <c r="J29" i="43"/>
  <c r="I29" i="43"/>
  <c r="H29" i="43"/>
  <c r="G29" i="43"/>
  <c r="F29" i="43"/>
  <c r="E29" i="43"/>
  <c r="D29" i="43"/>
  <c r="N28" i="43"/>
  <c r="O28" i="43"/>
  <c r="M27" i="43"/>
  <c r="L27" i="43"/>
  <c r="K27" i="43"/>
  <c r="J27" i="43"/>
  <c r="I27" i="43"/>
  <c r="H27" i="43"/>
  <c r="G27" i="43"/>
  <c r="F27" i="43"/>
  <c r="E27" i="43"/>
  <c r="D27" i="43"/>
  <c r="N26" i="43"/>
  <c r="O26" i="43"/>
  <c r="N25" i="43"/>
  <c r="O25" i="43" s="1"/>
  <c r="N24" i="43"/>
  <c r="O24" i="43"/>
  <c r="M23" i="43"/>
  <c r="L23" i="43"/>
  <c r="K23" i="43"/>
  <c r="J23" i="43"/>
  <c r="I23" i="43"/>
  <c r="H23" i="43"/>
  <c r="G23" i="43"/>
  <c r="F23" i="43"/>
  <c r="E23" i="43"/>
  <c r="D23" i="43"/>
  <c r="N22" i="43"/>
  <c r="O22" i="43"/>
  <c r="N21" i="43"/>
  <c r="O21" i="43"/>
  <c r="N20" i="43"/>
  <c r="O20" i="43" s="1"/>
  <c r="N19" i="43"/>
  <c r="O19" i="43"/>
  <c r="N18" i="43"/>
  <c r="O18" i="43"/>
  <c r="M17" i="43"/>
  <c r="L17" i="43"/>
  <c r="K17" i="43"/>
  <c r="J17" i="43"/>
  <c r="I17" i="43"/>
  <c r="H17" i="43"/>
  <c r="G17" i="43"/>
  <c r="F17" i="43"/>
  <c r="E17" i="43"/>
  <c r="D17" i="43"/>
  <c r="N16" i="43"/>
  <c r="O16" i="43"/>
  <c r="N15" i="43"/>
  <c r="O15" i="43" s="1"/>
  <c r="N14" i="43"/>
  <c r="O14" i="43"/>
  <c r="M13" i="43"/>
  <c r="L13" i="43"/>
  <c r="K13" i="43"/>
  <c r="J13" i="43"/>
  <c r="I13" i="43"/>
  <c r="H13" i="43"/>
  <c r="G13" i="43"/>
  <c r="F13" i="43"/>
  <c r="E13" i="43"/>
  <c r="N13" i="43" s="1"/>
  <c r="O13" i="43" s="1"/>
  <c r="D13" i="43"/>
  <c r="N12" i="43"/>
  <c r="O12" i="43"/>
  <c r="N11" i="43"/>
  <c r="O11" i="43"/>
  <c r="N10" i="43"/>
  <c r="O10" i="43" s="1"/>
  <c r="N9" i="43"/>
  <c r="O9" i="43"/>
  <c r="N8" i="43"/>
  <c r="O8" i="43"/>
  <c r="N7" i="43"/>
  <c r="O7" i="43" s="1"/>
  <c r="N6" i="43"/>
  <c r="O6" i="43"/>
  <c r="M5" i="43"/>
  <c r="L5" i="43"/>
  <c r="K5" i="43"/>
  <c r="J5" i="43"/>
  <c r="I5" i="43"/>
  <c r="H5" i="43"/>
  <c r="G5" i="43"/>
  <c r="F5" i="43"/>
  <c r="E5" i="43"/>
  <c r="E38" i="43" s="1"/>
  <c r="D5" i="43"/>
  <c r="D36" i="42"/>
  <c r="N35" i="42"/>
  <c r="O35" i="42" s="1"/>
  <c r="M34" i="42"/>
  <c r="L34" i="42"/>
  <c r="K34" i="42"/>
  <c r="J34" i="42"/>
  <c r="I34" i="42"/>
  <c r="H34" i="42"/>
  <c r="G34" i="42"/>
  <c r="F34" i="42"/>
  <c r="E34" i="42"/>
  <c r="D34" i="42"/>
  <c r="N34" i="42" s="1"/>
  <c r="N33" i="42"/>
  <c r="O33" i="42" s="1"/>
  <c r="N32" i="42"/>
  <c r="O32" i="42"/>
  <c r="N31" i="42"/>
  <c r="O31" i="42"/>
  <c r="N30" i="42"/>
  <c r="O30" i="42" s="1"/>
  <c r="M29" i="42"/>
  <c r="L29" i="42"/>
  <c r="K29" i="42"/>
  <c r="J29" i="42"/>
  <c r="I29" i="42"/>
  <c r="H29" i="42"/>
  <c r="G29" i="42"/>
  <c r="F29" i="42"/>
  <c r="E29" i="42"/>
  <c r="D29" i="42"/>
  <c r="N28" i="42"/>
  <c r="O28" i="42" s="1"/>
  <c r="M27" i="42"/>
  <c r="L27" i="42"/>
  <c r="K27" i="42"/>
  <c r="J27" i="42"/>
  <c r="I27" i="42"/>
  <c r="H27" i="42"/>
  <c r="G27" i="42"/>
  <c r="F27" i="42"/>
  <c r="E27" i="42"/>
  <c r="D27" i="42"/>
  <c r="N26" i="42"/>
  <c r="O26" i="42" s="1"/>
  <c r="N25" i="42"/>
  <c r="O25" i="42"/>
  <c r="N24" i="42"/>
  <c r="O24" i="42"/>
  <c r="M23" i="42"/>
  <c r="N23" i="42" s="1"/>
  <c r="O23" i="42" s="1"/>
  <c r="L23" i="42"/>
  <c r="K23" i="42"/>
  <c r="J23" i="42"/>
  <c r="I23" i="42"/>
  <c r="H23" i="42"/>
  <c r="G23" i="42"/>
  <c r="F23" i="42"/>
  <c r="E23" i="42"/>
  <c r="D23" i="42"/>
  <c r="N22" i="42"/>
  <c r="O22" i="42"/>
  <c r="N21" i="42"/>
  <c r="O21" i="42" s="1"/>
  <c r="N20" i="42"/>
  <c r="O20" i="42"/>
  <c r="N19" i="42"/>
  <c r="O19" i="42"/>
  <c r="N18" i="42"/>
  <c r="O18" i="42" s="1"/>
  <c r="M17" i="42"/>
  <c r="L17" i="42"/>
  <c r="L36" i="42" s="1"/>
  <c r="K17" i="42"/>
  <c r="J17" i="42"/>
  <c r="I17" i="42"/>
  <c r="N17" i="42" s="1"/>
  <c r="O17" i="42" s="1"/>
  <c r="H17" i="42"/>
  <c r="G17" i="42"/>
  <c r="F17" i="42"/>
  <c r="F36" i="42" s="1"/>
  <c r="E17" i="42"/>
  <c r="D17" i="42"/>
  <c r="N16" i="42"/>
  <c r="O16" i="42" s="1"/>
  <c r="N15" i="42"/>
  <c r="O15" i="42"/>
  <c r="N14" i="42"/>
  <c r="O14" i="42"/>
  <c r="M13" i="42"/>
  <c r="N13" i="42" s="1"/>
  <c r="O13" i="42" s="1"/>
  <c r="L13" i="42"/>
  <c r="K13" i="42"/>
  <c r="J13" i="42"/>
  <c r="I13" i="42"/>
  <c r="H13" i="42"/>
  <c r="G13" i="42"/>
  <c r="F13" i="42"/>
  <c r="E13" i="42"/>
  <c r="D13" i="42"/>
  <c r="N12" i="42"/>
  <c r="O12" i="42"/>
  <c r="N11" i="42"/>
  <c r="O11" i="42" s="1"/>
  <c r="N10" i="42"/>
  <c r="O10" i="42"/>
  <c r="N9" i="42"/>
  <c r="O9" i="42"/>
  <c r="N8" i="42"/>
  <c r="O8" i="42" s="1"/>
  <c r="N7" i="42"/>
  <c r="O7" i="42"/>
  <c r="N6" i="42"/>
  <c r="O6" i="42"/>
  <c r="M5" i="42"/>
  <c r="L5" i="42"/>
  <c r="K5" i="42"/>
  <c r="K36" i="42" s="1"/>
  <c r="J5" i="42"/>
  <c r="I5" i="42"/>
  <c r="H5" i="42"/>
  <c r="H36" i="42" s="1"/>
  <c r="G5" i="42"/>
  <c r="G36" i="42" s="1"/>
  <c r="F5" i="42"/>
  <c r="E5" i="42"/>
  <c r="E36" i="42" s="1"/>
  <c r="D5" i="42"/>
  <c r="N34" i="41"/>
  <c r="O34" i="41"/>
  <c r="M33" i="41"/>
  <c r="L33" i="41"/>
  <c r="K33" i="41"/>
  <c r="J33" i="41"/>
  <c r="I33" i="41"/>
  <c r="H33" i="41"/>
  <c r="G33" i="41"/>
  <c r="F33" i="41"/>
  <c r="E33" i="41"/>
  <c r="D33" i="41"/>
  <c r="N32" i="41"/>
  <c r="O32" i="41"/>
  <c r="N31" i="41"/>
  <c r="O31" i="41"/>
  <c r="N30" i="41"/>
  <c r="O30" i="41" s="1"/>
  <c r="N29" i="41"/>
  <c r="O29" i="41"/>
  <c r="M28" i="41"/>
  <c r="L28" i="41"/>
  <c r="K28" i="41"/>
  <c r="J28" i="41"/>
  <c r="I28" i="41"/>
  <c r="H28" i="41"/>
  <c r="G28" i="41"/>
  <c r="F28" i="41"/>
  <c r="E28" i="41"/>
  <c r="N28" i="41" s="1"/>
  <c r="O28" i="41" s="1"/>
  <c r="D28" i="41"/>
  <c r="N27" i="41"/>
  <c r="O27" i="41"/>
  <c r="M26" i="41"/>
  <c r="L26" i="41"/>
  <c r="K26" i="41"/>
  <c r="J26" i="41"/>
  <c r="I26" i="41"/>
  <c r="H26" i="41"/>
  <c r="G26" i="41"/>
  <c r="F26" i="41"/>
  <c r="F35" i="41" s="1"/>
  <c r="E26" i="41"/>
  <c r="N26" i="41" s="1"/>
  <c r="O26" i="41" s="1"/>
  <c r="D26" i="41"/>
  <c r="N25" i="41"/>
  <c r="O25" i="41"/>
  <c r="N24" i="41"/>
  <c r="O24" i="41"/>
  <c r="M23" i="41"/>
  <c r="L23" i="41"/>
  <c r="K23" i="41"/>
  <c r="J23" i="41"/>
  <c r="I23" i="41"/>
  <c r="H23" i="41"/>
  <c r="G23" i="41"/>
  <c r="N23" i="41" s="1"/>
  <c r="F23" i="41"/>
  <c r="E23" i="41"/>
  <c r="D23" i="41"/>
  <c r="N22" i="41"/>
  <c r="O22" i="41"/>
  <c r="N21" i="41"/>
  <c r="O21" i="41" s="1"/>
  <c r="N20" i="41"/>
  <c r="O20" i="41"/>
  <c r="N19" i="41"/>
  <c r="O19" i="4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6" i="41"/>
  <c r="O16" i="41" s="1"/>
  <c r="N15" i="41"/>
  <c r="O15" i="41"/>
  <c r="N14" i="41"/>
  <c r="O14" i="41"/>
  <c r="M13" i="41"/>
  <c r="L13" i="41"/>
  <c r="K13" i="41"/>
  <c r="J13" i="41"/>
  <c r="I13" i="41"/>
  <c r="H13" i="41"/>
  <c r="G13" i="41"/>
  <c r="N13" i="41" s="1"/>
  <c r="O13" i="41" s="1"/>
  <c r="F13" i="41"/>
  <c r="E13" i="41"/>
  <c r="D13" i="41"/>
  <c r="N12" i="41"/>
  <c r="O12" i="41"/>
  <c r="N11" i="41"/>
  <c r="O11" i="41" s="1"/>
  <c r="N10" i="41"/>
  <c r="O10" i="41"/>
  <c r="N9" i="41"/>
  <c r="O9" i="41"/>
  <c r="N8" i="41"/>
  <c r="O8" i="41" s="1"/>
  <c r="N7" i="41"/>
  <c r="O7" i="41"/>
  <c r="N6" i="41"/>
  <c r="O6" i="41"/>
  <c r="M5" i="41"/>
  <c r="M35" i="41" s="1"/>
  <c r="L5" i="41"/>
  <c r="L35" i="41" s="1"/>
  <c r="K5" i="41"/>
  <c r="K35" i="41" s="1"/>
  <c r="J5" i="41"/>
  <c r="J35" i="41" s="1"/>
  <c r="I5" i="41"/>
  <c r="I35" i="41" s="1"/>
  <c r="H5" i="41"/>
  <c r="H35" i="41" s="1"/>
  <c r="G5" i="41"/>
  <c r="G35" i="41" s="1"/>
  <c r="F5" i="41"/>
  <c r="E5" i="41"/>
  <c r="D5" i="41"/>
  <c r="N35" i="40"/>
  <c r="O35" i="40" s="1"/>
  <c r="M34" i="40"/>
  <c r="L34" i="40"/>
  <c r="K34" i="40"/>
  <c r="J34" i="40"/>
  <c r="I34" i="40"/>
  <c r="N34" i="40" s="1"/>
  <c r="O34" i="40" s="1"/>
  <c r="H34" i="40"/>
  <c r="G34" i="40"/>
  <c r="G36" i="40"/>
  <c r="F34" i="40"/>
  <c r="E34" i="40"/>
  <c r="D34" i="40"/>
  <c r="N33" i="40"/>
  <c r="O33" i="40"/>
  <c r="N32" i="40"/>
  <c r="O32" i="40"/>
  <c r="N31" i="40"/>
  <c r="O31" i="40" s="1"/>
  <c r="N30" i="40"/>
  <c r="O30" i="40"/>
  <c r="M29" i="40"/>
  <c r="L29" i="40"/>
  <c r="K29" i="40"/>
  <c r="J29" i="40"/>
  <c r="I29" i="40"/>
  <c r="H29" i="40"/>
  <c r="G29" i="40"/>
  <c r="F29" i="40"/>
  <c r="E29" i="40"/>
  <c r="N29" i="40" s="1"/>
  <c r="O29" i="40" s="1"/>
  <c r="D29" i="40"/>
  <c r="N28" i="40"/>
  <c r="O28" i="40"/>
  <c r="M27" i="40"/>
  <c r="L27" i="40"/>
  <c r="K27" i="40"/>
  <c r="J27" i="40"/>
  <c r="I27" i="40"/>
  <c r="H27" i="40"/>
  <c r="G27" i="40"/>
  <c r="F27" i="40"/>
  <c r="E27" i="40"/>
  <c r="N27" i="40" s="1"/>
  <c r="O27" i="40" s="1"/>
  <c r="D27" i="40"/>
  <c r="N26" i="40"/>
  <c r="O26" i="40"/>
  <c r="N25" i="40"/>
  <c r="O25" i="40" s="1"/>
  <c r="N24" i="40"/>
  <c r="O24" i="40" s="1"/>
  <c r="M23" i="40"/>
  <c r="L23" i="40"/>
  <c r="K23" i="40"/>
  <c r="J23" i="40"/>
  <c r="I23" i="40"/>
  <c r="N23" i="40" s="1"/>
  <c r="O23" i="40" s="1"/>
  <c r="H23" i="40"/>
  <c r="G23" i="40"/>
  <c r="F23" i="40"/>
  <c r="E23" i="40"/>
  <c r="D23" i="40"/>
  <c r="N22" i="40"/>
  <c r="O22" i="40" s="1"/>
  <c r="N21" i="40"/>
  <c r="O21" i="40"/>
  <c r="N20" i="40"/>
  <c r="O20" i="40"/>
  <c r="N19" i="40"/>
  <c r="O19" i="40" s="1"/>
  <c r="N18" i="40"/>
  <c r="O18" i="40"/>
  <c r="M17" i="40"/>
  <c r="L17" i="40"/>
  <c r="K17" i="40"/>
  <c r="J17" i="40"/>
  <c r="I17" i="40"/>
  <c r="H17" i="40"/>
  <c r="G17" i="40"/>
  <c r="F17" i="40"/>
  <c r="E17" i="40"/>
  <c r="D17" i="40"/>
  <c r="N16" i="40"/>
  <c r="O16" i="40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F36" i="40" s="1"/>
  <c r="E13" i="40"/>
  <c r="D13" i="40"/>
  <c r="N12" i="40"/>
  <c r="O12" i="40" s="1"/>
  <c r="N11" i="40"/>
  <c r="O11" i="40"/>
  <c r="N10" i="40"/>
  <c r="O10" i="40"/>
  <c r="N9" i="40"/>
  <c r="O9" i="40" s="1"/>
  <c r="N8" i="40"/>
  <c r="O8" i="40"/>
  <c r="N7" i="40"/>
  <c r="O7" i="40" s="1"/>
  <c r="N6" i="40"/>
  <c r="O6" i="40" s="1"/>
  <c r="M5" i="40"/>
  <c r="M36" i="40"/>
  <c r="L5" i="40"/>
  <c r="K5" i="40"/>
  <c r="K36" i="40" s="1"/>
  <c r="J5" i="40"/>
  <c r="I5" i="40"/>
  <c r="H5" i="40"/>
  <c r="G5" i="40"/>
  <c r="F5" i="40"/>
  <c r="E5" i="40"/>
  <c r="D5" i="40"/>
  <c r="D36" i="40" s="1"/>
  <c r="N34" i="39"/>
  <c r="O34" i="39"/>
  <c r="M33" i="39"/>
  <c r="N33" i="39" s="1"/>
  <c r="O33" i="39" s="1"/>
  <c r="L33" i="39"/>
  <c r="K33" i="39"/>
  <c r="J33" i="39"/>
  <c r="I33" i="39"/>
  <c r="H33" i="39"/>
  <c r="G33" i="39"/>
  <c r="F33" i="39"/>
  <c r="E33" i="39"/>
  <c r="D33" i="39"/>
  <c r="N32" i="39"/>
  <c r="O32" i="39"/>
  <c r="N31" i="39"/>
  <c r="O31" i="39" s="1"/>
  <c r="N30" i="39"/>
  <c r="O30" i="39"/>
  <c r="N29" i="39"/>
  <c r="O29" i="39" s="1"/>
  <c r="M28" i="39"/>
  <c r="L28" i="39"/>
  <c r="K28" i="39"/>
  <c r="J28" i="39"/>
  <c r="I28" i="39"/>
  <c r="H28" i="39"/>
  <c r="G28" i="39"/>
  <c r="N28" i="39" s="1"/>
  <c r="O28" i="39" s="1"/>
  <c r="F28" i="39"/>
  <c r="E28" i="39"/>
  <c r="D28" i="39"/>
  <c r="N27" i="39"/>
  <c r="O27" i="39" s="1"/>
  <c r="M26" i="39"/>
  <c r="L26" i="39"/>
  <c r="K26" i="39"/>
  <c r="J26" i="39"/>
  <c r="I26" i="39"/>
  <c r="H26" i="39"/>
  <c r="H35" i="39" s="1"/>
  <c r="G26" i="39"/>
  <c r="F26" i="39"/>
  <c r="E26" i="39"/>
  <c r="D26" i="39"/>
  <c r="N25" i="39"/>
  <c r="O25" i="39" s="1"/>
  <c r="N24" i="39"/>
  <c r="O24" i="39"/>
  <c r="M23" i="39"/>
  <c r="L23" i="39"/>
  <c r="L35" i="39" s="1"/>
  <c r="K23" i="39"/>
  <c r="J23" i="39"/>
  <c r="I23" i="39"/>
  <c r="H23" i="39"/>
  <c r="G23" i="39"/>
  <c r="F23" i="39"/>
  <c r="E23" i="39"/>
  <c r="D23" i="39"/>
  <c r="N22" i="39"/>
  <c r="O22" i="39"/>
  <c r="N21" i="39"/>
  <c r="O21" i="39" s="1"/>
  <c r="N20" i="39"/>
  <c r="O20" i="39"/>
  <c r="N19" i="39"/>
  <c r="O19" i="39" s="1"/>
  <c r="N18" i="39"/>
  <c r="O18" i="39" s="1"/>
  <c r="M17" i="39"/>
  <c r="L17" i="39"/>
  <c r="K17" i="39"/>
  <c r="J17" i="39"/>
  <c r="I17" i="39"/>
  <c r="N17" i="39" s="1"/>
  <c r="O17" i="39" s="1"/>
  <c r="H17" i="39"/>
  <c r="G17" i="39"/>
  <c r="F17" i="39"/>
  <c r="E17" i="39"/>
  <c r="D17" i="39"/>
  <c r="N16" i="39"/>
  <c r="O16" i="39" s="1"/>
  <c r="N15" i="39"/>
  <c r="O15" i="39"/>
  <c r="N14" i="39"/>
  <c r="O14" i="39"/>
  <c r="M13" i="39"/>
  <c r="N13" i="39" s="1"/>
  <c r="O13" i="39" s="1"/>
  <c r="L13" i="39"/>
  <c r="K13" i="39"/>
  <c r="J13" i="39"/>
  <c r="I13" i="39"/>
  <c r="H13" i="39"/>
  <c r="G13" i="39"/>
  <c r="F13" i="39"/>
  <c r="E13" i="39"/>
  <c r="D13" i="39"/>
  <c r="N12" i="39"/>
  <c r="O12" i="39"/>
  <c r="N11" i="39"/>
  <c r="O11" i="39" s="1"/>
  <c r="N10" i="39"/>
  <c r="O10" i="39"/>
  <c r="N9" i="39"/>
  <c r="O9" i="39" s="1"/>
  <c r="N8" i="39"/>
  <c r="O8" i="39" s="1"/>
  <c r="N7" i="39"/>
  <c r="O7" i="39"/>
  <c r="N6" i="39"/>
  <c r="O6" i="39"/>
  <c r="M5" i="39"/>
  <c r="L5" i="39"/>
  <c r="K5" i="39"/>
  <c r="K35" i="39" s="1"/>
  <c r="J5" i="39"/>
  <c r="J35" i="39" s="1"/>
  <c r="I5" i="39"/>
  <c r="I35" i="39" s="1"/>
  <c r="H5" i="39"/>
  <c r="G5" i="39"/>
  <c r="G35" i="39" s="1"/>
  <c r="F5" i="39"/>
  <c r="F35" i="39" s="1"/>
  <c r="E5" i="39"/>
  <c r="D5" i="39"/>
  <c r="N34" i="38"/>
  <c r="O34" i="38" s="1"/>
  <c r="M33" i="38"/>
  <c r="L33" i="38"/>
  <c r="K33" i="38"/>
  <c r="J33" i="38"/>
  <c r="I33" i="38"/>
  <c r="H33" i="38"/>
  <c r="G33" i="38"/>
  <c r="F33" i="38"/>
  <c r="N33" i="38" s="1"/>
  <c r="O33" i="38" s="1"/>
  <c r="E33" i="38"/>
  <c r="D33" i="38"/>
  <c r="N32" i="38"/>
  <c r="O32" i="38"/>
  <c r="N31" i="38"/>
  <c r="O31" i="38"/>
  <c r="N30" i="38"/>
  <c r="O30" i="38" s="1"/>
  <c r="N29" i="38"/>
  <c r="O29" i="38" s="1"/>
  <c r="M28" i="38"/>
  <c r="L28" i="38"/>
  <c r="K28" i="38"/>
  <c r="J28" i="38"/>
  <c r="I28" i="38"/>
  <c r="H28" i="38"/>
  <c r="G28" i="38"/>
  <c r="F28" i="38"/>
  <c r="E28" i="38"/>
  <c r="D28" i="38"/>
  <c r="N27" i="38"/>
  <c r="O27" i="38" s="1"/>
  <c r="M26" i="38"/>
  <c r="L26" i="38"/>
  <c r="K26" i="38"/>
  <c r="J26" i="38"/>
  <c r="I26" i="38"/>
  <c r="H26" i="38"/>
  <c r="G26" i="38"/>
  <c r="F26" i="38"/>
  <c r="E26" i="38"/>
  <c r="D26" i="38"/>
  <c r="N25" i="38"/>
  <c r="O25" i="38" s="1"/>
  <c r="N24" i="38"/>
  <c r="O24" i="38" s="1"/>
  <c r="M23" i="38"/>
  <c r="L23" i="38"/>
  <c r="K23" i="38"/>
  <c r="J23" i="38"/>
  <c r="I23" i="38"/>
  <c r="H23" i="38"/>
  <c r="G23" i="38"/>
  <c r="F23" i="38"/>
  <c r="E23" i="38"/>
  <c r="N23" i="38" s="1"/>
  <c r="O23" i="38" s="1"/>
  <c r="D23" i="38"/>
  <c r="N22" i="38"/>
  <c r="O22" i="38"/>
  <c r="N21" i="38"/>
  <c r="O21" i="38" s="1"/>
  <c r="N20" i="38"/>
  <c r="O20" i="38"/>
  <c r="N19" i="38"/>
  <c r="O19" i="38"/>
  <c r="N18" i="38"/>
  <c r="O18" i="38" s="1"/>
  <c r="M17" i="38"/>
  <c r="L17" i="38"/>
  <c r="K17" i="38"/>
  <c r="J17" i="38"/>
  <c r="I17" i="38"/>
  <c r="H17" i="38"/>
  <c r="G17" i="38"/>
  <c r="F17" i="38"/>
  <c r="E17" i="38"/>
  <c r="D17" i="38"/>
  <c r="N17" i="38" s="1"/>
  <c r="O17" i="38" s="1"/>
  <c r="N16" i="38"/>
  <c r="O16" i="38" s="1"/>
  <c r="N15" i="38"/>
  <c r="O15" i="38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2" i="38"/>
  <c r="O12" i="38"/>
  <c r="N11" i="38"/>
  <c r="O11" i="38" s="1"/>
  <c r="N10" i="38"/>
  <c r="O10" i="38" s="1"/>
  <c r="N9" i="38"/>
  <c r="O9" i="38"/>
  <c r="N8" i="38"/>
  <c r="O8" i="38" s="1"/>
  <c r="N7" i="38"/>
  <c r="O7" i="38" s="1"/>
  <c r="N6" i="38"/>
  <c r="O6" i="38"/>
  <c r="M5" i="38"/>
  <c r="M35" i="38" s="1"/>
  <c r="L5" i="38"/>
  <c r="L35" i="38"/>
  <c r="K5" i="38"/>
  <c r="J5" i="38"/>
  <c r="J35" i="38" s="1"/>
  <c r="I5" i="38"/>
  <c r="I35" i="38" s="1"/>
  <c r="H5" i="38"/>
  <c r="G5" i="38"/>
  <c r="G35" i="38" s="1"/>
  <c r="F5" i="38"/>
  <c r="E5" i="38"/>
  <c r="E35" i="38" s="1"/>
  <c r="D5" i="38"/>
  <c r="N5" i="38" s="1"/>
  <c r="O5" i="38" s="1"/>
  <c r="N35" i="37"/>
  <c r="O35" i="37"/>
  <c r="M34" i="37"/>
  <c r="L34" i="37"/>
  <c r="K34" i="37"/>
  <c r="J34" i="37"/>
  <c r="I34" i="37"/>
  <c r="H34" i="37"/>
  <c r="G34" i="37"/>
  <c r="F34" i="37"/>
  <c r="E34" i="37"/>
  <c r="N34" i="37" s="1"/>
  <c r="O34" i="37" s="1"/>
  <c r="D34" i="37"/>
  <c r="N33" i="37"/>
  <c r="O33" i="37" s="1"/>
  <c r="N32" i="37"/>
  <c r="O32" i="37" s="1"/>
  <c r="N31" i="37"/>
  <c r="O31" i="37"/>
  <c r="N30" i="37"/>
  <c r="O30" i="37"/>
  <c r="M29" i="37"/>
  <c r="N29" i="37" s="1"/>
  <c r="O29" i="37" s="1"/>
  <c r="L29" i="37"/>
  <c r="K29" i="37"/>
  <c r="J29" i="37"/>
  <c r="I29" i="37"/>
  <c r="H29" i="37"/>
  <c r="G29" i="37"/>
  <c r="F29" i="37"/>
  <c r="E29" i="37"/>
  <c r="D29" i="37"/>
  <c r="N28" i="37"/>
  <c r="O28" i="37"/>
  <c r="M27" i="37"/>
  <c r="N27" i="37" s="1"/>
  <c r="O27" i="37" s="1"/>
  <c r="L27" i="37"/>
  <c r="K27" i="37"/>
  <c r="J27" i="37"/>
  <c r="I27" i="37"/>
  <c r="H27" i="37"/>
  <c r="G27" i="37"/>
  <c r="F27" i="37"/>
  <c r="E27" i="37"/>
  <c r="D27" i="37"/>
  <c r="N26" i="37"/>
  <c r="O26" i="37"/>
  <c r="N25" i="37"/>
  <c r="O25" i="37" s="1"/>
  <c r="N24" i="37"/>
  <c r="O24" i="37"/>
  <c r="M23" i="37"/>
  <c r="L23" i="37"/>
  <c r="K23" i="37"/>
  <c r="J23" i="37"/>
  <c r="I23" i="37"/>
  <c r="H23" i="37"/>
  <c r="G23" i="37"/>
  <c r="F23" i="37"/>
  <c r="F36" i="37" s="1"/>
  <c r="E23" i="37"/>
  <c r="D23" i="37"/>
  <c r="N23" i="37" s="1"/>
  <c r="O23" i="37" s="1"/>
  <c r="N22" i="37"/>
  <c r="O22" i="37" s="1"/>
  <c r="N21" i="37"/>
  <c r="O21" i="37" s="1"/>
  <c r="N20" i="37"/>
  <c r="O20" i="37"/>
  <c r="N19" i="37"/>
  <c r="O19" i="37"/>
  <c r="N18" i="37"/>
  <c r="O18" i="37" s="1"/>
  <c r="M17" i="37"/>
  <c r="L17" i="37"/>
  <c r="K17" i="37"/>
  <c r="J17" i="37"/>
  <c r="I17" i="37"/>
  <c r="H17" i="37"/>
  <c r="G17" i="37"/>
  <c r="F17" i="37"/>
  <c r="E17" i="37"/>
  <c r="D17" i="37"/>
  <c r="N17" i="37" s="1"/>
  <c r="O17" i="37" s="1"/>
  <c r="N16" i="37"/>
  <c r="O16" i="37" s="1"/>
  <c r="N15" i="37"/>
  <c r="O15" i="37"/>
  <c r="N14" i="37"/>
  <c r="O14" i="37" s="1"/>
  <c r="M13" i="37"/>
  <c r="L13" i="37"/>
  <c r="K13" i="37"/>
  <c r="J13" i="37"/>
  <c r="I13" i="37"/>
  <c r="H13" i="37"/>
  <c r="H36" i="37"/>
  <c r="G13" i="37"/>
  <c r="F13" i="37"/>
  <c r="E13" i="37"/>
  <c r="D13" i="37"/>
  <c r="N12" i="37"/>
  <c r="O12" i="37" s="1"/>
  <c r="N11" i="37"/>
  <c r="O11" i="37" s="1"/>
  <c r="N10" i="37"/>
  <c r="O10" i="37"/>
  <c r="N9" i="37"/>
  <c r="O9" i="37"/>
  <c r="N8" i="37"/>
  <c r="O8" i="37" s="1"/>
  <c r="N7" i="37"/>
  <c r="O7" i="37"/>
  <c r="N6" i="37"/>
  <c r="O6" i="37" s="1"/>
  <c r="M5" i="37"/>
  <c r="L5" i="37"/>
  <c r="K5" i="37"/>
  <c r="K36" i="37" s="1"/>
  <c r="J5" i="37"/>
  <c r="I5" i="37"/>
  <c r="I36" i="37" s="1"/>
  <c r="H5" i="37"/>
  <c r="G5" i="37"/>
  <c r="G36" i="37" s="1"/>
  <c r="F5" i="37"/>
  <c r="E5" i="37"/>
  <c r="D5" i="37"/>
  <c r="N5" i="37" s="1"/>
  <c r="O5" i="37" s="1"/>
  <c r="N34" i="36"/>
  <c r="O34" i="36" s="1"/>
  <c r="M33" i="36"/>
  <c r="L33" i="36"/>
  <c r="K33" i="36"/>
  <c r="J33" i="36"/>
  <c r="I33" i="36"/>
  <c r="H33" i="36"/>
  <c r="G33" i="36"/>
  <c r="F33" i="36"/>
  <c r="E33" i="36"/>
  <c r="D33" i="36"/>
  <c r="N33" i="36" s="1"/>
  <c r="O33" i="36" s="1"/>
  <c r="N32" i="36"/>
  <c r="O32" i="36" s="1"/>
  <c r="N31" i="36"/>
  <c r="O31" i="36" s="1"/>
  <c r="N30" i="36"/>
  <c r="O30" i="36" s="1"/>
  <c r="N29" i="36"/>
  <c r="O29" i="36" s="1"/>
  <c r="M28" i="36"/>
  <c r="L28" i="36"/>
  <c r="N28" i="36" s="1"/>
  <c r="O28" i="36" s="1"/>
  <c r="K28" i="36"/>
  <c r="J28" i="36"/>
  <c r="I28" i="36"/>
  <c r="H28" i="36"/>
  <c r="G28" i="36"/>
  <c r="F28" i="36"/>
  <c r="E28" i="36"/>
  <c r="D28" i="36"/>
  <c r="N27" i="36"/>
  <c r="O27" i="36" s="1"/>
  <c r="M26" i="36"/>
  <c r="L26" i="36"/>
  <c r="K26" i="36"/>
  <c r="J26" i="36"/>
  <c r="I26" i="36"/>
  <c r="H26" i="36"/>
  <c r="G26" i="36"/>
  <c r="F26" i="36"/>
  <c r="E26" i="36"/>
  <c r="D26" i="36"/>
  <c r="N25" i="36"/>
  <c r="O25" i="36" s="1"/>
  <c r="N24" i="36"/>
  <c r="O24" i="36" s="1"/>
  <c r="M23" i="36"/>
  <c r="L23" i="36"/>
  <c r="K23" i="36"/>
  <c r="J23" i="36"/>
  <c r="I23" i="36"/>
  <c r="H23" i="36"/>
  <c r="G23" i="36"/>
  <c r="G35" i="36"/>
  <c r="F23" i="36"/>
  <c r="N23" i="36" s="1"/>
  <c r="O23" i="36" s="1"/>
  <c r="E23" i="36"/>
  <c r="D23" i="36"/>
  <c r="N22" i="36"/>
  <c r="O22" i="36"/>
  <c r="N21" i="36"/>
  <c r="O21" i="36" s="1"/>
  <c r="N20" i="36"/>
  <c r="O20" i="36" s="1"/>
  <c r="N19" i="36"/>
  <c r="O19" i="36"/>
  <c r="N18" i="36"/>
  <c r="O18" i="36" s="1"/>
  <c r="M17" i="36"/>
  <c r="L17" i="36"/>
  <c r="K17" i="36"/>
  <c r="J17" i="36"/>
  <c r="I17" i="36"/>
  <c r="H17" i="36"/>
  <c r="G17" i="36"/>
  <c r="F17" i="36"/>
  <c r="F35" i="36" s="1"/>
  <c r="E17" i="36"/>
  <c r="D17" i="36"/>
  <c r="N16" i="36"/>
  <c r="O16" i="36"/>
  <c r="N15" i="36"/>
  <c r="O15" i="36" s="1"/>
  <c r="N14" i="36"/>
  <c r="O14" i="36" s="1"/>
  <c r="M13" i="36"/>
  <c r="L13" i="36"/>
  <c r="K13" i="36"/>
  <c r="J13" i="36"/>
  <c r="J35" i="36"/>
  <c r="I13" i="36"/>
  <c r="H13" i="36"/>
  <c r="G13" i="36"/>
  <c r="F13" i="36"/>
  <c r="E13" i="36"/>
  <c r="D13" i="36"/>
  <c r="N13" i="36" s="1"/>
  <c r="O13" i="36" s="1"/>
  <c r="N12" i="36"/>
  <c r="O12" i="36" s="1"/>
  <c r="N11" i="36"/>
  <c r="O11" i="36"/>
  <c r="N10" i="36"/>
  <c r="O10" i="36" s="1"/>
  <c r="N9" i="36"/>
  <c r="O9" i="36" s="1"/>
  <c r="N8" i="36"/>
  <c r="O8" i="36"/>
  <c r="N7" i="36"/>
  <c r="O7" i="36"/>
  <c r="N6" i="36"/>
  <c r="O6" i="36" s="1"/>
  <c r="M5" i="36"/>
  <c r="N5" i="36" s="1"/>
  <c r="O5" i="36" s="1"/>
  <c r="M35" i="36"/>
  <c r="L5" i="36"/>
  <c r="K5" i="36"/>
  <c r="K35" i="36" s="1"/>
  <c r="J5" i="36"/>
  <c r="I5" i="36"/>
  <c r="I35" i="36" s="1"/>
  <c r="H5" i="36"/>
  <c r="G5" i="36"/>
  <c r="F5" i="36"/>
  <c r="E5" i="36"/>
  <c r="D5" i="36"/>
  <c r="D35" i="36"/>
  <c r="N34" i="35"/>
  <c r="O34" i="35" s="1"/>
  <c r="M33" i="35"/>
  <c r="L33" i="35"/>
  <c r="K33" i="35"/>
  <c r="J33" i="35"/>
  <c r="I33" i="35"/>
  <c r="H33" i="35"/>
  <c r="G33" i="35"/>
  <c r="F33" i="35"/>
  <c r="E33" i="35"/>
  <c r="D33" i="35"/>
  <c r="N33" i="35"/>
  <c r="O33" i="35" s="1"/>
  <c r="N32" i="35"/>
  <c r="O32" i="35"/>
  <c r="N31" i="35"/>
  <c r="O31" i="35" s="1"/>
  <c r="N30" i="35"/>
  <c r="O30" i="35" s="1"/>
  <c r="N29" i="35"/>
  <c r="O29" i="35"/>
  <c r="M28" i="35"/>
  <c r="L28" i="35"/>
  <c r="K28" i="35"/>
  <c r="J28" i="35"/>
  <c r="I28" i="35"/>
  <c r="H28" i="35"/>
  <c r="G28" i="35"/>
  <c r="F28" i="35"/>
  <c r="E28" i="35"/>
  <c r="D28" i="35"/>
  <c r="N27" i="35"/>
  <c r="O27" i="35"/>
  <c r="M26" i="35"/>
  <c r="N26" i="35" s="1"/>
  <c r="O26" i="35" s="1"/>
  <c r="L26" i="35"/>
  <c r="K26" i="35"/>
  <c r="J26" i="35"/>
  <c r="I26" i="35"/>
  <c r="H26" i="35"/>
  <c r="G26" i="35"/>
  <c r="F26" i="35"/>
  <c r="E26" i="35"/>
  <c r="D26" i="35"/>
  <c r="N25" i="35"/>
  <c r="O25" i="35"/>
  <c r="N24" i="35"/>
  <c r="O24" i="35" s="1"/>
  <c r="M23" i="35"/>
  <c r="L23" i="35"/>
  <c r="K23" i="35"/>
  <c r="J23" i="35"/>
  <c r="I23" i="35"/>
  <c r="H23" i="35"/>
  <c r="G23" i="35"/>
  <c r="F23" i="35"/>
  <c r="E23" i="35"/>
  <c r="D23" i="35"/>
  <c r="N23" i="35" s="1"/>
  <c r="O23" i="35" s="1"/>
  <c r="N22" i="35"/>
  <c r="O22" i="35"/>
  <c r="N21" i="35"/>
  <c r="O21" i="35" s="1"/>
  <c r="N20" i="35"/>
  <c r="O20" i="35" s="1"/>
  <c r="N19" i="35"/>
  <c r="O19" i="35"/>
  <c r="N18" i="35"/>
  <c r="O18" i="35"/>
  <c r="M17" i="35"/>
  <c r="L17" i="35"/>
  <c r="K17" i="35"/>
  <c r="J17" i="35"/>
  <c r="J35" i="35" s="1"/>
  <c r="I17" i="35"/>
  <c r="H17" i="35"/>
  <c r="G17" i="35"/>
  <c r="F17" i="35"/>
  <c r="E17" i="35"/>
  <c r="D17" i="35"/>
  <c r="N16" i="35"/>
  <c r="O16" i="35"/>
  <c r="N15" i="35"/>
  <c r="O15" i="35" s="1"/>
  <c r="N14" i="35"/>
  <c r="O14" i="35"/>
  <c r="M13" i="35"/>
  <c r="L13" i="35"/>
  <c r="K13" i="35"/>
  <c r="J13" i="35"/>
  <c r="I13" i="35"/>
  <c r="H13" i="35"/>
  <c r="G13" i="35"/>
  <c r="F13" i="35"/>
  <c r="E13" i="35"/>
  <c r="D13" i="35"/>
  <c r="N12" i="35"/>
  <c r="O12" i="35"/>
  <c r="N11" i="35"/>
  <c r="O11" i="35"/>
  <c r="N10" i="35"/>
  <c r="O10" i="35" s="1"/>
  <c r="N9" i="35"/>
  <c r="O9" i="35"/>
  <c r="N8" i="35"/>
  <c r="O8" i="35"/>
  <c r="N7" i="35"/>
  <c r="O7" i="35" s="1"/>
  <c r="N6" i="35"/>
  <c r="O6" i="35"/>
  <c r="M5" i="35"/>
  <c r="L5" i="35"/>
  <c r="K5" i="35"/>
  <c r="N5" i="35" s="1"/>
  <c r="O5" i="35" s="1"/>
  <c r="J5" i="35"/>
  <c r="I5" i="35"/>
  <c r="I35" i="35" s="1"/>
  <c r="H5" i="35"/>
  <c r="H35" i="35" s="1"/>
  <c r="G5" i="35"/>
  <c r="F5" i="35"/>
  <c r="E5" i="35"/>
  <c r="D5" i="35"/>
  <c r="D35" i="35"/>
  <c r="N34" i="34"/>
  <c r="O34" i="34" s="1"/>
  <c r="M33" i="34"/>
  <c r="L33" i="34"/>
  <c r="K33" i="34"/>
  <c r="J33" i="34"/>
  <c r="I33" i="34"/>
  <c r="H33" i="34"/>
  <c r="G33" i="34"/>
  <c r="F33" i="34"/>
  <c r="E33" i="34"/>
  <c r="D33" i="34"/>
  <c r="N33" i="34" s="1"/>
  <c r="O33" i="34" s="1"/>
  <c r="N32" i="34"/>
  <c r="O32" i="34"/>
  <c r="N31" i="34"/>
  <c r="O31" i="34" s="1"/>
  <c r="N30" i="34"/>
  <c r="O30" i="34" s="1"/>
  <c r="N29" i="34"/>
  <c r="O29" i="34"/>
  <c r="M28" i="34"/>
  <c r="L28" i="34"/>
  <c r="K28" i="34"/>
  <c r="J28" i="34"/>
  <c r="I28" i="34"/>
  <c r="H28" i="34"/>
  <c r="G28" i="34"/>
  <c r="F28" i="34"/>
  <c r="E28" i="34"/>
  <c r="D28" i="34"/>
  <c r="N27" i="34"/>
  <c r="O27" i="34"/>
  <c r="M26" i="34"/>
  <c r="L26" i="34"/>
  <c r="K26" i="34"/>
  <c r="J26" i="34"/>
  <c r="I26" i="34"/>
  <c r="H26" i="34"/>
  <c r="G26" i="34"/>
  <c r="F26" i="34"/>
  <c r="E26" i="34"/>
  <c r="D26" i="34"/>
  <c r="N25" i="34"/>
  <c r="O25" i="34" s="1"/>
  <c r="N24" i="34"/>
  <c r="O24" i="34"/>
  <c r="M23" i="34"/>
  <c r="L23" i="34"/>
  <c r="K23" i="34"/>
  <c r="J23" i="34"/>
  <c r="I23" i="34"/>
  <c r="H23" i="34"/>
  <c r="G23" i="34"/>
  <c r="F23" i="34"/>
  <c r="N23" i="34"/>
  <c r="O23" i="34" s="1"/>
  <c r="E23" i="34"/>
  <c r="D23" i="34"/>
  <c r="N22" i="34"/>
  <c r="O22" i="34" s="1"/>
  <c r="N21" i="34"/>
  <c r="O21" i="34" s="1"/>
  <c r="N20" i="34"/>
  <c r="O20" i="34"/>
  <c r="N19" i="34"/>
  <c r="O19" i="34"/>
  <c r="N18" i="34"/>
  <c r="O18" i="34" s="1"/>
  <c r="M17" i="34"/>
  <c r="L17" i="34"/>
  <c r="K17" i="34"/>
  <c r="J17" i="34"/>
  <c r="I17" i="34"/>
  <c r="H17" i="34"/>
  <c r="G17" i="34"/>
  <c r="F17" i="34"/>
  <c r="E17" i="34"/>
  <c r="D17" i="34"/>
  <c r="N16" i="34"/>
  <c r="O16" i="34" s="1"/>
  <c r="N15" i="34"/>
  <c r="O15" i="34" s="1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2" i="34"/>
  <c r="O12" i="34" s="1"/>
  <c r="N11" i="34"/>
  <c r="O11" i="34"/>
  <c r="N10" i="34"/>
  <c r="O10" i="34"/>
  <c r="N9" i="34"/>
  <c r="O9" i="34" s="1"/>
  <c r="N8" i="34"/>
  <c r="O8" i="34" s="1"/>
  <c r="N7" i="34"/>
  <c r="O7" i="34"/>
  <c r="N6" i="34"/>
  <c r="O6" i="34" s="1"/>
  <c r="M5" i="34"/>
  <c r="L5" i="34"/>
  <c r="K5" i="34"/>
  <c r="J5" i="34"/>
  <c r="J35" i="34" s="1"/>
  <c r="I5" i="34"/>
  <c r="H5" i="34"/>
  <c r="H35" i="34" s="1"/>
  <c r="G5" i="34"/>
  <c r="G35" i="34" s="1"/>
  <c r="F5" i="34"/>
  <c r="E5" i="34"/>
  <c r="D5" i="34"/>
  <c r="E33" i="33"/>
  <c r="F33" i="33"/>
  <c r="G33" i="33"/>
  <c r="H33" i="33"/>
  <c r="I33" i="33"/>
  <c r="J33" i="33"/>
  <c r="K33" i="33"/>
  <c r="L33" i="33"/>
  <c r="M33" i="33"/>
  <c r="D33" i="33"/>
  <c r="E28" i="33"/>
  <c r="F28" i="33"/>
  <c r="F35" i="33" s="1"/>
  <c r="G28" i="33"/>
  <c r="H28" i="33"/>
  <c r="I28" i="33"/>
  <c r="J28" i="33"/>
  <c r="K28" i="33"/>
  <c r="L28" i="33"/>
  <c r="M28" i="33"/>
  <c r="E26" i="33"/>
  <c r="F26" i="33"/>
  <c r="G26" i="33"/>
  <c r="H26" i="33"/>
  <c r="I26" i="33"/>
  <c r="I35" i="33" s="1"/>
  <c r="J26" i="33"/>
  <c r="K26" i="33"/>
  <c r="L26" i="33"/>
  <c r="M26" i="33"/>
  <c r="E23" i="33"/>
  <c r="F23" i="33"/>
  <c r="G23" i="33"/>
  <c r="H23" i="33"/>
  <c r="I23" i="33"/>
  <c r="J23" i="33"/>
  <c r="K23" i="33"/>
  <c r="L23" i="33"/>
  <c r="M23" i="33"/>
  <c r="E17" i="33"/>
  <c r="F17" i="33"/>
  <c r="G17" i="33"/>
  <c r="H17" i="33"/>
  <c r="I17" i="33"/>
  <c r="J17" i="33"/>
  <c r="K17" i="33"/>
  <c r="K35" i="33" s="1"/>
  <c r="L17" i="33"/>
  <c r="M17" i="33"/>
  <c r="E13" i="33"/>
  <c r="F13" i="33"/>
  <c r="G13" i="33"/>
  <c r="H13" i="33"/>
  <c r="I13" i="33"/>
  <c r="J13" i="33"/>
  <c r="K13" i="33"/>
  <c r="L13" i="33"/>
  <c r="M13" i="33"/>
  <c r="E5" i="33"/>
  <c r="E35" i="33" s="1"/>
  <c r="F5" i="33"/>
  <c r="G5" i="33"/>
  <c r="G35" i="33" s="1"/>
  <c r="H5" i="33"/>
  <c r="I5" i="33"/>
  <c r="J5" i="33"/>
  <c r="K5" i="33"/>
  <c r="L5" i="33"/>
  <c r="M5" i="33"/>
  <c r="D28" i="33"/>
  <c r="D23" i="33"/>
  <c r="D17" i="33"/>
  <c r="N17" i="33" s="1"/>
  <c r="O17" i="33" s="1"/>
  <c r="D13" i="33"/>
  <c r="D5" i="33"/>
  <c r="D35" i="33" s="1"/>
  <c r="N34" i="33"/>
  <c r="O34" i="33" s="1"/>
  <c r="N29" i="33"/>
  <c r="O29" i="33" s="1"/>
  <c r="N30" i="33"/>
  <c r="O30" i="33" s="1"/>
  <c r="N31" i="33"/>
  <c r="O31" i="33" s="1"/>
  <c r="N32" i="33"/>
  <c r="D26" i="33"/>
  <c r="N27" i="33"/>
  <c r="O27" i="33" s="1"/>
  <c r="N25" i="33"/>
  <c r="O25" i="33" s="1"/>
  <c r="N24" i="33"/>
  <c r="O24" i="33"/>
  <c r="O32" i="33"/>
  <c r="N15" i="33"/>
  <c r="O15" i="33"/>
  <c r="N16" i="33"/>
  <c r="O16" i="33"/>
  <c r="N7" i="33"/>
  <c r="O7" i="33" s="1"/>
  <c r="N8" i="33"/>
  <c r="O8" i="33" s="1"/>
  <c r="N9" i="33"/>
  <c r="O9" i="33"/>
  <c r="N10" i="33"/>
  <c r="O10" i="33"/>
  <c r="N11" i="33"/>
  <c r="O11" i="33"/>
  <c r="N12" i="33"/>
  <c r="O12" i="33"/>
  <c r="N6" i="33"/>
  <c r="O6" i="33" s="1"/>
  <c r="N18" i="33"/>
  <c r="O18" i="33"/>
  <c r="N19" i="33"/>
  <c r="O19" i="33"/>
  <c r="N20" i="33"/>
  <c r="O20" i="33"/>
  <c r="N21" i="33"/>
  <c r="O21" i="33"/>
  <c r="N22" i="33"/>
  <c r="O22" i="33"/>
  <c r="N14" i="33"/>
  <c r="O14" i="33" s="1"/>
  <c r="L35" i="34"/>
  <c r="F35" i="34"/>
  <c r="J35" i="33"/>
  <c r="N26" i="39"/>
  <c r="O26" i="39"/>
  <c r="D35" i="39"/>
  <c r="D35" i="38"/>
  <c r="I35" i="34"/>
  <c r="E35" i="35"/>
  <c r="N26" i="36"/>
  <c r="O26" i="36" s="1"/>
  <c r="N33" i="33"/>
  <c r="O33" i="33"/>
  <c r="J36" i="37"/>
  <c r="H36" i="40"/>
  <c r="L36" i="40"/>
  <c r="N5" i="33"/>
  <c r="O5" i="33" s="1"/>
  <c r="H35" i="36"/>
  <c r="L36" i="37"/>
  <c r="K35" i="38"/>
  <c r="N26" i="38"/>
  <c r="O26" i="38" s="1"/>
  <c r="N28" i="38"/>
  <c r="O28" i="38" s="1"/>
  <c r="O23" i="41"/>
  <c r="N17" i="41"/>
  <c r="O17" i="41" s="1"/>
  <c r="O34" i="42"/>
  <c r="N29" i="42"/>
  <c r="O29" i="42" s="1"/>
  <c r="N27" i="43"/>
  <c r="O27" i="43" s="1"/>
  <c r="L38" i="43"/>
  <c r="I38" i="43"/>
  <c r="K38" i="43"/>
  <c r="J38" i="43"/>
  <c r="D38" i="43"/>
  <c r="N36" i="44"/>
  <c r="O36" i="44" s="1"/>
  <c r="N31" i="44"/>
  <c r="O31" i="44" s="1"/>
  <c r="M38" i="44"/>
  <c r="K38" i="44"/>
  <c r="L38" i="44"/>
  <c r="F38" i="44"/>
  <c r="N13" i="44"/>
  <c r="O13" i="44"/>
  <c r="E38" i="44"/>
  <c r="O29" i="45"/>
  <c r="O13" i="45"/>
  <c r="H38" i="45"/>
  <c r="M38" i="45"/>
  <c r="D38" i="45"/>
  <c r="F38" i="45"/>
  <c r="G38" i="45"/>
  <c r="N5" i="45"/>
  <c r="O5" i="45"/>
  <c r="N29" i="46"/>
  <c r="O29" i="46"/>
  <c r="N31" i="46"/>
  <c r="O31" i="46" s="1"/>
  <c r="N25" i="46"/>
  <c r="O25" i="46"/>
  <c r="F41" i="46"/>
  <c r="E41" i="46"/>
  <c r="M41" i="46"/>
  <c r="N19" i="46"/>
  <c r="O19" i="46" s="1"/>
  <c r="I41" i="46"/>
  <c r="N14" i="46"/>
  <c r="O14" i="46" s="1"/>
  <c r="G41" i="46"/>
  <c r="H41" i="46"/>
  <c r="K41" i="46"/>
  <c r="L41" i="46"/>
  <c r="O40" i="47"/>
  <c r="P40" i="47" s="1"/>
  <c r="O34" i="47"/>
  <c r="P34" i="47"/>
  <c r="O19" i="47"/>
  <c r="P19" i="47"/>
  <c r="O14" i="47"/>
  <c r="P14" i="47"/>
  <c r="O5" i="47"/>
  <c r="P5" i="47" s="1"/>
  <c r="O40" i="48"/>
  <c r="P40" i="48"/>
  <c r="O34" i="48"/>
  <c r="P34" i="48"/>
  <c r="O32" i="48"/>
  <c r="P32" i="48"/>
  <c r="O19" i="48"/>
  <c r="P19" i="48"/>
  <c r="O14" i="48"/>
  <c r="P14" i="48"/>
  <c r="O5" i="48"/>
  <c r="P5" i="48"/>
  <c r="O42" i="49" l="1"/>
  <c r="P42" i="49" s="1"/>
  <c r="N38" i="45"/>
  <c r="O38" i="45" s="1"/>
  <c r="N5" i="34"/>
  <c r="O5" i="34" s="1"/>
  <c r="D35" i="34"/>
  <c r="N36" i="45"/>
  <c r="O36" i="45" s="1"/>
  <c r="N26" i="33"/>
  <c r="O26" i="33" s="1"/>
  <c r="H35" i="33"/>
  <c r="N13" i="35"/>
  <c r="O13" i="35" s="1"/>
  <c r="F35" i="35"/>
  <c r="N35" i="35" s="1"/>
  <c r="O35" i="35" s="1"/>
  <c r="E36" i="37"/>
  <c r="N35" i="33"/>
  <c r="O35" i="33" s="1"/>
  <c r="J36" i="40"/>
  <c r="N5" i="40"/>
  <c r="O5" i="40" s="1"/>
  <c r="N13" i="34"/>
  <c r="O13" i="34" s="1"/>
  <c r="G35" i="35"/>
  <c r="N27" i="42"/>
  <c r="O27" i="42" s="1"/>
  <c r="F38" i="43"/>
  <c r="N38" i="43" s="1"/>
  <c r="O38" i="43" s="1"/>
  <c r="N23" i="44"/>
  <c r="O23" i="44" s="1"/>
  <c r="N23" i="45"/>
  <c r="O23" i="45" s="1"/>
  <c r="J42" i="47"/>
  <c r="J42" i="48"/>
  <c r="N23" i="33"/>
  <c r="O23" i="33" s="1"/>
  <c r="M35" i="33"/>
  <c r="N13" i="33"/>
  <c r="O13" i="33" s="1"/>
  <c r="N23" i="39"/>
  <c r="O23" i="39" s="1"/>
  <c r="N33" i="41"/>
  <c r="O33" i="41" s="1"/>
  <c r="I36" i="42"/>
  <c r="N17" i="45"/>
  <c r="O17" i="45" s="1"/>
  <c r="E38" i="45"/>
  <c r="J36" i="42"/>
  <c r="D38" i="44"/>
  <c r="N17" i="44"/>
  <c r="O17" i="44" s="1"/>
  <c r="K35" i="34"/>
  <c r="N26" i="34"/>
  <c r="O26" i="34" s="1"/>
  <c r="K35" i="35"/>
  <c r="N5" i="43"/>
  <c r="O5" i="43" s="1"/>
  <c r="L35" i="33"/>
  <c r="N13" i="37"/>
  <c r="O13" i="37" s="1"/>
  <c r="F35" i="38"/>
  <c r="N35" i="38" s="1"/>
  <c r="O35" i="38" s="1"/>
  <c r="M35" i="39"/>
  <c r="N17" i="40"/>
  <c r="O17" i="40" s="1"/>
  <c r="E36" i="40"/>
  <c r="N36" i="40" s="1"/>
  <c r="O36" i="40" s="1"/>
  <c r="D35" i="41"/>
  <c r="N36" i="43"/>
  <c r="O36" i="43" s="1"/>
  <c r="G38" i="43"/>
  <c r="N5" i="44"/>
  <c r="O5" i="44" s="1"/>
  <c r="G38" i="44"/>
  <c r="E35" i="36"/>
  <c r="N17" i="36"/>
  <c r="O17" i="36" s="1"/>
  <c r="N28" i="33"/>
  <c r="O28" i="33" s="1"/>
  <c r="J41" i="46"/>
  <c r="L35" i="35"/>
  <c r="L35" i="36"/>
  <c r="M36" i="37"/>
  <c r="E35" i="41"/>
  <c r="N5" i="42"/>
  <c r="O5" i="42" s="1"/>
  <c r="M36" i="42"/>
  <c r="N36" i="42" s="1"/>
  <c r="O36" i="42" s="1"/>
  <c r="H38" i="44"/>
  <c r="I38" i="45"/>
  <c r="D41" i="46"/>
  <c r="D42" i="47"/>
  <c r="E42" i="47"/>
  <c r="H35" i="38"/>
  <c r="M35" i="34"/>
  <c r="I36" i="40"/>
  <c r="N13" i="40"/>
  <c r="O13" i="40" s="1"/>
  <c r="N23" i="43"/>
  <c r="O23" i="43" s="1"/>
  <c r="E35" i="34"/>
  <c r="N17" i="34"/>
  <c r="O17" i="34" s="1"/>
  <c r="N28" i="34"/>
  <c r="O28" i="34" s="1"/>
  <c r="N17" i="35"/>
  <c r="O17" i="35" s="1"/>
  <c r="M35" i="35"/>
  <c r="N28" i="35"/>
  <c r="O28" i="35" s="1"/>
  <c r="D36" i="37"/>
  <c r="N13" i="38"/>
  <c r="O13" i="38" s="1"/>
  <c r="N5" i="41"/>
  <c r="O5" i="41" s="1"/>
  <c r="M38" i="43"/>
  <c r="N17" i="43"/>
  <c r="O17" i="43" s="1"/>
  <c r="F42" i="47"/>
  <c r="F42" i="48"/>
  <c r="O42" i="48" s="1"/>
  <c r="P42" i="48" s="1"/>
  <c r="N35" i="36"/>
  <c r="O35" i="36" s="1"/>
  <c r="N5" i="39"/>
  <c r="O5" i="39" s="1"/>
  <c r="E35" i="39"/>
  <c r="N35" i="39" s="1"/>
  <c r="O35" i="39" s="1"/>
  <c r="N35" i="41" l="1"/>
  <c r="O35" i="41" s="1"/>
  <c r="N38" i="44"/>
  <c r="O38" i="44" s="1"/>
  <c r="N36" i="37"/>
  <c r="O36" i="37" s="1"/>
  <c r="O42" i="47"/>
  <c r="P42" i="47" s="1"/>
  <c r="N35" i="34"/>
  <c r="O35" i="34" s="1"/>
  <c r="N41" i="46"/>
  <c r="O41" i="46" s="1"/>
</calcChain>
</file>

<file path=xl/sharedStrings.xml><?xml version="1.0" encoding="utf-8"?>
<sst xmlns="http://schemas.openxmlformats.org/spreadsheetml/2006/main" count="909" uniqueCount="104">
  <si>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</si>
  <si>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</si>
  <si>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</si>
  <si>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</si>
  <si>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</si>
  <si>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</si>
  <si>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</si>
  <si>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</si>
  <si>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</si>
  <si>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</si>
  <si>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</si>
  <si>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</si>
  <si>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</si>
  <si>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</si>
  <si>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</si>
  <si>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</si>
  <si>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</si>
  <si>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</si>
  <si>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</si>
  <si>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</si>
  <si>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</si>
  <si>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</si>
  <si>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</si>
  <si>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</si>
  <si>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</si>
  <si>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</si>
  <si>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</si>
  <si>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</si>
  <si>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</si>
  <si>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</si>
  <si>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</si>
  <si>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Water Utility Services</t>
  </si>
  <si>
    <t>Garbage / Solid Waste Control Services</t>
  </si>
  <si>
    <t>Sewer / Wastewater Services</t>
  </si>
  <si>
    <t>Water-Sewer Combination Services</t>
  </si>
  <si>
    <t>Other Physical Environment</t>
  </si>
  <si>
    <t>Transportation</t>
  </si>
  <si>
    <t>Road and Street Facilities</t>
  </si>
  <si>
    <t>Airports</t>
  </si>
  <si>
    <t>Economic Environment</t>
  </si>
  <si>
    <t>Industry Development</t>
  </si>
  <si>
    <t>Culture / Recreation</t>
  </si>
  <si>
    <t>Parks and Recreation</t>
  </si>
  <si>
    <t>Cultural Services</t>
  </si>
  <si>
    <t>Special Recreation Facilities</t>
  </si>
  <si>
    <t>Other Culture / Recreation</t>
  </si>
  <si>
    <t>Inter-Fund Group Transfers Out</t>
  </si>
  <si>
    <t>Other Uses and Non-Operating</t>
  </si>
  <si>
    <t>2009 Municipal Population:</t>
  </si>
  <si>
    <t>DeLand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</si>
  <si>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</si>
  <si>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</si>
  <si>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</si>
  <si>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</si>
  <si>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</si>
  <si>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</si>
  <si>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</si>
  <si>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2008</t>
  </si>
  <si>
    <t>Parking Facilities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</si>
  <si>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</si>
  <si>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</si>
  <si>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</si>
  <si>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</si>
  <si>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</si>
  <si>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Garbage / Solid Waste</t>
  </si>
  <si>
    <t>Water / Sewer Services</t>
  </si>
  <si>
    <t>Road / Street Facilities</t>
  </si>
  <si>
    <t>Parks / Recreation</t>
  </si>
  <si>
    <t>Special Facilities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</si>
  <si>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</si>
  <si>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</si>
  <si>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</si>
  <si>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</si>
  <si>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</si>
  <si>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</si>
  <si>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</si>
  <si>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</si>
  <si>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Other Transportation</t>
  </si>
  <si>
    <t>2016 Municipal Population:</t>
  </si>
  <si>
    <t>Local Fiscal Year Ended September 30, 2017</t>
  </si>
  <si>
    <t>Human Services</t>
  </si>
  <si>
    <t>Other Human Services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</si>
  <si>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</si>
  <si>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</si>
  <si>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</si>
  <si>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</si>
  <si>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</si>
  <si>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</si>
  <si>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Debt Service Payments</t>
  </si>
  <si>
    <t>Emergency and Disaster Relief Services</t>
  </si>
  <si>
    <t>Special Events</t>
  </si>
  <si>
    <t>2020 Municipal Population:</t>
  </si>
  <si>
    <t>Local Fiscal Year Ended September 30, 2021</t>
  </si>
  <si>
    <t>Per Capita Account</t>
  </si>
  <si>
    <t>Custodial</t>
  </si>
  <si>
    <t>Total Account</t>
  </si>
  <si>
    <t>Flood Control / Stormwater Management</t>
  </si>
  <si>
    <t>Other Transportation Systems / Services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</si>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</sst>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4" fillId="0" borderId="23" xfId="0" applyFont="1" applyBorder="1" applyAlignment="1" applyProtection="1">
      <alignment vertical="center" wrapText="1"/>
    </xf>
    <xf numFmtId="0" fontId="4" fillId="0" borderId="24" xfId="0" applyFont="1" applyBorder="1" applyAlignment="1" applyProtection="1">
      <alignment vertical="center" wrapText="1"/>
    </xf>
    <xf numFmtId="0" fontId="6" fillId="0" borderId="25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9" fillId="2" borderId="14" xfId="0" applyFont="1" applyFill="1" applyBorder="1" applyAlignment="1" applyProtection="1">
      <alignment horizontal="left" vertical="center" wrapText="1"/>
    </xf>
    <xf numFmtId="0" fontId="9" fillId="2" borderId="30" xfId="0" applyFont="1" applyFill="1" applyBorder="1" applyAlignment="1" applyProtection="1">
      <alignment horizontal="left" vertical="center" wrapText="1"/>
    </xf>
    <xf numFmtId="0" fontId="9" fillId="2" borderId="25" xfId="0" applyFont="1" applyFill="1" applyBorder="1" applyAlignment="1" applyProtection="1">
      <alignment horizontal="left" vertical="center" wrapText="1"/>
    </xf>
    <xf numFmtId="0" fontId="9" fillId="2" borderId="26" xfId="0" applyFont="1" applyFill="1" applyBorder="1" applyAlignment="1" applyProtection="1">
      <alignment horizontal="left" vertical="center" wrapText="1"/>
    </xf>
    <xf numFmtId="0" fontId="9" fillId="2" borderId="12" xfId="0" applyFont="1" applyFill="1" applyBorder="1" applyAlignment="1" applyProtection="1">
      <alignment horizontal="left" vertical="center" wrapText="1"/>
    </xf>
    <xf numFmtId="37" fontId="9" fillId="2" borderId="3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6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102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93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94</v>
      </c>
      <c r="N4" s="34" t="s">
        <v>5</v>
      </c>
      <c r="O4" s="34" t="s">
        <v>95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7332540</v>
      </c>
      <c r="E5" s="26">
        <f t="shared" si="0"/>
        <v>511528</v>
      </c>
      <c r="F5" s="26">
        <f t="shared" si="0"/>
        <v>1791357</v>
      </c>
      <c r="G5" s="26">
        <f t="shared" si="0"/>
        <v>346941</v>
      </c>
      <c r="H5" s="26">
        <f t="shared" si="0"/>
        <v>0</v>
      </c>
      <c r="I5" s="26">
        <f t="shared" si="0"/>
        <v>0</v>
      </c>
      <c r="J5" s="26">
        <f t="shared" si="0"/>
        <v>1301289</v>
      </c>
      <c r="K5" s="26">
        <f t="shared" si="0"/>
        <v>6870875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18154530</v>
      </c>
      <c r="P5" s="32">
        <f t="shared" ref="P5:P42" si="1">(O5/P$44)</f>
        <v>439.96049825513762</v>
      </c>
      <c r="Q5" s="6"/>
    </row>
    <row r="6" spans="1:134">
      <c r="A6" s="12"/>
      <c r="B6" s="44">
        <v>511</v>
      </c>
      <c r="C6" s="20" t="s">
        <v>19</v>
      </c>
      <c r="D6" s="46">
        <v>110621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110621</v>
      </c>
      <c r="P6" s="47">
        <f t="shared" si="1"/>
        <v>2.680811360992633</v>
      </c>
      <c r="Q6" s="9"/>
    </row>
    <row r="7" spans="1:134">
      <c r="A7" s="12"/>
      <c r="B7" s="44">
        <v>512</v>
      </c>
      <c r="C7" s="20" t="s">
        <v>20</v>
      </c>
      <c r="D7" s="46">
        <v>735583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735583</v>
      </c>
      <c r="P7" s="47">
        <f t="shared" si="1"/>
        <v>17.826265025203568</v>
      </c>
      <c r="Q7" s="9"/>
    </row>
    <row r="8" spans="1:134">
      <c r="A8" s="12"/>
      <c r="B8" s="44">
        <v>513</v>
      </c>
      <c r="C8" s="20" t="s">
        <v>21</v>
      </c>
      <c r="D8" s="46">
        <v>3380259</v>
      </c>
      <c r="E8" s="46">
        <v>301058</v>
      </c>
      <c r="F8" s="46">
        <v>0</v>
      </c>
      <c r="G8" s="46">
        <v>328977</v>
      </c>
      <c r="H8" s="46">
        <v>0</v>
      </c>
      <c r="I8" s="46">
        <v>0</v>
      </c>
      <c r="J8" s="46">
        <v>1301289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5311583</v>
      </c>
      <c r="P8" s="47">
        <f t="shared" si="1"/>
        <v>128.72196103140752</v>
      </c>
      <c r="Q8" s="9"/>
    </row>
    <row r="9" spans="1:134">
      <c r="A9" s="12"/>
      <c r="B9" s="44">
        <v>514</v>
      </c>
      <c r="C9" s="20" t="s">
        <v>22</v>
      </c>
      <c r="D9" s="46">
        <v>461710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461710</v>
      </c>
      <c r="P9" s="47">
        <f t="shared" si="1"/>
        <v>11.189172159751841</v>
      </c>
      <c r="Q9" s="9"/>
    </row>
    <row r="10" spans="1:134">
      <c r="A10" s="12"/>
      <c r="B10" s="44">
        <v>515</v>
      </c>
      <c r="C10" s="20" t="s">
        <v>23</v>
      </c>
      <c r="D10" s="46">
        <v>796343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796343</v>
      </c>
      <c r="P10" s="47">
        <f t="shared" si="1"/>
        <v>19.298734974796432</v>
      </c>
      <c r="Q10" s="9"/>
    </row>
    <row r="11" spans="1:134">
      <c r="A11" s="12"/>
      <c r="B11" s="44">
        <v>517</v>
      </c>
      <c r="C11" s="20" t="s">
        <v>88</v>
      </c>
      <c r="D11" s="46">
        <v>0</v>
      </c>
      <c r="E11" s="46">
        <v>0</v>
      </c>
      <c r="F11" s="46">
        <v>1791357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1791357</v>
      </c>
      <c r="P11" s="47">
        <f t="shared" si="1"/>
        <v>43.412102559131448</v>
      </c>
      <c r="Q11" s="9"/>
    </row>
    <row r="12" spans="1:134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6870875</v>
      </c>
      <c r="L12" s="46">
        <v>0</v>
      </c>
      <c r="M12" s="46">
        <v>0</v>
      </c>
      <c r="N12" s="46">
        <v>0</v>
      </c>
      <c r="O12" s="46">
        <f t="shared" si="2"/>
        <v>6870875</v>
      </c>
      <c r="P12" s="47">
        <f t="shared" si="1"/>
        <v>166.51015412950755</v>
      </c>
      <c r="Q12" s="9"/>
    </row>
    <row r="13" spans="1:134">
      <c r="A13" s="12"/>
      <c r="B13" s="44">
        <v>519</v>
      </c>
      <c r="C13" s="20" t="s">
        <v>25</v>
      </c>
      <c r="D13" s="46">
        <v>1848024</v>
      </c>
      <c r="E13" s="46">
        <v>210470</v>
      </c>
      <c r="F13" s="46">
        <v>0</v>
      </c>
      <c r="G13" s="46">
        <v>17964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2076458</v>
      </c>
      <c r="P13" s="47">
        <f t="shared" si="1"/>
        <v>50.321297014346648</v>
      </c>
      <c r="Q13" s="9"/>
    </row>
    <row r="14" spans="1:134" ht="15.75">
      <c r="A14" s="28" t="s">
        <v>26</v>
      </c>
      <c r="B14" s="29"/>
      <c r="C14" s="30"/>
      <c r="D14" s="31">
        <f t="shared" ref="D14:N14" si="3">SUM(D15:D18)</f>
        <v>22077711</v>
      </c>
      <c r="E14" s="31">
        <f t="shared" si="3"/>
        <v>181132</v>
      </c>
      <c r="F14" s="31">
        <f t="shared" si="3"/>
        <v>0</v>
      </c>
      <c r="G14" s="31">
        <f t="shared" si="3"/>
        <v>748987</v>
      </c>
      <c r="H14" s="31">
        <f t="shared" si="3"/>
        <v>0</v>
      </c>
      <c r="I14" s="31">
        <f t="shared" si="3"/>
        <v>2571957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25579787</v>
      </c>
      <c r="P14" s="43">
        <f t="shared" si="1"/>
        <v>619.90565626211708</v>
      </c>
      <c r="Q14" s="10"/>
    </row>
    <row r="15" spans="1:134">
      <c r="A15" s="12"/>
      <c r="B15" s="44">
        <v>521</v>
      </c>
      <c r="C15" s="20" t="s">
        <v>27</v>
      </c>
      <c r="D15" s="46">
        <v>12116120</v>
      </c>
      <c r="E15" s="46">
        <v>138207</v>
      </c>
      <c r="F15" s="46">
        <v>0</v>
      </c>
      <c r="G15" s="46">
        <v>339239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12593566</v>
      </c>
      <c r="P15" s="47">
        <f t="shared" si="1"/>
        <v>305.19498836758436</v>
      </c>
      <c r="Q15" s="9"/>
    </row>
    <row r="16" spans="1:134">
      <c r="A16" s="12"/>
      <c r="B16" s="44">
        <v>522</v>
      </c>
      <c r="C16" s="20" t="s">
        <v>28</v>
      </c>
      <c r="D16" s="46">
        <v>8277922</v>
      </c>
      <c r="E16" s="46">
        <v>42925</v>
      </c>
      <c r="F16" s="46">
        <v>0</v>
      </c>
      <c r="G16" s="46">
        <v>409748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8" si="4">SUM(D16:N16)</f>
        <v>8730595</v>
      </c>
      <c r="P16" s="47">
        <f t="shared" si="1"/>
        <v>211.57897925552541</v>
      </c>
      <c r="Q16" s="9"/>
    </row>
    <row r="17" spans="1:17">
      <c r="A17" s="12"/>
      <c r="B17" s="44">
        <v>524</v>
      </c>
      <c r="C17" s="20" t="s">
        <v>29</v>
      </c>
      <c r="D17" s="46">
        <v>75637</v>
      </c>
      <c r="E17" s="46">
        <v>0</v>
      </c>
      <c r="F17" s="46">
        <v>0</v>
      </c>
      <c r="G17" s="46">
        <v>0</v>
      </c>
      <c r="H17" s="46">
        <v>0</v>
      </c>
      <c r="I17" s="46">
        <v>2496227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2571864</v>
      </c>
      <c r="P17" s="47">
        <f t="shared" si="1"/>
        <v>62.327064753780533</v>
      </c>
      <c r="Q17" s="9"/>
    </row>
    <row r="18" spans="1:17">
      <c r="A18" s="12"/>
      <c r="B18" s="44">
        <v>525</v>
      </c>
      <c r="C18" s="20" t="s">
        <v>89</v>
      </c>
      <c r="D18" s="46">
        <v>1608032</v>
      </c>
      <c r="E18" s="46">
        <v>0</v>
      </c>
      <c r="F18" s="46">
        <v>0</v>
      </c>
      <c r="G18" s="46">
        <v>0</v>
      </c>
      <c r="H18" s="46">
        <v>0</v>
      </c>
      <c r="I18" s="46">
        <v>75730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1683762</v>
      </c>
      <c r="P18" s="47">
        <f t="shared" si="1"/>
        <v>40.804623885226832</v>
      </c>
      <c r="Q18" s="9"/>
    </row>
    <row r="19" spans="1:17" ht="15.75">
      <c r="A19" s="28" t="s">
        <v>30</v>
      </c>
      <c r="B19" s="29"/>
      <c r="C19" s="30"/>
      <c r="D19" s="31">
        <f t="shared" ref="D19:N19" si="5">SUM(D20:D25)</f>
        <v>1162435</v>
      </c>
      <c r="E19" s="31">
        <f t="shared" si="5"/>
        <v>11015</v>
      </c>
      <c r="F19" s="31">
        <f t="shared" si="5"/>
        <v>0</v>
      </c>
      <c r="G19" s="31">
        <f t="shared" si="5"/>
        <v>436683</v>
      </c>
      <c r="H19" s="31">
        <f t="shared" si="5"/>
        <v>0</v>
      </c>
      <c r="I19" s="31">
        <f t="shared" si="5"/>
        <v>28252997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5"/>
        <v>0</v>
      </c>
      <c r="O19" s="42">
        <f>SUM(D19:N19)</f>
        <v>29863130</v>
      </c>
      <c r="P19" s="43">
        <f t="shared" si="1"/>
        <v>723.70904420317947</v>
      </c>
      <c r="Q19" s="10"/>
    </row>
    <row r="20" spans="1:17">
      <c r="A20" s="12"/>
      <c r="B20" s="44">
        <v>533</v>
      </c>
      <c r="C20" s="20" t="s">
        <v>31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5509954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39" si="6">SUM(D20:N20)</f>
        <v>5509954</v>
      </c>
      <c r="P20" s="47">
        <f t="shared" si="1"/>
        <v>133.52932338115548</v>
      </c>
      <c r="Q20" s="9"/>
    </row>
    <row r="21" spans="1:17">
      <c r="A21" s="12"/>
      <c r="B21" s="44">
        <v>534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5065124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5065124</v>
      </c>
      <c r="P21" s="47">
        <f t="shared" si="1"/>
        <v>122.74922450562234</v>
      </c>
      <c r="Q21" s="9"/>
    </row>
    <row r="22" spans="1:17">
      <c r="A22" s="12"/>
      <c r="B22" s="44">
        <v>535</v>
      </c>
      <c r="C22" s="20" t="s">
        <v>33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5701497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5701497</v>
      </c>
      <c r="P22" s="47">
        <f t="shared" si="1"/>
        <v>138.17121461806903</v>
      </c>
      <c r="Q22" s="9"/>
    </row>
    <row r="23" spans="1:17">
      <c r="A23" s="12"/>
      <c r="B23" s="44">
        <v>536</v>
      </c>
      <c r="C23" s="20" t="s">
        <v>34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8653759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8653759</v>
      </c>
      <c r="P23" s="47">
        <f t="shared" si="1"/>
        <v>209.71692031795268</v>
      </c>
      <c r="Q23" s="9"/>
    </row>
    <row r="24" spans="1:17">
      <c r="A24" s="12"/>
      <c r="B24" s="44">
        <v>538</v>
      </c>
      <c r="C24" s="20" t="s">
        <v>96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1532597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1532597</v>
      </c>
      <c r="P24" s="47">
        <f t="shared" si="1"/>
        <v>37.141261147731676</v>
      </c>
      <c r="Q24" s="9"/>
    </row>
    <row r="25" spans="1:17">
      <c r="A25" s="12"/>
      <c r="B25" s="44">
        <v>539</v>
      </c>
      <c r="C25" s="20" t="s">
        <v>35</v>
      </c>
      <c r="D25" s="46">
        <v>1162435</v>
      </c>
      <c r="E25" s="46">
        <v>11015</v>
      </c>
      <c r="F25" s="46">
        <v>0</v>
      </c>
      <c r="G25" s="46">
        <v>436683</v>
      </c>
      <c r="H25" s="46">
        <v>0</v>
      </c>
      <c r="I25" s="46">
        <v>1790066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3400199</v>
      </c>
      <c r="P25" s="47">
        <f t="shared" si="1"/>
        <v>82.401100232648318</v>
      </c>
      <c r="Q25" s="9"/>
    </row>
    <row r="26" spans="1:17" ht="15.75">
      <c r="A26" s="28" t="s">
        <v>36</v>
      </c>
      <c r="B26" s="29"/>
      <c r="C26" s="30"/>
      <c r="D26" s="31">
        <f t="shared" ref="D26:N26" si="7">SUM(D27:D29)</f>
        <v>1915739</v>
      </c>
      <c r="E26" s="31">
        <f t="shared" si="7"/>
        <v>1307585</v>
      </c>
      <c r="F26" s="31">
        <f t="shared" si="7"/>
        <v>0</v>
      </c>
      <c r="G26" s="31">
        <f t="shared" si="7"/>
        <v>280633</v>
      </c>
      <c r="H26" s="31">
        <f t="shared" si="7"/>
        <v>0</v>
      </c>
      <c r="I26" s="31">
        <f t="shared" si="7"/>
        <v>1736294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7"/>
        <v>0</v>
      </c>
      <c r="O26" s="31">
        <f t="shared" si="6"/>
        <v>5240251</v>
      </c>
      <c r="P26" s="43">
        <f t="shared" si="1"/>
        <v>126.99328712679333</v>
      </c>
      <c r="Q26" s="10"/>
    </row>
    <row r="27" spans="1:17">
      <c r="A27" s="12"/>
      <c r="B27" s="44">
        <v>541</v>
      </c>
      <c r="C27" s="20" t="s">
        <v>37</v>
      </c>
      <c r="D27" s="46">
        <v>1901780</v>
      </c>
      <c r="E27" s="46">
        <v>1307585</v>
      </c>
      <c r="F27" s="46">
        <v>0</v>
      </c>
      <c r="G27" s="46">
        <v>280633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3489998</v>
      </c>
      <c r="P27" s="47">
        <f t="shared" si="1"/>
        <v>84.577307095773563</v>
      </c>
      <c r="Q27" s="9"/>
    </row>
    <row r="28" spans="1:17">
      <c r="A28" s="12"/>
      <c r="B28" s="44">
        <v>542</v>
      </c>
      <c r="C28" s="20" t="s">
        <v>38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1736294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1736294</v>
      </c>
      <c r="P28" s="47">
        <f t="shared" si="1"/>
        <v>42.077694842962387</v>
      </c>
      <c r="Q28" s="9"/>
    </row>
    <row r="29" spans="1:17">
      <c r="A29" s="12"/>
      <c r="B29" s="44">
        <v>549</v>
      </c>
      <c r="C29" s="20" t="s">
        <v>97</v>
      </c>
      <c r="D29" s="46">
        <v>13959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13959</v>
      </c>
      <c r="P29" s="47">
        <f t="shared" si="1"/>
        <v>0.33828518805738661</v>
      </c>
      <c r="Q29" s="9"/>
    </row>
    <row r="30" spans="1:17" ht="15.75">
      <c r="A30" s="28" t="s">
        <v>39</v>
      </c>
      <c r="B30" s="29"/>
      <c r="C30" s="30"/>
      <c r="D30" s="31">
        <f t="shared" ref="D30:N30" si="8">SUM(D31:D31)</f>
        <v>365400</v>
      </c>
      <c r="E30" s="31">
        <f t="shared" si="8"/>
        <v>383279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8"/>
        <v>0</v>
      </c>
      <c r="O30" s="31">
        <f t="shared" si="6"/>
        <v>748679</v>
      </c>
      <c r="P30" s="43">
        <f t="shared" si="1"/>
        <v>18.143636099263279</v>
      </c>
      <c r="Q30" s="10"/>
    </row>
    <row r="31" spans="1:17">
      <c r="A31" s="13"/>
      <c r="B31" s="45">
        <v>552</v>
      </c>
      <c r="C31" s="21" t="s">
        <v>40</v>
      </c>
      <c r="D31" s="46">
        <v>365400</v>
      </c>
      <c r="E31" s="46">
        <v>383279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748679</v>
      </c>
      <c r="P31" s="47">
        <f t="shared" si="1"/>
        <v>18.143636099263279</v>
      </c>
      <c r="Q31" s="9"/>
    </row>
    <row r="32" spans="1:17" ht="15.75">
      <c r="A32" s="28" t="s">
        <v>80</v>
      </c>
      <c r="B32" s="29"/>
      <c r="C32" s="30"/>
      <c r="D32" s="31">
        <f t="shared" ref="D32:N32" si="9">SUM(D33:D33)</f>
        <v>0</v>
      </c>
      <c r="E32" s="31">
        <f t="shared" si="9"/>
        <v>594177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9"/>
        <v>0</v>
      </c>
      <c r="O32" s="31">
        <f t="shared" si="6"/>
        <v>594177</v>
      </c>
      <c r="P32" s="43">
        <f t="shared" si="1"/>
        <v>14.39940383869717</v>
      </c>
      <c r="Q32" s="10"/>
    </row>
    <row r="33" spans="1:120">
      <c r="A33" s="12"/>
      <c r="B33" s="44">
        <v>569</v>
      </c>
      <c r="C33" s="20" t="s">
        <v>81</v>
      </c>
      <c r="D33" s="46">
        <v>0</v>
      </c>
      <c r="E33" s="46">
        <v>594177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594177</v>
      </c>
      <c r="P33" s="47">
        <f t="shared" si="1"/>
        <v>14.39940383869717</v>
      </c>
      <c r="Q33" s="9"/>
    </row>
    <row r="34" spans="1:120" ht="15.75">
      <c r="A34" s="28" t="s">
        <v>41</v>
      </c>
      <c r="B34" s="29"/>
      <c r="C34" s="30"/>
      <c r="D34" s="31">
        <f t="shared" ref="D34:N34" si="10">SUM(D35:D39)</f>
        <v>3863898</v>
      </c>
      <c r="E34" s="31">
        <f t="shared" si="10"/>
        <v>5150217</v>
      </c>
      <c r="F34" s="31">
        <f t="shared" si="10"/>
        <v>0</v>
      </c>
      <c r="G34" s="31">
        <f t="shared" si="10"/>
        <v>294868</v>
      </c>
      <c r="H34" s="31">
        <f t="shared" si="10"/>
        <v>0</v>
      </c>
      <c r="I34" s="31">
        <f t="shared" si="10"/>
        <v>0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10"/>
        <v>0</v>
      </c>
      <c r="O34" s="31">
        <f>SUM(D34:N34)</f>
        <v>9308983</v>
      </c>
      <c r="P34" s="43">
        <f t="shared" si="1"/>
        <v>225.59574932144241</v>
      </c>
      <c r="Q34" s="9"/>
    </row>
    <row r="35" spans="1:120">
      <c r="A35" s="12"/>
      <c r="B35" s="44">
        <v>572</v>
      </c>
      <c r="C35" s="20" t="s">
        <v>42</v>
      </c>
      <c r="D35" s="46">
        <v>3628234</v>
      </c>
      <c r="E35" s="46">
        <v>5150217</v>
      </c>
      <c r="F35" s="46">
        <v>0</v>
      </c>
      <c r="G35" s="46">
        <v>294868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9073319</v>
      </c>
      <c r="P35" s="47">
        <f t="shared" si="1"/>
        <v>219.88462097712292</v>
      </c>
      <c r="Q35" s="9"/>
    </row>
    <row r="36" spans="1:120">
      <c r="A36" s="12"/>
      <c r="B36" s="44">
        <v>573</v>
      </c>
      <c r="C36" s="20" t="s">
        <v>43</v>
      </c>
      <c r="D36" s="46">
        <v>15978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15978</v>
      </c>
      <c r="P36" s="47">
        <f t="shared" si="1"/>
        <v>0.38721403644823577</v>
      </c>
      <c r="Q36" s="9"/>
    </row>
    <row r="37" spans="1:120">
      <c r="A37" s="12"/>
      <c r="B37" s="44">
        <v>574</v>
      </c>
      <c r="C37" s="20" t="s">
        <v>90</v>
      </c>
      <c r="D37" s="46">
        <v>20171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20171</v>
      </c>
      <c r="P37" s="47">
        <f t="shared" si="1"/>
        <v>0.48882803412175263</v>
      </c>
      <c r="Q37" s="9"/>
    </row>
    <row r="38" spans="1:120">
      <c r="A38" s="12"/>
      <c r="B38" s="44">
        <v>575</v>
      </c>
      <c r="C38" s="20" t="s">
        <v>44</v>
      </c>
      <c r="D38" s="46">
        <v>157256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157256</v>
      </c>
      <c r="P38" s="47">
        <f t="shared" si="1"/>
        <v>3.8109732454439706</v>
      </c>
      <c r="Q38" s="9"/>
    </row>
    <row r="39" spans="1:120">
      <c r="A39" s="12"/>
      <c r="B39" s="44">
        <v>579</v>
      </c>
      <c r="C39" s="20" t="s">
        <v>45</v>
      </c>
      <c r="D39" s="46">
        <v>42259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42259</v>
      </c>
      <c r="P39" s="47">
        <f t="shared" si="1"/>
        <v>1.0241130283055448</v>
      </c>
      <c r="Q39" s="9"/>
    </row>
    <row r="40" spans="1:120" ht="15.75">
      <c r="A40" s="28" t="s">
        <v>47</v>
      </c>
      <c r="B40" s="29"/>
      <c r="C40" s="30"/>
      <c r="D40" s="31">
        <f t="shared" ref="D40:N40" si="11">SUM(D41:D41)</f>
        <v>7296561</v>
      </c>
      <c r="E40" s="31">
        <f t="shared" si="11"/>
        <v>1069627</v>
      </c>
      <c r="F40" s="31">
        <f t="shared" si="11"/>
        <v>0</v>
      </c>
      <c r="G40" s="31">
        <f t="shared" si="11"/>
        <v>0</v>
      </c>
      <c r="H40" s="31">
        <f t="shared" si="11"/>
        <v>0</v>
      </c>
      <c r="I40" s="31">
        <f t="shared" si="11"/>
        <v>5202477</v>
      </c>
      <c r="J40" s="31">
        <f t="shared" si="11"/>
        <v>96205</v>
      </c>
      <c r="K40" s="31">
        <f t="shared" si="11"/>
        <v>0</v>
      </c>
      <c r="L40" s="31">
        <f t="shared" si="11"/>
        <v>0</v>
      </c>
      <c r="M40" s="31">
        <f t="shared" si="11"/>
        <v>0</v>
      </c>
      <c r="N40" s="31">
        <f t="shared" si="11"/>
        <v>0</v>
      </c>
      <c r="O40" s="31">
        <f>SUM(D40:N40)</f>
        <v>13664870</v>
      </c>
      <c r="P40" s="43">
        <f t="shared" si="1"/>
        <v>331.15718301667312</v>
      </c>
      <c r="Q40" s="9"/>
    </row>
    <row r="41" spans="1:120" ht="15.75" thickBot="1">
      <c r="A41" s="12"/>
      <c r="B41" s="44">
        <v>581</v>
      </c>
      <c r="C41" s="20" t="s">
        <v>98</v>
      </c>
      <c r="D41" s="46">
        <v>7296561</v>
      </c>
      <c r="E41" s="46">
        <v>1069627</v>
      </c>
      <c r="F41" s="46">
        <v>0</v>
      </c>
      <c r="G41" s="46">
        <v>0</v>
      </c>
      <c r="H41" s="46">
        <v>0</v>
      </c>
      <c r="I41" s="46">
        <v>5202477</v>
      </c>
      <c r="J41" s="46">
        <v>96205</v>
      </c>
      <c r="K41" s="46">
        <v>0</v>
      </c>
      <c r="L41" s="46">
        <v>0</v>
      </c>
      <c r="M41" s="46">
        <v>0</v>
      </c>
      <c r="N41" s="46">
        <v>0</v>
      </c>
      <c r="O41" s="46">
        <f>SUM(D41:N41)</f>
        <v>13664870</v>
      </c>
      <c r="P41" s="47">
        <f t="shared" si="1"/>
        <v>331.15718301667312</v>
      </c>
      <c r="Q41" s="9"/>
    </row>
    <row r="42" spans="1:120" ht="16.5" thickBot="1">
      <c r="A42" s="14" t="s">
        <v>10</v>
      </c>
      <c r="B42" s="23"/>
      <c r="C42" s="22"/>
      <c r="D42" s="15">
        <f>SUM(D5,D14,D19,D26,D30,D32,D34,D40)</f>
        <v>44014284</v>
      </c>
      <c r="E42" s="15">
        <f t="shared" ref="E42:N42" si="12">SUM(E5,E14,E19,E26,E30,E32,E34,E40)</f>
        <v>9208560</v>
      </c>
      <c r="F42" s="15">
        <f t="shared" si="12"/>
        <v>1791357</v>
      </c>
      <c r="G42" s="15">
        <f t="shared" si="12"/>
        <v>2108112</v>
      </c>
      <c r="H42" s="15">
        <f t="shared" si="12"/>
        <v>0</v>
      </c>
      <c r="I42" s="15">
        <f t="shared" si="12"/>
        <v>37763725</v>
      </c>
      <c r="J42" s="15">
        <f t="shared" si="12"/>
        <v>1397494</v>
      </c>
      <c r="K42" s="15">
        <f t="shared" si="12"/>
        <v>6870875</v>
      </c>
      <c r="L42" s="15">
        <f t="shared" si="12"/>
        <v>0</v>
      </c>
      <c r="M42" s="15">
        <f t="shared" si="12"/>
        <v>0</v>
      </c>
      <c r="N42" s="15">
        <f t="shared" si="12"/>
        <v>0</v>
      </c>
      <c r="O42" s="15">
        <f>SUM(D42:N42)</f>
        <v>103154407</v>
      </c>
      <c r="P42" s="37">
        <f t="shared" si="1"/>
        <v>2499.8644581233034</v>
      </c>
      <c r="Q42" s="6"/>
      <c r="R42" s="2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</row>
    <row r="43" spans="1:120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9"/>
    </row>
    <row r="44" spans="1:120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93" t="s">
        <v>103</v>
      </c>
      <c r="N44" s="93"/>
      <c r="O44" s="93"/>
      <c r="P44" s="41">
        <v>41264</v>
      </c>
    </row>
    <row r="45" spans="1:120">
      <c r="A45" s="94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6"/>
    </row>
    <row r="46" spans="1:120" ht="15.75" customHeight="1" thickBot="1">
      <c r="A46" s="97" t="s">
        <v>52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9"/>
    </row>
  </sheetData>
  <mergeCells count="10">
    <mergeCell ref="M44:O44"/>
    <mergeCell ref="A45:P45"/>
    <mergeCell ref="A46:P4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100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93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94</v>
      </c>
      <c r="N4" s="34" t="s">
        <v>5</v>
      </c>
      <c r="O4" s="34" t="s">
        <v>95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7533928</v>
      </c>
      <c r="E5" s="26">
        <f t="shared" si="0"/>
        <v>430945</v>
      </c>
      <c r="F5" s="26">
        <f t="shared" si="0"/>
        <v>1791358</v>
      </c>
      <c r="G5" s="26">
        <f t="shared" si="0"/>
        <v>538949</v>
      </c>
      <c r="H5" s="26">
        <f t="shared" si="0"/>
        <v>0</v>
      </c>
      <c r="I5" s="26">
        <f t="shared" si="0"/>
        <v>0</v>
      </c>
      <c r="J5" s="26">
        <f t="shared" si="0"/>
        <v>1815212</v>
      </c>
      <c r="K5" s="26">
        <f t="shared" si="0"/>
        <v>6221713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18332105</v>
      </c>
      <c r="P5" s="32">
        <f t="shared" ref="P5:P42" si="1">(O5/P$44)</f>
        <v>466.67952242757497</v>
      </c>
      <c r="Q5" s="6"/>
    </row>
    <row r="6" spans="1:134">
      <c r="A6" s="12"/>
      <c r="B6" s="44">
        <v>511</v>
      </c>
      <c r="C6" s="20" t="s">
        <v>19</v>
      </c>
      <c r="D6" s="46">
        <v>104499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104499</v>
      </c>
      <c r="P6" s="47">
        <f t="shared" si="1"/>
        <v>2.6602260577363679</v>
      </c>
      <c r="Q6" s="9"/>
    </row>
    <row r="7" spans="1:134">
      <c r="A7" s="12"/>
      <c r="B7" s="44">
        <v>512</v>
      </c>
      <c r="C7" s="20" t="s">
        <v>20</v>
      </c>
      <c r="D7" s="46">
        <v>736667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736667</v>
      </c>
      <c r="P7" s="47">
        <f t="shared" si="1"/>
        <v>18.75329667532203</v>
      </c>
      <c r="Q7" s="9"/>
    </row>
    <row r="8" spans="1:134">
      <c r="A8" s="12"/>
      <c r="B8" s="44">
        <v>513</v>
      </c>
      <c r="C8" s="20" t="s">
        <v>21</v>
      </c>
      <c r="D8" s="46">
        <v>3769281</v>
      </c>
      <c r="E8" s="46">
        <v>27</v>
      </c>
      <c r="F8" s="46">
        <v>0</v>
      </c>
      <c r="G8" s="46">
        <v>495797</v>
      </c>
      <c r="H8" s="46">
        <v>0</v>
      </c>
      <c r="I8" s="46">
        <v>0</v>
      </c>
      <c r="J8" s="46">
        <v>1815212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6080317</v>
      </c>
      <c r="P8" s="47">
        <f t="shared" si="1"/>
        <v>154.78633979939923</v>
      </c>
      <c r="Q8" s="9"/>
    </row>
    <row r="9" spans="1:134">
      <c r="A9" s="12"/>
      <c r="B9" s="44">
        <v>514</v>
      </c>
      <c r="C9" s="20" t="s">
        <v>22</v>
      </c>
      <c r="D9" s="46">
        <v>449976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449976</v>
      </c>
      <c r="P9" s="47">
        <f t="shared" si="1"/>
        <v>11.455017565297082</v>
      </c>
      <c r="Q9" s="9"/>
    </row>
    <row r="10" spans="1:134">
      <c r="A10" s="12"/>
      <c r="B10" s="44">
        <v>515</v>
      </c>
      <c r="C10" s="20" t="s">
        <v>23</v>
      </c>
      <c r="D10" s="46">
        <v>616957</v>
      </c>
      <c r="E10" s="46">
        <v>155985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772942</v>
      </c>
      <c r="P10" s="47">
        <f t="shared" si="1"/>
        <v>19.676747619774961</v>
      </c>
      <c r="Q10" s="9"/>
    </row>
    <row r="11" spans="1:134">
      <c r="A11" s="12"/>
      <c r="B11" s="44">
        <v>517</v>
      </c>
      <c r="C11" s="20" t="s">
        <v>88</v>
      </c>
      <c r="D11" s="46">
        <v>0</v>
      </c>
      <c r="E11" s="46">
        <v>0</v>
      </c>
      <c r="F11" s="46">
        <v>1791358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1791358</v>
      </c>
      <c r="P11" s="47">
        <f t="shared" si="1"/>
        <v>45.602515146886617</v>
      </c>
      <c r="Q11" s="9"/>
    </row>
    <row r="12" spans="1:134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6221713</v>
      </c>
      <c r="L12" s="46">
        <v>0</v>
      </c>
      <c r="M12" s="46">
        <v>0</v>
      </c>
      <c r="N12" s="46">
        <v>0</v>
      </c>
      <c r="O12" s="46">
        <f t="shared" si="2"/>
        <v>6221713</v>
      </c>
      <c r="P12" s="47">
        <f t="shared" si="1"/>
        <v>158.38585102591517</v>
      </c>
      <c r="Q12" s="9"/>
    </row>
    <row r="13" spans="1:134">
      <c r="A13" s="12"/>
      <c r="B13" s="44">
        <v>519</v>
      </c>
      <c r="C13" s="20" t="s">
        <v>25</v>
      </c>
      <c r="D13" s="46">
        <v>1856548</v>
      </c>
      <c r="E13" s="46">
        <v>274933</v>
      </c>
      <c r="F13" s="46">
        <v>0</v>
      </c>
      <c r="G13" s="46">
        <v>43152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2174633</v>
      </c>
      <c r="P13" s="47">
        <f t="shared" si="1"/>
        <v>55.35952853724352</v>
      </c>
      <c r="Q13" s="9"/>
    </row>
    <row r="14" spans="1:134" ht="15.75">
      <c r="A14" s="28" t="s">
        <v>26</v>
      </c>
      <c r="B14" s="29"/>
      <c r="C14" s="30"/>
      <c r="D14" s="31">
        <f t="shared" ref="D14:N14" si="3">SUM(D15:D18)</f>
        <v>18191731</v>
      </c>
      <c r="E14" s="31">
        <f t="shared" si="3"/>
        <v>124493</v>
      </c>
      <c r="F14" s="31">
        <f t="shared" si="3"/>
        <v>0</v>
      </c>
      <c r="G14" s="31">
        <f t="shared" si="3"/>
        <v>928498</v>
      </c>
      <c r="H14" s="31">
        <f t="shared" si="3"/>
        <v>0</v>
      </c>
      <c r="I14" s="31">
        <f t="shared" si="3"/>
        <v>2116726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 t="shared" ref="O14:O19" si="4">SUM(D14:N14)</f>
        <v>21361448</v>
      </c>
      <c r="P14" s="43">
        <f t="shared" si="1"/>
        <v>543.79736265974236</v>
      </c>
      <c r="Q14" s="10"/>
    </row>
    <row r="15" spans="1:134">
      <c r="A15" s="12"/>
      <c r="B15" s="44">
        <v>521</v>
      </c>
      <c r="C15" s="20" t="s">
        <v>27</v>
      </c>
      <c r="D15" s="46">
        <v>10567362</v>
      </c>
      <c r="E15" s="46">
        <v>124493</v>
      </c>
      <c r="F15" s="46">
        <v>0</v>
      </c>
      <c r="G15" s="46">
        <v>535053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11226908</v>
      </c>
      <c r="P15" s="47">
        <f t="shared" si="1"/>
        <v>285.80286136143781</v>
      </c>
      <c r="Q15" s="9"/>
    </row>
    <row r="16" spans="1:134">
      <c r="A16" s="12"/>
      <c r="B16" s="44">
        <v>522</v>
      </c>
      <c r="C16" s="20" t="s">
        <v>28</v>
      </c>
      <c r="D16" s="46">
        <v>7415588</v>
      </c>
      <c r="E16" s="46">
        <v>0</v>
      </c>
      <c r="F16" s="46">
        <v>0</v>
      </c>
      <c r="G16" s="46">
        <v>393445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7809033</v>
      </c>
      <c r="P16" s="47">
        <f t="shared" si="1"/>
        <v>198.79418054070567</v>
      </c>
      <c r="Q16" s="9"/>
    </row>
    <row r="17" spans="1:17">
      <c r="A17" s="12"/>
      <c r="B17" s="44">
        <v>524</v>
      </c>
      <c r="C17" s="20" t="s">
        <v>29</v>
      </c>
      <c r="D17" s="46">
        <v>81310</v>
      </c>
      <c r="E17" s="46">
        <v>0</v>
      </c>
      <c r="F17" s="46">
        <v>0</v>
      </c>
      <c r="G17" s="46">
        <v>0</v>
      </c>
      <c r="H17" s="46">
        <v>0</v>
      </c>
      <c r="I17" s="46">
        <v>2116069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2197379</v>
      </c>
      <c r="P17" s="47">
        <f t="shared" si="1"/>
        <v>55.938572374115374</v>
      </c>
      <c r="Q17" s="9"/>
    </row>
    <row r="18" spans="1:17">
      <c r="A18" s="12"/>
      <c r="B18" s="44">
        <v>525</v>
      </c>
      <c r="C18" s="20" t="s">
        <v>89</v>
      </c>
      <c r="D18" s="46">
        <v>127471</v>
      </c>
      <c r="E18" s="46">
        <v>0</v>
      </c>
      <c r="F18" s="46">
        <v>0</v>
      </c>
      <c r="G18" s="46">
        <v>0</v>
      </c>
      <c r="H18" s="46">
        <v>0</v>
      </c>
      <c r="I18" s="46">
        <v>657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128128</v>
      </c>
      <c r="P18" s="47">
        <f t="shared" si="1"/>
        <v>3.2617483834835292</v>
      </c>
      <c r="Q18" s="9"/>
    </row>
    <row r="19" spans="1:17" ht="15.75">
      <c r="A19" s="28" t="s">
        <v>30</v>
      </c>
      <c r="B19" s="29"/>
      <c r="C19" s="30"/>
      <c r="D19" s="31">
        <f t="shared" ref="D19:N19" si="5">SUM(D20:D25)</f>
        <v>1159284</v>
      </c>
      <c r="E19" s="31">
        <f t="shared" si="5"/>
        <v>0</v>
      </c>
      <c r="F19" s="31">
        <f t="shared" si="5"/>
        <v>0</v>
      </c>
      <c r="G19" s="31">
        <f t="shared" si="5"/>
        <v>22179</v>
      </c>
      <c r="H19" s="31">
        <f t="shared" si="5"/>
        <v>0</v>
      </c>
      <c r="I19" s="31">
        <f t="shared" si="5"/>
        <v>23554437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5"/>
        <v>0</v>
      </c>
      <c r="O19" s="42">
        <f t="shared" si="4"/>
        <v>24735900</v>
      </c>
      <c r="P19" s="43">
        <f t="shared" si="1"/>
        <v>629.70062624102638</v>
      </c>
      <c r="Q19" s="10"/>
    </row>
    <row r="20" spans="1:17">
      <c r="A20" s="12"/>
      <c r="B20" s="44">
        <v>533</v>
      </c>
      <c r="C20" s="20" t="s">
        <v>31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4795349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25" si="6">SUM(D20:N20)</f>
        <v>4795349</v>
      </c>
      <c r="P20" s="47">
        <f t="shared" si="1"/>
        <v>122.07497072450487</v>
      </c>
      <c r="Q20" s="9"/>
    </row>
    <row r="21" spans="1:17">
      <c r="A21" s="12"/>
      <c r="B21" s="44">
        <v>534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4257510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4257510</v>
      </c>
      <c r="P21" s="47">
        <f t="shared" si="1"/>
        <v>108.38322895982893</v>
      </c>
      <c r="Q21" s="9"/>
    </row>
    <row r="22" spans="1:17">
      <c r="A22" s="12"/>
      <c r="B22" s="44">
        <v>535</v>
      </c>
      <c r="C22" s="20" t="s">
        <v>33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4771982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4771982</v>
      </c>
      <c r="P22" s="47">
        <f t="shared" si="1"/>
        <v>121.48011812025864</v>
      </c>
      <c r="Q22" s="9"/>
    </row>
    <row r="23" spans="1:17">
      <c r="A23" s="12"/>
      <c r="B23" s="44">
        <v>536</v>
      </c>
      <c r="C23" s="20" t="s">
        <v>34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6762543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6762543</v>
      </c>
      <c r="P23" s="47">
        <f t="shared" si="1"/>
        <v>172.15373453490147</v>
      </c>
      <c r="Q23" s="9"/>
    </row>
    <row r="24" spans="1:17">
      <c r="A24" s="12"/>
      <c r="B24" s="44">
        <v>538</v>
      </c>
      <c r="C24" s="20" t="s">
        <v>96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1394637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1394637</v>
      </c>
      <c r="P24" s="47">
        <f t="shared" si="1"/>
        <v>35.503207575989002</v>
      </c>
      <c r="Q24" s="9"/>
    </row>
    <row r="25" spans="1:17">
      <c r="A25" s="12"/>
      <c r="B25" s="44">
        <v>539</v>
      </c>
      <c r="C25" s="20" t="s">
        <v>35</v>
      </c>
      <c r="D25" s="46">
        <v>1159284</v>
      </c>
      <c r="E25" s="46">
        <v>0</v>
      </c>
      <c r="F25" s="46">
        <v>0</v>
      </c>
      <c r="G25" s="46">
        <v>22179</v>
      </c>
      <c r="H25" s="46">
        <v>0</v>
      </c>
      <c r="I25" s="46">
        <v>1572416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2753879</v>
      </c>
      <c r="P25" s="47">
        <f t="shared" si="1"/>
        <v>70.1053663255435</v>
      </c>
      <c r="Q25" s="9"/>
    </row>
    <row r="26" spans="1:17" ht="15.75">
      <c r="A26" s="28" t="s">
        <v>36</v>
      </c>
      <c r="B26" s="29"/>
      <c r="C26" s="30"/>
      <c r="D26" s="31">
        <f t="shared" ref="D26:N26" si="7">SUM(D27:D29)</f>
        <v>1836212</v>
      </c>
      <c r="E26" s="31">
        <f t="shared" si="7"/>
        <v>1240900</v>
      </c>
      <c r="F26" s="31">
        <f t="shared" si="7"/>
        <v>0</v>
      </c>
      <c r="G26" s="31">
        <f t="shared" si="7"/>
        <v>339427</v>
      </c>
      <c r="H26" s="31">
        <f t="shared" si="7"/>
        <v>0</v>
      </c>
      <c r="I26" s="31">
        <f t="shared" si="7"/>
        <v>1987264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7"/>
        <v>0</v>
      </c>
      <c r="O26" s="31">
        <f t="shared" ref="O26:O32" si="8">SUM(D26:N26)</f>
        <v>5403803</v>
      </c>
      <c r="P26" s="43">
        <f t="shared" si="1"/>
        <v>137.56435517539839</v>
      </c>
      <c r="Q26" s="10"/>
    </row>
    <row r="27" spans="1:17">
      <c r="A27" s="12"/>
      <c r="B27" s="44">
        <v>541</v>
      </c>
      <c r="C27" s="20" t="s">
        <v>37</v>
      </c>
      <c r="D27" s="46">
        <v>1824826</v>
      </c>
      <c r="E27" s="46">
        <v>1240900</v>
      </c>
      <c r="F27" s="46">
        <v>0</v>
      </c>
      <c r="G27" s="46">
        <v>339427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8"/>
        <v>3405153</v>
      </c>
      <c r="P27" s="47">
        <f t="shared" si="1"/>
        <v>86.68481747365206</v>
      </c>
      <c r="Q27" s="9"/>
    </row>
    <row r="28" spans="1:17">
      <c r="A28" s="12"/>
      <c r="B28" s="44">
        <v>542</v>
      </c>
      <c r="C28" s="20" t="s">
        <v>38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1987264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8"/>
        <v>1987264</v>
      </c>
      <c r="P28" s="47">
        <f t="shared" si="1"/>
        <v>50.589684842930602</v>
      </c>
      <c r="Q28" s="9"/>
    </row>
    <row r="29" spans="1:17">
      <c r="A29" s="12"/>
      <c r="B29" s="44">
        <v>549</v>
      </c>
      <c r="C29" s="20" t="s">
        <v>97</v>
      </c>
      <c r="D29" s="46">
        <v>11386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8"/>
        <v>11386</v>
      </c>
      <c r="P29" s="47">
        <f t="shared" si="1"/>
        <v>0.28985285881574258</v>
      </c>
      <c r="Q29" s="9"/>
    </row>
    <row r="30" spans="1:17" ht="15.75">
      <c r="A30" s="28" t="s">
        <v>39</v>
      </c>
      <c r="B30" s="29"/>
      <c r="C30" s="30"/>
      <c r="D30" s="31">
        <f t="shared" ref="D30:N30" si="9">SUM(D31:D31)</f>
        <v>355525</v>
      </c>
      <c r="E30" s="31">
        <f t="shared" si="9"/>
        <v>513229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9"/>
        <v>0</v>
      </c>
      <c r="O30" s="31">
        <f t="shared" si="8"/>
        <v>868754</v>
      </c>
      <c r="P30" s="43">
        <f t="shared" si="1"/>
        <v>22.115829132936206</v>
      </c>
      <c r="Q30" s="10"/>
    </row>
    <row r="31" spans="1:17">
      <c r="A31" s="13"/>
      <c r="B31" s="45">
        <v>552</v>
      </c>
      <c r="C31" s="21" t="s">
        <v>40</v>
      </c>
      <c r="D31" s="46">
        <v>355525</v>
      </c>
      <c r="E31" s="46">
        <v>513229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8"/>
        <v>868754</v>
      </c>
      <c r="P31" s="47">
        <f t="shared" si="1"/>
        <v>22.115829132936206</v>
      </c>
      <c r="Q31" s="9"/>
    </row>
    <row r="32" spans="1:17" ht="15.75">
      <c r="A32" s="28" t="s">
        <v>80</v>
      </c>
      <c r="B32" s="29"/>
      <c r="C32" s="30"/>
      <c r="D32" s="31">
        <f t="shared" ref="D32:N32" si="10">SUM(D33:D33)</f>
        <v>0</v>
      </c>
      <c r="E32" s="31">
        <f t="shared" si="10"/>
        <v>543151</v>
      </c>
      <c r="F32" s="31">
        <f t="shared" si="10"/>
        <v>0</v>
      </c>
      <c r="G32" s="31">
        <f t="shared" si="10"/>
        <v>0</v>
      </c>
      <c r="H32" s="31">
        <f t="shared" si="10"/>
        <v>0</v>
      </c>
      <c r="I32" s="31">
        <f t="shared" si="10"/>
        <v>0</v>
      </c>
      <c r="J32" s="31">
        <f t="shared" si="10"/>
        <v>0</v>
      </c>
      <c r="K32" s="31">
        <f t="shared" si="10"/>
        <v>0</v>
      </c>
      <c r="L32" s="31">
        <f t="shared" si="10"/>
        <v>0</v>
      </c>
      <c r="M32" s="31">
        <f t="shared" si="10"/>
        <v>0</v>
      </c>
      <c r="N32" s="31">
        <f t="shared" si="10"/>
        <v>0</v>
      </c>
      <c r="O32" s="31">
        <f t="shared" si="8"/>
        <v>543151</v>
      </c>
      <c r="P32" s="43">
        <f t="shared" si="1"/>
        <v>13.826969095259916</v>
      </c>
      <c r="Q32" s="10"/>
    </row>
    <row r="33" spans="1:120">
      <c r="A33" s="12"/>
      <c r="B33" s="44">
        <v>569</v>
      </c>
      <c r="C33" s="20" t="s">
        <v>81</v>
      </c>
      <c r="D33" s="46">
        <v>0</v>
      </c>
      <c r="E33" s="46">
        <v>543151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39" si="11">SUM(D33:N33)</f>
        <v>543151</v>
      </c>
      <c r="P33" s="47">
        <f t="shared" si="1"/>
        <v>13.826969095259916</v>
      </c>
      <c r="Q33" s="9"/>
    </row>
    <row r="34" spans="1:120" ht="15.75">
      <c r="A34" s="28" t="s">
        <v>41</v>
      </c>
      <c r="B34" s="29"/>
      <c r="C34" s="30"/>
      <c r="D34" s="31">
        <f t="shared" ref="D34:N34" si="12">SUM(D35:D39)</f>
        <v>3620590</v>
      </c>
      <c r="E34" s="31">
        <f t="shared" si="12"/>
        <v>2805628</v>
      </c>
      <c r="F34" s="31">
        <f t="shared" si="12"/>
        <v>0</v>
      </c>
      <c r="G34" s="31">
        <f t="shared" si="12"/>
        <v>309733</v>
      </c>
      <c r="H34" s="31">
        <f t="shared" si="12"/>
        <v>0</v>
      </c>
      <c r="I34" s="31">
        <f t="shared" si="12"/>
        <v>0</v>
      </c>
      <c r="J34" s="31">
        <f t="shared" si="12"/>
        <v>0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 t="shared" si="12"/>
        <v>0</v>
      </c>
      <c r="O34" s="31">
        <f>SUM(D34:N34)</f>
        <v>6735951</v>
      </c>
      <c r="P34" s="43">
        <f t="shared" si="1"/>
        <v>171.47678325950818</v>
      </c>
      <c r="Q34" s="9"/>
    </row>
    <row r="35" spans="1:120">
      <c r="A35" s="12"/>
      <c r="B35" s="44">
        <v>572</v>
      </c>
      <c r="C35" s="20" t="s">
        <v>42</v>
      </c>
      <c r="D35" s="46">
        <v>3347546</v>
      </c>
      <c r="E35" s="46">
        <v>2805628</v>
      </c>
      <c r="F35" s="46">
        <v>0</v>
      </c>
      <c r="G35" s="46">
        <v>309733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1"/>
        <v>6462907</v>
      </c>
      <c r="P35" s="47">
        <f t="shared" si="1"/>
        <v>164.52591517743497</v>
      </c>
      <c r="Q35" s="9"/>
    </row>
    <row r="36" spans="1:120">
      <c r="A36" s="12"/>
      <c r="B36" s="44">
        <v>573</v>
      </c>
      <c r="C36" s="20" t="s">
        <v>43</v>
      </c>
      <c r="D36" s="46">
        <v>11919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1"/>
        <v>11919</v>
      </c>
      <c r="P36" s="47">
        <f t="shared" si="1"/>
        <v>0.30342141438826942</v>
      </c>
      <c r="Q36" s="9"/>
    </row>
    <row r="37" spans="1:120">
      <c r="A37" s="12"/>
      <c r="B37" s="44">
        <v>574</v>
      </c>
      <c r="C37" s="20" t="s">
        <v>90</v>
      </c>
      <c r="D37" s="46">
        <v>21039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1"/>
        <v>21039</v>
      </c>
      <c r="P37" s="47">
        <f t="shared" si="1"/>
        <v>0.53558881930655267</v>
      </c>
      <c r="Q37" s="9"/>
    </row>
    <row r="38" spans="1:120">
      <c r="A38" s="12"/>
      <c r="B38" s="44">
        <v>575</v>
      </c>
      <c r="C38" s="20" t="s">
        <v>44</v>
      </c>
      <c r="D38" s="46">
        <v>228085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1"/>
        <v>228085</v>
      </c>
      <c r="P38" s="47">
        <f t="shared" si="1"/>
        <v>5.8063489639020416</v>
      </c>
      <c r="Q38" s="9"/>
    </row>
    <row r="39" spans="1:120">
      <c r="A39" s="12"/>
      <c r="B39" s="44">
        <v>579</v>
      </c>
      <c r="C39" s="20" t="s">
        <v>45</v>
      </c>
      <c r="D39" s="46">
        <v>12001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1"/>
        <v>12001</v>
      </c>
      <c r="P39" s="47">
        <f t="shared" si="1"/>
        <v>0.3055088844763505</v>
      </c>
      <c r="Q39" s="9"/>
    </row>
    <row r="40" spans="1:120" ht="15.75">
      <c r="A40" s="28" t="s">
        <v>47</v>
      </c>
      <c r="B40" s="29"/>
      <c r="C40" s="30"/>
      <c r="D40" s="31">
        <f t="shared" ref="D40:N40" si="13">SUM(D41:D41)</f>
        <v>4027114</v>
      </c>
      <c r="E40" s="31">
        <f t="shared" si="13"/>
        <v>1493326</v>
      </c>
      <c r="F40" s="31">
        <f t="shared" si="13"/>
        <v>0</v>
      </c>
      <c r="G40" s="31">
        <f t="shared" si="13"/>
        <v>0</v>
      </c>
      <c r="H40" s="31">
        <f t="shared" si="13"/>
        <v>0</v>
      </c>
      <c r="I40" s="31">
        <f t="shared" si="13"/>
        <v>5163337</v>
      </c>
      <c r="J40" s="31">
        <f t="shared" si="13"/>
        <v>96205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 t="shared" si="13"/>
        <v>0</v>
      </c>
      <c r="O40" s="31">
        <f>SUM(D40:N40)</f>
        <v>10779982</v>
      </c>
      <c r="P40" s="43">
        <f t="shared" si="1"/>
        <v>274.42548750063645</v>
      </c>
      <c r="Q40" s="9"/>
    </row>
    <row r="41" spans="1:120" ht="15.75" thickBot="1">
      <c r="A41" s="12"/>
      <c r="B41" s="44">
        <v>581</v>
      </c>
      <c r="C41" s="20" t="s">
        <v>98</v>
      </c>
      <c r="D41" s="46">
        <v>4027114</v>
      </c>
      <c r="E41" s="46">
        <v>1493326</v>
      </c>
      <c r="F41" s="46">
        <v>0</v>
      </c>
      <c r="G41" s="46">
        <v>0</v>
      </c>
      <c r="H41" s="46">
        <v>0</v>
      </c>
      <c r="I41" s="46">
        <v>5163337</v>
      </c>
      <c r="J41" s="46">
        <v>96205</v>
      </c>
      <c r="K41" s="46">
        <v>0</v>
      </c>
      <c r="L41" s="46">
        <v>0</v>
      </c>
      <c r="M41" s="46">
        <v>0</v>
      </c>
      <c r="N41" s="46">
        <v>0</v>
      </c>
      <c r="O41" s="46">
        <f>SUM(D41:N41)</f>
        <v>10779982</v>
      </c>
      <c r="P41" s="47">
        <f t="shared" si="1"/>
        <v>274.42548750063645</v>
      </c>
      <c r="Q41" s="9"/>
    </row>
    <row r="42" spans="1:120" ht="16.5" thickBot="1">
      <c r="A42" s="14" t="s">
        <v>10</v>
      </c>
      <c r="B42" s="23"/>
      <c r="C42" s="22"/>
      <c r="D42" s="15">
        <f>SUM(D5,D14,D19,D26,D30,D32,D34,D40)</f>
        <v>36724384</v>
      </c>
      <c r="E42" s="15">
        <f t="shared" ref="E42:N42" si="14">SUM(E5,E14,E19,E26,E30,E32,E34,E40)</f>
        <v>7151672</v>
      </c>
      <c r="F42" s="15">
        <f t="shared" si="14"/>
        <v>1791358</v>
      </c>
      <c r="G42" s="15">
        <f t="shared" si="14"/>
        <v>2138786</v>
      </c>
      <c r="H42" s="15">
        <f t="shared" si="14"/>
        <v>0</v>
      </c>
      <c r="I42" s="15">
        <f t="shared" si="14"/>
        <v>32821764</v>
      </c>
      <c r="J42" s="15">
        <f t="shared" si="14"/>
        <v>1911417</v>
      </c>
      <c r="K42" s="15">
        <f t="shared" si="14"/>
        <v>6221713</v>
      </c>
      <c r="L42" s="15">
        <f t="shared" si="14"/>
        <v>0</v>
      </c>
      <c r="M42" s="15">
        <f t="shared" si="14"/>
        <v>0</v>
      </c>
      <c r="N42" s="15">
        <f t="shared" si="14"/>
        <v>0</v>
      </c>
      <c r="O42" s="15">
        <f>SUM(D42:N42)</f>
        <v>88761094</v>
      </c>
      <c r="P42" s="37">
        <f t="shared" si="1"/>
        <v>2259.5869354920828</v>
      </c>
      <c r="Q42" s="6"/>
      <c r="R42" s="2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</row>
    <row r="43" spans="1:120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9"/>
    </row>
    <row r="44" spans="1:120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93" t="s">
        <v>101</v>
      </c>
      <c r="N44" s="93"/>
      <c r="O44" s="93"/>
      <c r="P44" s="41">
        <v>39282</v>
      </c>
    </row>
    <row r="45" spans="1:120">
      <c r="A45" s="94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6"/>
    </row>
    <row r="46" spans="1:120" ht="15.75" customHeight="1" thickBot="1">
      <c r="A46" s="97" t="s">
        <v>52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9"/>
    </row>
  </sheetData>
  <mergeCells count="10">
    <mergeCell ref="M44:O44"/>
    <mergeCell ref="A45:P45"/>
    <mergeCell ref="A46:P4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3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93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94</v>
      </c>
      <c r="N4" s="34" t="s">
        <v>5</v>
      </c>
      <c r="O4" s="34" t="s">
        <v>95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6506232</v>
      </c>
      <c r="E5" s="26">
        <f t="shared" si="0"/>
        <v>267948</v>
      </c>
      <c r="F5" s="26">
        <f t="shared" si="0"/>
        <v>5033595</v>
      </c>
      <c r="G5" s="26">
        <f t="shared" si="0"/>
        <v>763382</v>
      </c>
      <c r="H5" s="26">
        <f t="shared" si="0"/>
        <v>0</v>
      </c>
      <c r="I5" s="26">
        <f t="shared" si="0"/>
        <v>0</v>
      </c>
      <c r="J5" s="26">
        <f t="shared" si="0"/>
        <v>1059130</v>
      </c>
      <c r="K5" s="26">
        <f t="shared" si="0"/>
        <v>5779594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19409881</v>
      </c>
      <c r="P5" s="32">
        <f t="shared" ref="P5:P42" si="1">(O5/P$44)</f>
        <v>506.23026967815974</v>
      </c>
      <c r="Q5" s="6"/>
    </row>
    <row r="6" spans="1:134">
      <c r="A6" s="12"/>
      <c r="B6" s="44">
        <v>511</v>
      </c>
      <c r="C6" s="20" t="s">
        <v>19</v>
      </c>
      <c r="D6" s="46">
        <v>90530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90530</v>
      </c>
      <c r="P6" s="47">
        <f t="shared" si="1"/>
        <v>2.3611183558499818</v>
      </c>
      <c r="Q6" s="9"/>
    </row>
    <row r="7" spans="1:134">
      <c r="A7" s="12"/>
      <c r="B7" s="44">
        <v>512</v>
      </c>
      <c r="C7" s="20" t="s">
        <v>20</v>
      </c>
      <c r="D7" s="46">
        <v>567249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567249</v>
      </c>
      <c r="P7" s="47">
        <f t="shared" si="1"/>
        <v>14.794455166657974</v>
      </c>
      <c r="Q7" s="9"/>
    </row>
    <row r="8" spans="1:134">
      <c r="A8" s="12"/>
      <c r="B8" s="44">
        <v>513</v>
      </c>
      <c r="C8" s="20" t="s">
        <v>21</v>
      </c>
      <c r="D8" s="46">
        <v>3260125</v>
      </c>
      <c r="E8" s="46">
        <v>0</v>
      </c>
      <c r="F8" s="46">
        <v>0</v>
      </c>
      <c r="G8" s="46">
        <v>739266</v>
      </c>
      <c r="H8" s="46">
        <v>0</v>
      </c>
      <c r="I8" s="46">
        <v>0</v>
      </c>
      <c r="J8" s="46">
        <v>1059130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5058521</v>
      </c>
      <c r="P8" s="47">
        <f t="shared" si="1"/>
        <v>131.9315893797924</v>
      </c>
      <c r="Q8" s="9"/>
    </row>
    <row r="9" spans="1:134">
      <c r="A9" s="12"/>
      <c r="B9" s="44">
        <v>514</v>
      </c>
      <c r="C9" s="20" t="s">
        <v>22</v>
      </c>
      <c r="D9" s="46">
        <v>459856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459856</v>
      </c>
      <c r="P9" s="47">
        <f t="shared" si="1"/>
        <v>11.9935318971363</v>
      </c>
      <c r="Q9" s="9"/>
    </row>
    <row r="10" spans="1:134">
      <c r="A10" s="12"/>
      <c r="B10" s="44">
        <v>515</v>
      </c>
      <c r="C10" s="20" t="s">
        <v>23</v>
      </c>
      <c r="D10" s="46">
        <v>571600</v>
      </c>
      <c r="E10" s="46">
        <v>25913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597513</v>
      </c>
      <c r="P10" s="47">
        <f t="shared" si="1"/>
        <v>15.583772364508894</v>
      </c>
      <c r="Q10" s="9"/>
    </row>
    <row r="11" spans="1:134">
      <c r="A11" s="12"/>
      <c r="B11" s="44">
        <v>517</v>
      </c>
      <c r="C11" s="20" t="s">
        <v>88</v>
      </c>
      <c r="D11" s="46">
        <v>0</v>
      </c>
      <c r="E11" s="46">
        <v>0</v>
      </c>
      <c r="F11" s="46">
        <v>5033595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5033595</v>
      </c>
      <c r="P11" s="47">
        <f t="shared" si="1"/>
        <v>131.28149287987063</v>
      </c>
      <c r="Q11" s="9"/>
    </row>
    <row r="12" spans="1:134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5779594</v>
      </c>
      <c r="L12" s="46">
        <v>0</v>
      </c>
      <c r="M12" s="46">
        <v>0</v>
      </c>
      <c r="N12" s="46">
        <v>0</v>
      </c>
      <c r="O12" s="46">
        <f t="shared" si="2"/>
        <v>5779594</v>
      </c>
      <c r="P12" s="47">
        <f t="shared" si="1"/>
        <v>150.73793750978041</v>
      </c>
      <c r="Q12" s="9"/>
    </row>
    <row r="13" spans="1:134">
      <c r="A13" s="12"/>
      <c r="B13" s="44">
        <v>519</v>
      </c>
      <c r="C13" s="20" t="s">
        <v>25</v>
      </c>
      <c r="D13" s="46">
        <v>1556872</v>
      </c>
      <c r="E13" s="46">
        <v>242035</v>
      </c>
      <c r="F13" s="46">
        <v>0</v>
      </c>
      <c r="G13" s="46">
        <v>24116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1823023</v>
      </c>
      <c r="P13" s="47">
        <f t="shared" si="1"/>
        <v>47.546372124563142</v>
      </c>
      <c r="Q13" s="9"/>
    </row>
    <row r="14" spans="1:134" ht="15.75">
      <c r="A14" s="28" t="s">
        <v>26</v>
      </c>
      <c r="B14" s="29"/>
      <c r="C14" s="30"/>
      <c r="D14" s="31">
        <f t="shared" ref="D14:N14" si="3">SUM(D15:D18)</f>
        <v>15120788</v>
      </c>
      <c r="E14" s="31">
        <f t="shared" si="3"/>
        <v>38461</v>
      </c>
      <c r="F14" s="31">
        <f t="shared" si="3"/>
        <v>0</v>
      </c>
      <c r="G14" s="31">
        <f t="shared" si="3"/>
        <v>8171504</v>
      </c>
      <c r="H14" s="31">
        <f t="shared" si="3"/>
        <v>0</v>
      </c>
      <c r="I14" s="31">
        <f t="shared" si="3"/>
        <v>1634662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 t="shared" ref="O14:O19" si="4">SUM(D14:N14)</f>
        <v>24965415</v>
      </c>
      <c r="P14" s="43">
        <f t="shared" si="1"/>
        <v>651.12448489906626</v>
      </c>
      <c r="Q14" s="10"/>
    </row>
    <row r="15" spans="1:134">
      <c r="A15" s="12"/>
      <c r="B15" s="44">
        <v>521</v>
      </c>
      <c r="C15" s="20" t="s">
        <v>27</v>
      </c>
      <c r="D15" s="46">
        <v>9236144</v>
      </c>
      <c r="E15" s="46">
        <v>38461</v>
      </c>
      <c r="F15" s="46">
        <v>0</v>
      </c>
      <c r="G15" s="46">
        <v>1737722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11012327</v>
      </c>
      <c r="P15" s="47">
        <f t="shared" si="1"/>
        <v>287.21316050284281</v>
      </c>
      <c r="Q15" s="9"/>
    </row>
    <row r="16" spans="1:134">
      <c r="A16" s="12"/>
      <c r="B16" s="44">
        <v>522</v>
      </c>
      <c r="C16" s="20" t="s">
        <v>28</v>
      </c>
      <c r="D16" s="46">
        <v>5698516</v>
      </c>
      <c r="E16" s="46">
        <v>0</v>
      </c>
      <c r="F16" s="46">
        <v>0</v>
      </c>
      <c r="G16" s="46">
        <v>6433782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12132298</v>
      </c>
      <c r="P16" s="47">
        <f t="shared" si="1"/>
        <v>316.42319127849356</v>
      </c>
      <c r="Q16" s="9"/>
    </row>
    <row r="17" spans="1:17">
      <c r="A17" s="12"/>
      <c r="B17" s="44">
        <v>524</v>
      </c>
      <c r="C17" s="20" t="s">
        <v>29</v>
      </c>
      <c r="D17" s="46">
        <v>63922</v>
      </c>
      <c r="E17" s="46">
        <v>0</v>
      </c>
      <c r="F17" s="46">
        <v>0</v>
      </c>
      <c r="G17" s="46">
        <v>0</v>
      </c>
      <c r="H17" s="46">
        <v>0</v>
      </c>
      <c r="I17" s="46">
        <v>1627110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1691032</v>
      </c>
      <c r="P17" s="47">
        <f t="shared" si="1"/>
        <v>44.103906942778153</v>
      </c>
      <c r="Q17" s="9"/>
    </row>
    <row r="18" spans="1:17">
      <c r="A18" s="12"/>
      <c r="B18" s="44">
        <v>525</v>
      </c>
      <c r="C18" s="20" t="s">
        <v>89</v>
      </c>
      <c r="D18" s="46">
        <v>122206</v>
      </c>
      <c r="E18" s="46">
        <v>0</v>
      </c>
      <c r="F18" s="46">
        <v>0</v>
      </c>
      <c r="G18" s="46">
        <v>0</v>
      </c>
      <c r="H18" s="46">
        <v>0</v>
      </c>
      <c r="I18" s="46">
        <v>7552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129758</v>
      </c>
      <c r="P18" s="47">
        <f t="shared" si="1"/>
        <v>3.3842261749517499</v>
      </c>
      <c r="Q18" s="9"/>
    </row>
    <row r="19" spans="1:17" ht="15.75">
      <c r="A19" s="28" t="s">
        <v>30</v>
      </c>
      <c r="B19" s="29"/>
      <c r="C19" s="30"/>
      <c r="D19" s="31">
        <f t="shared" ref="D19:N19" si="5">SUM(D20:D25)</f>
        <v>946242</v>
      </c>
      <c r="E19" s="31">
        <f t="shared" si="5"/>
        <v>0</v>
      </c>
      <c r="F19" s="31">
        <f t="shared" si="5"/>
        <v>0</v>
      </c>
      <c r="G19" s="31">
        <f t="shared" si="5"/>
        <v>63580</v>
      </c>
      <c r="H19" s="31">
        <f t="shared" si="5"/>
        <v>0</v>
      </c>
      <c r="I19" s="31">
        <f t="shared" si="5"/>
        <v>21358011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5"/>
        <v>0</v>
      </c>
      <c r="O19" s="42">
        <f t="shared" si="4"/>
        <v>22367833</v>
      </c>
      <c r="P19" s="43">
        <f t="shared" si="1"/>
        <v>583.37679307287044</v>
      </c>
      <c r="Q19" s="10"/>
    </row>
    <row r="20" spans="1:17">
      <c r="A20" s="12"/>
      <c r="B20" s="44">
        <v>533</v>
      </c>
      <c r="C20" s="20" t="s">
        <v>31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4143990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25" si="6">SUM(D20:N20)</f>
        <v>4143990</v>
      </c>
      <c r="P20" s="47">
        <f t="shared" si="1"/>
        <v>108.07965155703928</v>
      </c>
      <c r="Q20" s="9"/>
    </row>
    <row r="21" spans="1:17">
      <c r="A21" s="12"/>
      <c r="B21" s="44">
        <v>534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4001278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4001278</v>
      </c>
      <c r="P21" s="47">
        <f t="shared" si="1"/>
        <v>104.35757133169892</v>
      </c>
      <c r="Q21" s="9"/>
    </row>
    <row r="22" spans="1:17">
      <c r="A22" s="12"/>
      <c r="B22" s="44">
        <v>535</v>
      </c>
      <c r="C22" s="20" t="s">
        <v>33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4155023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4155023</v>
      </c>
      <c r="P22" s="47">
        <f t="shared" si="1"/>
        <v>108.36740389129415</v>
      </c>
      <c r="Q22" s="9"/>
    </row>
    <row r="23" spans="1:17">
      <c r="A23" s="12"/>
      <c r="B23" s="44">
        <v>536</v>
      </c>
      <c r="C23" s="20" t="s">
        <v>34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6550740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6550740</v>
      </c>
      <c r="P23" s="47">
        <f t="shared" si="1"/>
        <v>170.85024255385738</v>
      </c>
      <c r="Q23" s="9"/>
    </row>
    <row r="24" spans="1:17">
      <c r="A24" s="12"/>
      <c r="B24" s="44">
        <v>538</v>
      </c>
      <c r="C24" s="20" t="s">
        <v>96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1126561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1126561</v>
      </c>
      <c r="P24" s="47">
        <f t="shared" si="1"/>
        <v>29.3819049606176</v>
      </c>
      <c r="Q24" s="9"/>
    </row>
    <row r="25" spans="1:17">
      <c r="A25" s="12"/>
      <c r="B25" s="44">
        <v>539</v>
      </c>
      <c r="C25" s="20" t="s">
        <v>35</v>
      </c>
      <c r="D25" s="46">
        <v>946242</v>
      </c>
      <c r="E25" s="46">
        <v>0</v>
      </c>
      <c r="F25" s="46">
        <v>0</v>
      </c>
      <c r="G25" s="46">
        <v>63580</v>
      </c>
      <c r="H25" s="46">
        <v>0</v>
      </c>
      <c r="I25" s="46">
        <v>1380419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2390241</v>
      </c>
      <c r="P25" s="47">
        <f t="shared" si="1"/>
        <v>62.340018778363152</v>
      </c>
      <c r="Q25" s="9"/>
    </row>
    <row r="26" spans="1:17" ht="15.75">
      <c r="A26" s="28" t="s">
        <v>36</v>
      </c>
      <c r="B26" s="29"/>
      <c r="C26" s="30"/>
      <c r="D26" s="31">
        <f t="shared" ref="D26:N26" si="7">SUM(D27:D29)</f>
        <v>1699893</v>
      </c>
      <c r="E26" s="31">
        <f t="shared" si="7"/>
        <v>501946</v>
      </c>
      <c r="F26" s="31">
        <f t="shared" si="7"/>
        <v>0</v>
      </c>
      <c r="G26" s="31">
        <f t="shared" si="7"/>
        <v>39397</v>
      </c>
      <c r="H26" s="31">
        <f t="shared" si="7"/>
        <v>0</v>
      </c>
      <c r="I26" s="31">
        <f t="shared" si="7"/>
        <v>1829871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7"/>
        <v>0</v>
      </c>
      <c r="O26" s="31">
        <f t="shared" ref="O26:O32" si="8">SUM(D26:N26)</f>
        <v>4071107</v>
      </c>
      <c r="P26" s="43">
        <f t="shared" si="1"/>
        <v>106.17878566584946</v>
      </c>
      <c r="Q26" s="10"/>
    </row>
    <row r="27" spans="1:17">
      <c r="A27" s="12"/>
      <c r="B27" s="44">
        <v>541</v>
      </c>
      <c r="C27" s="20" t="s">
        <v>37</v>
      </c>
      <c r="D27" s="46">
        <v>1684462</v>
      </c>
      <c r="E27" s="46">
        <v>501946</v>
      </c>
      <c r="F27" s="46">
        <v>0</v>
      </c>
      <c r="G27" s="46">
        <v>39397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8"/>
        <v>2225805</v>
      </c>
      <c r="P27" s="47">
        <f t="shared" si="1"/>
        <v>58.05135360701059</v>
      </c>
      <c r="Q27" s="9"/>
    </row>
    <row r="28" spans="1:17">
      <c r="A28" s="12"/>
      <c r="B28" s="44">
        <v>542</v>
      </c>
      <c r="C28" s="20" t="s">
        <v>38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1829871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8"/>
        <v>1829871</v>
      </c>
      <c r="P28" s="47">
        <f t="shared" si="1"/>
        <v>47.724975222993059</v>
      </c>
      <c r="Q28" s="9"/>
    </row>
    <row r="29" spans="1:17">
      <c r="A29" s="12"/>
      <c r="B29" s="44">
        <v>549</v>
      </c>
      <c r="C29" s="20" t="s">
        <v>97</v>
      </c>
      <c r="D29" s="46">
        <v>15431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8"/>
        <v>15431</v>
      </c>
      <c r="P29" s="47">
        <f t="shared" si="1"/>
        <v>0.40245683584580877</v>
      </c>
      <c r="Q29" s="9"/>
    </row>
    <row r="30" spans="1:17" ht="15.75">
      <c r="A30" s="28" t="s">
        <v>39</v>
      </c>
      <c r="B30" s="29"/>
      <c r="C30" s="30"/>
      <c r="D30" s="31">
        <f t="shared" ref="D30:N30" si="9">SUM(D31:D31)</f>
        <v>318808</v>
      </c>
      <c r="E30" s="31">
        <f t="shared" si="9"/>
        <v>362159</v>
      </c>
      <c r="F30" s="31">
        <f t="shared" si="9"/>
        <v>0</v>
      </c>
      <c r="G30" s="31">
        <f t="shared" si="9"/>
        <v>24647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9"/>
        <v>0</v>
      </c>
      <c r="O30" s="31">
        <f t="shared" si="8"/>
        <v>705614</v>
      </c>
      <c r="P30" s="43">
        <f t="shared" si="1"/>
        <v>18.403161024464033</v>
      </c>
      <c r="Q30" s="10"/>
    </row>
    <row r="31" spans="1:17">
      <c r="A31" s="13"/>
      <c r="B31" s="45">
        <v>552</v>
      </c>
      <c r="C31" s="21" t="s">
        <v>40</v>
      </c>
      <c r="D31" s="46">
        <v>318808</v>
      </c>
      <c r="E31" s="46">
        <v>362159</v>
      </c>
      <c r="F31" s="46">
        <v>0</v>
      </c>
      <c r="G31" s="46">
        <v>24647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8"/>
        <v>705614</v>
      </c>
      <c r="P31" s="47">
        <f t="shared" si="1"/>
        <v>18.403161024464033</v>
      </c>
      <c r="Q31" s="9"/>
    </row>
    <row r="32" spans="1:17" ht="15.75">
      <c r="A32" s="28" t="s">
        <v>80</v>
      </c>
      <c r="B32" s="29"/>
      <c r="C32" s="30"/>
      <c r="D32" s="31">
        <f t="shared" ref="D32:N32" si="10">SUM(D33:D33)</f>
        <v>0</v>
      </c>
      <c r="E32" s="31">
        <f t="shared" si="10"/>
        <v>549765</v>
      </c>
      <c r="F32" s="31">
        <f t="shared" si="10"/>
        <v>0</v>
      </c>
      <c r="G32" s="31">
        <f t="shared" si="10"/>
        <v>0</v>
      </c>
      <c r="H32" s="31">
        <f t="shared" si="10"/>
        <v>0</v>
      </c>
      <c r="I32" s="31">
        <f t="shared" si="10"/>
        <v>0</v>
      </c>
      <c r="J32" s="31">
        <f t="shared" si="10"/>
        <v>0</v>
      </c>
      <c r="K32" s="31">
        <f t="shared" si="10"/>
        <v>0</v>
      </c>
      <c r="L32" s="31">
        <f t="shared" si="10"/>
        <v>0</v>
      </c>
      <c r="M32" s="31">
        <f t="shared" si="10"/>
        <v>0</v>
      </c>
      <c r="N32" s="31">
        <f t="shared" si="10"/>
        <v>0</v>
      </c>
      <c r="O32" s="31">
        <f t="shared" si="8"/>
        <v>549765</v>
      </c>
      <c r="P32" s="43">
        <f t="shared" si="1"/>
        <v>14.338453914767095</v>
      </c>
      <c r="Q32" s="10"/>
    </row>
    <row r="33" spans="1:120">
      <c r="A33" s="12"/>
      <c r="B33" s="44">
        <v>569</v>
      </c>
      <c r="C33" s="20" t="s">
        <v>81</v>
      </c>
      <c r="D33" s="46">
        <v>0</v>
      </c>
      <c r="E33" s="46">
        <v>549765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39" si="11">SUM(D33:N33)</f>
        <v>549765</v>
      </c>
      <c r="P33" s="47">
        <f t="shared" si="1"/>
        <v>14.338453914767095</v>
      </c>
      <c r="Q33" s="9"/>
    </row>
    <row r="34" spans="1:120" ht="15.75">
      <c r="A34" s="28" t="s">
        <v>41</v>
      </c>
      <c r="B34" s="29"/>
      <c r="C34" s="30"/>
      <c r="D34" s="31">
        <f t="shared" ref="D34:N34" si="12">SUM(D35:D39)</f>
        <v>2993846</v>
      </c>
      <c r="E34" s="31">
        <f t="shared" si="12"/>
        <v>1006433</v>
      </c>
      <c r="F34" s="31">
        <f t="shared" si="12"/>
        <v>0</v>
      </c>
      <c r="G34" s="31">
        <f t="shared" si="12"/>
        <v>121443</v>
      </c>
      <c r="H34" s="31">
        <f t="shared" si="12"/>
        <v>0</v>
      </c>
      <c r="I34" s="31">
        <f t="shared" si="12"/>
        <v>0</v>
      </c>
      <c r="J34" s="31">
        <f t="shared" si="12"/>
        <v>0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 t="shared" si="12"/>
        <v>0</v>
      </c>
      <c r="O34" s="31">
        <f>SUM(D34:N34)</f>
        <v>4121722</v>
      </c>
      <c r="P34" s="43">
        <f t="shared" si="1"/>
        <v>107.49887851442283</v>
      </c>
      <c r="Q34" s="9"/>
    </row>
    <row r="35" spans="1:120">
      <c r="A35" s="12"/>
      <c r="B35" s="44">
        <v>572</v>
      </c>
      <c r="C35" s="20" t="s">
        <v>42</v>
      </c>
      <c r="D35" s="46">
        <v>2830079</v>
      </c>
      <c r="E35" s="46">
        <v>1006433</v>
      </c>
      <c r="F35" s="46">
        <v>0</v>
      </c>
      <c r="G35" s="46">
        <v>121443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1"/>
        <v>3957955</v>
      </c>
      <c r="P35" s="47">
        <f t="shared" si="1"/>
        <v>103.2276615721663</v>
      </c>
      <c r="Q35" s="9"/>
    </row>
    <row r="36" spans="1:120">
      <c r="A36" s="12"/>
      <c r="B36" s="44">
        <v>573</v>
      </c>
      <c r="C36" s="20" t="s">
        <v>43</v>
      </c>
      <c r="D36" s="46">
        <v>15116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1"/>
        <v>15116</v>
      </c>
      <c r="P36" s="47">
        <f t="shared" si="1"/>
        <v>0.39424130196651191</v>
      </c>
      <c r="Q36" s="9"/>
    </row>
    <row r="37" spans="1:120">
      <c r="A37" s="12"/>
      <c r="B37" s="44">
        <v>574</v>
      </c>
      <c r="C37" s="20" t="s">
        <v>90</v>
      </c>
      <c r="D37" s="46">
        <v>16702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1"/>
        <v>16702</v>
      </c>
      <c r="P37" s="47">
        <f t="shared" si="1"/>
        <v>0.43560586302227322</v>
      </c>
      <c r="Q37" s="9"/>
    </row>
    <row r="38" spans="1:120">
      <c r="A38" s="12"/>
      <c r="B38" s="44">
        <v>575</v>
      </c>
      <c r="C38" s="20" t="s">
        <v>44</v>
      </c>
      <c r="D38" s="46">
        <v>116903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1"/>
        <v>116903</v>
      </c>
      <c r="P38" s="47">
        <f t="shared" si="1"/>
        <v>3.0489541494966357</v>
      </c>
      <c r="Q38" s="9"/>
    </row>
    <row r="39" spans="1:120">
      <c r="A39" s="12"/>
      <c r="B39" s="44">
        <v>579</v>
      </c>
      <c r="C39" s="20" t="s">
        <v>45</v>
      </c>
      <c r="D39" s="46">
        <v>15046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1"/>
        <v>15046</v>
      </c>
      <c r="P39" s="47">
        <f t="shared" si="1"/>
        <v>0.39241562777111261</v>
      </c>
      <c r="Q39" s="9"/>
    </row>
    <row r="40" spans="1:120" ht="15.75">
      <c r="A40" s="28" t="s">
        <v>47</v>
      </c>
      <c r="B40" s="29"/>
      <c r="C40" s="30"/>
      <c r="D40" s="31">
        <f t="shared" ref="D40:N40" si="13">SUM(D41:D41)</f>
        <v>5123317</v>
      </c>
      <c r="E40" s="31">
        <f t="shared" si="13"/>
        <v>1581288</v>
      </c>
      <c r="F40" s="31">
        <f t="shared" si="13"/>
        <v>0</v>
      </c>
      <c r="G40" s="31">
        <f t="shared" si="13"/>
        <v>0</v>
      </c>
      <c r="H40" s="31">
        <f t="shared" si="13"/>
        <v>0</v>
      </c>
      <c r="I40" s="31">
        <f t="shared" si="13"/>
        <v>5080872</v>
      </c>
      <c r="J40" s="31">
        <f t="shared" si="13"/>
        <v>96205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 t="shared" si="13"/>
        <v>0</v>
      </c>
      <c r="O40" s="31">
        <f>SUM(D40:N40)</f>
        <v>11881682</v>
      </c>
      <c r="P40" s="43">
        <f t="shared" si="1"/>
        <v>309.88686036200511</v>
      </c>
      <c r="Q40" s="9"/>
    </row>
    <row r="41" spans="1:120" ht="15.75" thickBot="1">
      <c r="A41" s="12"/>
      <c r="B41" s="44">
        <v>581</v>
      </c>
      <c r="C41" s="20" t="s">
        <v>98</v>
      </c>
      <c r="D41" s="46">
        <v>5123317</v>
      </c>
      <c r="E41" s="46">
        <v>1581288</v>
      </c>
      <c r="F41" s="46">
        <v>0</v>
      </c>
      <c r="G41" s="46">
        <v>0</v>
      </c>
      <c r="H41" s="46">
        <v>0</v>
      </c>
      <c r="I41" s="46">
        <v>5080872</v>
      </c>
      <c r="J41" s="46">
        <v>96205</v>
      </c>
      <c r="K41" s="46">
        <v>0</v>
      </c>
      <c r="L41" s="46">
        <v>0</v>
      </c>
      <c r="M41" s="46">
        <v>0</v>
      </c>
      <c r="N41" s="46">
        <v>0</v>
      </c>
      <c r="O41" s="46">
        <f>SUM(D41:N41)</f>
        <v>11881682</v>
      </c>
      <c r="P41" s="47">
        <f t="shared" si="1"/>
        <v>309.88686036200511</v>
      </c>
      <c r="Q41" s="9"/>
    </row>
    <row r="42" spans="1:120" ht="16.5" thickBot="1">
      <c r="A42" s="14" t="s">
        <v>10</v>
      </c>
      <c r="B42" s="23"/>
      <c r="C42" s="22"/>
      <c r="D42" s="15">
        <f>SUM(D5,D14,D19,D26,D30,D32,D34,D40)</f>
        <v>32709126</v>
      </c>
      <c r="E42" s="15">
        <f t="shared" ref="E42:N42" si="14">SUM(E5,E14,E19,E26,E30,E32,E34,E40)</f>
        <v>4308000</v>
      </c>
      <c r="F42" s="15">
        <f t="shared" si="14"/>
        <v>5033595</v>
      </c>
      <c r="G42" s="15">
        <f t="shared" si="14"/>
        <v>9183953</v>
      </c>
      <c r="H42" s="15">
        <f t="shared" si="14"/>
        <v>0</v>
      </c>
      <c r="I42" s="15">
        <f t="shared" si="14"/>
        <v>29903416</v>
      </c>
      <c r="J42" s="15">
        <f t="shared" si="14"/>
        <v>1155335</v>
      </c>
      <c r="K42" s="15">
        <f t="shared" si="14"/>
        <v>5779594</v>
      </c>
      <c r="L42" s="15">
        <f t="shared" si="14"/>
        <v>0</v>
      </c>
      <c r="M42" s="15">
        <f t="shared" si="14"/>
        <v>0</v>
      </c>
      <c r="N42" s="15">
        <f t="shared" si="14"/>
        <v>0</v>
      </c>
      <c r="O42" s="15">
        <f>SUM(D42:N42)</f>
        <v>88073019</v>
      </c>
      <c r="P42" s="37">
        <f t="shared" si="1"/>
        <v>2297.0376871316053</v>
      </c>
      <c r="Q42" s="6"/>
      <c r="R42" s="2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</row>
    <row r="43" spans="1:120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9"/>
    </row>
    <row r="44" spans="1:120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93" t="s">
        <v>99</v>
      </c>
      <c r="N44" s="93"/>
      <c r="O44" s="93"/>
      <c r="P44" s="41">
        <v>38342</v>
      </c>
    </row>
    <row r="45" spans="1:120">
      <c r="A45" s="94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6"/>
    </row>
    <row r="46" spans="1:120" ht="15.75" customHeight="1" thickBot="1">
      <c r="A46" s="97" t="s">
        <v>52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9"/>
    </row>
  </sheetData>
  <mergeCells count="10">
    <mergeCell ref="M44:O44"/>
    <mergeCell ref="A45:P45"/>
    <mergeCell ref="A46:P4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3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6576789</v>
      </c>
      <c r="E5" s="26">
        <f t="shared" si="0"/>
        <v>1142997</v>
      </c>
      <c r="F5" s="26">
        <f t="shared" si="0"/>
        <v>2009631</v>
      </c>
      <c r="G5" s="26">
        <f t="shared" si="0"/>
        <v>1155613</v>
      </c>
      <c r="H5" s="26">
        <f t="shared" si="0"/>
        <v>0</v>
      </c>
      <c r="I5" s="26">
        <f t="shared" si="0"/>
        <v>0</v>
      </c>
      <c r="J5" s="26">
        <f t="shared" si="0"/>
        <v>1146466</v>
      </c>
      <c r="K5" s="26">
        <f t="shared" si="0"/>
        <v>6285133</v>
      </c>
      <c r="L5" s="26">
        <f t="shared" si="0"/>
        <v>0</v>
      </c>
      <c r="M5" s="26">
        <f t="shared" si="0"/>
        <v>0</v>
      </c>
      <c r="N5" s="27">
        <f>SUM(D5:M5)</f>
        <v>18316629</v>
      </c>
      <c r="O5" s="32">
        <f t="shared" ref="O5:O41" si="1">(N5/O$43)</f>
        <v>494.46937343087762</v>
      </c>
      <c r="P5" s="6"/>
    </row>
    <row r="6" spans="1:133">
      <c r="A6" s="12"/>
      <c r="B6" s="44">
        <v>511</v>
      </c>
      <c r="C6" s="20" t="s">
        <v>19</v>
      </c>
      <c r="D6" s="46">
        <v>93398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93398</v>
      </c>
      <c r="O6" s="47">
        <f t="shared" si="1"/>
        <v>2.5213400642496557</v>
      </c>
      <c r="P6" s="9"/>
    </row>
    <row r="7" spans="1:133">
      <c r="A7" s="12"/>
      <c r="B7" s="44">
        <v>512</v>
      </c>
      <c r="C7" s="20" t="s">
        <v>20</v>
      </c>
      <c r="D7" s="46">
        <v>622368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622368</v>
      </c>
      <c r="O7" s="47">
        <f t="shared" si="1"/>
        <v>16.801231001808709</v>
      </c>
      <c r="P7" s="9"/>
    </row>
    <row r="8" spans="1:133">
      <c r="A8" s="12"/>
      <c r="B8" s="44">
        <v>513</v>
      </c>
      <c r="C8" s="20" t="s">
        <v>21</v>
      </c>
      <c r="D8" s="46">
        <v>3117973</v>
      </c>
      <c r="E8" s="46">
        <v>0</v>
      </c>
      <c r="F8" s="46">
        <v>0</v>
      </c>
      <c r="G8" s="46">
        <v>753551</v>
      </c>
      <c r="H8" s="46">
        <v>0</v>
      </c>
      <c r="I8" s="46">
        <v>0</v>
      </c>
      <c r="J8" s="46">
        <v>1146466</v>
      </c>
      <c r="K8" s="46">
        <v>0</v>
      </c>
      <c r="L8" s="46">
        <v>0</v>
      </c>
      <c r="M8" s="46">
        <v>0</v>
      </c>
      <c r="N8" s="46">
        <f t="shared" si="2"/>
        <v>5017990</v>
      </c>
      <c r="O8" s="47">
        <f t="shared" si="1"/>
        <v>135.46392030883027</v>
      </c>
      <c r="P8" s="9"/>
    </row>
    <row r="9" spans="1:133">
      <c r="A9" s="12"/>
      <c r="B9" s="44">
        <v>514</v>
      </c>
      <c r="C9" s="20" t="s">
        <v>22</v>
      </c>
      <c r="D9" s="46">
        <v>428628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428628</v>
      </c>
      <c r="O9" s="47">
        <f t="shared" si="1"/>
        <v>11.571093054018304</v>
      </c>
      <c r="P9" s="9"/>
    </row>
    <row r="10" spans="1:133">
      <c r="A10" s="12"/>
      <c r="B10" s="44">
        <v>515</v>
      </c>
      <c r="C10" s="20" t="s">
        <v>23</v>
      </c>
      <c r="D10" s="46">
        <v>558536</v>
      </c>
      <c r="E10" s="46">
        <v>21309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579845</v>
      </c>
      <c r="O10" s="47">
        <f t="shared" si="1"/>
        <v>15.653294819534056</v>
      </c>
      <c r="P10" s="9"/>
    </row>
    <row r="11" spans="1:133">
      <c r="A11" s="12"/>
      <c r="B11" s="44">
        <v>517</v>
      </c>
      <c r="C11" s="20" t="s">
        <v>88</v>
      </c>
      <c r="D11" s="46">
        <v>0</v>
      </c>
      <c r="E11" s="46">
        <v>0</v>
      </c>
      <c r="F11" s="46">
        <v>2009631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2009631</v>
      </c>
      <c r="O11" s="47">
        <f t="shared" si="1"/>
        <v>54.251302540291015</v>
      </c>
      <c r="P11" s="9"/>
    </row>
    <row r="12" spans="1:133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6285133</v>
      </c>
      <c r="L12" s="46">
        <v>0</v>
      </c>
      <c r="M12" s="46">
        <v>0</v>
      </c>
      <c r="N12" s="46">
        <f t="shared" si="2"/>
        <v>6285133</v>
      </c>
      <c r="O12" s="47">
        <f t="shared" si="1"/>
        <v>169.67127392489809</v>
      </c>
      <c r="P12" s="9"/>
    </row>
    <row r="13" spans="1:133">
      <c r="A13" s="12"/>
      <c r="B13" s="44">
        <v>519</v>
      </c>
      <c r="C13" s="20" t="s">
        <v>63</v>
      </c>
      <c r="D13" s="46">
        <v>1755886</v>
      </c>
      <c r="E13" s="46">
        <v>1121688</v>
      </c>
      <c r="F13" s="46">
        <v>0</v>
      </c>
      <c r="G13" s="46">
        <v>402062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3279636</v>
      </c>
      <c r="O13" s="47">
        <f t="shared" si="1"/>
        <v>88.535917717247528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SUM(D15:D18)</f>
        <v>14930078</v>
      </c>
      <c r="E14" s="31">
        <f t="shared" si="3"/>
        <v>3701</v>
      </c>
      <c r="F14" s="31">
        <f t="shared" si="3"/>
        <v>0</v>
      </c>
      <c r="G14" s="31">
        <f t="shared" si="3"/>
        <v>1658409</v>
      </c>
      <c r="H14" s="31">
        <f t="shared" si="3"/>
        <v>0</v>
      </c>
      <c r="I14" s="31">
        <f t="shared" si="3"/>
        <v>1426932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4" si="4">SUM(D14:M14)</f>
        <v>18019120</v>
      </c>
      <c r="O14" s="43">
        <f t="shared" si="1"/>
        <v>486.43792349431743</v>
      </c>
      <c r="P14" s="10"/>
    </row>
    <row r="15" spans="1:133">
      <c r="A15" s="12"/>
      <c r="B15" s="44">
        <v>521</v>
      </c>
      <c r="C15" s="20" t="s">
        <v>27</v>
      </c>
      <c r="D15" s="46">
        <v>8775947</v>
      </c>
      <c r="E15" s="46">
        <v>3701</v>
      </c>
      <c r="F15" s="46">
        <v>0</v>
      </c>
      <c r="G15" s="46">
        <v>635026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9414674</v>
      </c>
      <c r="O15" s="47">
        <f t="shared" si="1"/>
        <v>254.15527900008098</v>
      </c>
      <c r="P15" s="9"/>
    </row>
    <row r="16" spans="1:133">
      <c r="A16" s="12"/>
      <c r="B16" s="44">
        <v>522</v>
      </c>
      <c r="C16" s="20" t="s">
        <v>28</v>
      </c>
      <c r="D16" s="46">
        <v>5393982</v>
      </c>
      <c r="E16" s="46">
        <v>0</v>
      </c>
      <c r="F16" s="46">
        <v>0</v>
      </c>
      <c r="G16" s="46">
        <v>1023383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6417365</v>
      </c>
      <c r="O16" s="47">
        <f t="shared" si="1"/>
        <v>173.24096320492401</v>
      </c>
      <c r="P16" s="9"/>
    </row>
    <row r="17" spans="1:16">
      <c r="A17" s="12"/>
      <c r="B17" s="44">
        <v>524</v>
      </c>
      <c r="C17" s="20" t="s">
        <v>29</v>
      </c>
      <c r="D17" s="46">
        <v>77475</v>
      </c>
      <c r="E17" s="46">
        <v>0</v>
      </c>
      <c r="F17" s="46">
        <v>0</v>
      </c>
      <c r="G17" s="46">
        <v>0</v>
      </c>
      <c r="H17" s="46">
        <v>0</v>
      </c>
      <c r="I17" s="46">
        <v>1366044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1443519</v>
      </c>
      <c r="O17" s="47">
        <f t="shared" si="1"/>
        <v>38.968739033015687</v>
      </c>
      <c r="P17" s="9"/>
    </row>
    <row r="18" spans="1:16">
      <c r="A18" s="12"/>
      <c r="B18" s="44">
        <v>525</v>
      </c>
      <c r="C18" s="20" t="s">
        <v>89</v>
      </c>
      <c r="D18" s="46">
        <v>682674</v>
      </c>
      <c r="E18" s="46">
        <v>0</v>
      </c>
      <c r="F18" s="46">
        <v>0</v>
      </c>
      <c r="G18" s="46">
        <v>0</v>
      </c>
      <c r="H18" s="46">
        <v>0</v>
      </c>
      <c r="I18" s="46">
        <v>60888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743562</v>
      </c>
      <c r="O18" s="47">
        <f t="shared" si="1"/>
        <v>20.072942256296738</v>
      </c>
      <c r="P18" s="9"/>
    </row>
    <row r="19" spans="1:16" ht="15.75">
      <c r="A19" s="28" t="s">
        <v>30</v>
      </c>
      <c r="B19" s="29"/>
      <c r="C19" s="30"/>
      <c r="D19" s="31">
        <f t="shared" ref="D19:M19" si="5">SUM(D20:D24)</f>
        <v>1035684</v>
      </c>
      <c r="E19" s="31">
        <f t="shared" si="5"/>
        <v>0</v>
      </c>
      <c r="F19" s="31">
        <f t="shared" si="5"/>
        <v>0</v>
      </c>
      <c r="G19" s="31">
        <f t="shared" si="5"/>
        <v>5172</v>
      </c>
      <c r="H19" s="31">
        <f t="shared" si="5"/>
        <v>0</v>
      </c>
      <c r="I19" s="31">
        <f t="shared" si="5"/>
        <v>19413783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20454639</v>
      </c>
      <c r="O19" s="43">
        <f t="shared" si="1"/>
        <v>552.1863509974894</v>
      </c>
      <c r="P19" s="10"/>
    </row>
    <row r="20" spans="1:16">
      <c r="A20" s="12"/>
      <c r="B20" s="44">
        <v>533</v>
      </c>
      <c r="C20" s="20" t="s">
        <v>31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3910739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3910739</v>
      </c>
      <c r="O20" s="47">
        <f t="shared" si="1"/>
        <v>105.57295575412358</v>
      </c>
      <c r="P20" s="9"/>
    </row>
    <row r="21" spans="1:16">
      <c r="A21" s="12"/>
      <c r="B21" s="44">
        <v>534</v>
      </c>
      <c r="C21" s="20" t="s">
        <v>64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3889371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3889371</v>
      </c>
      <c r="O21" s="47">
        <f t="shared" si="1"/>
        <v>104.99611262586724</v>
      </c>
      <c r="P21" s="9"/>
    </row>
    <row r="22" spans="1:16">
      <c r="A22" s="12"/>
      <c r="B22" s="44">
        <v>535</v>
      </c>
      <c r="C22" s="20" t="s">
        <v>33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4019051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4019051</v>
      </c>
      <c r="O22" s="47">
        <f t="shared" si="1"/>
        <v>108.49690899765137</v>
      </c>
      <c r="P22" s="9"/>
    </row>
    <row r="23" spans="1:16">
      <c r="A23" s="12"/>
      <c r="B23" s="44">
        <v>536</v>
      </c>
      <c r="C23" s="20" t="s">
        <v>65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6019132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6019132</v>
      </c>
      <c r="O23" s="47">
        <f t="shared" si="1"/>
        <v>162.49040304510973</v>
      </c>
      <c r="P23" s="9"/>
    </row>
    <row r="24" spans="1:16">
      <c r="A24" s="12"/>
      <c r="B24" s="44">
        <v>539</v>
      </c>
      <c r="C24" s="20" t="s">
        <v>35</v>
      </c>
      <c r="D24" s="46">
        <v>1035684</v>
      </c>
      <c r="E24" s="46">
        <v>0</v>
      </c>
      <c r="F24" s="46">
        <v>0</v>
      </c>
      <c r="G24" s="46">
        <v>5172</v>
      </c>
      <c r="H24" s="46">
        <v>0</v>
      </c>
      <c r="I24" s="46">
        <v>1575490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2616346</v>
      </c>
      <c r="O24" s="47">
        <f t="shared" si="1"/>
        <v>70.62997057473747</v>
      </c>
      <c r="P24" s="9"/>
    </row>
    <row r="25" spans="1:16" ht="15.75">
      <c r="A25" s="28" t="s">
        <v>36</v>
      </c>
      <c r="B25" s="29"/>
      <c r="C25" s="30"/>
      <c r="D25" s="31">
        <f t="shared" ref="D25:M25" si="6">SUM(D26:D28)</f>
        <v>1696791</v>
      </c>
      <c r="E25" s="31">
        <f t="shared" si="6"/>
        <v>402766</v>
      </c>
      <c r="F25" s="31">
        <f t="shared" si="6"/>
        <v>0</v>
      </c>
      <c r="G25" s="31">
        <f t="shared" si="6"/>
        <v>399269</v>
      </c>
      <c r="H25" s="31">
        <f t="shared" si="6"/>
        <v>0</v>
      </c>
      <c r="I25" s="31">
        <f t="shared" si="6"/>
        <v>3141305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1" si="7">SUM(D25:M25)</f>
        <v>5640131</v>
      </c>
      <c r="O25" s="43">
        <f t="shared" si="1"/>
        <v>152.25902329724914</v>
      </c>
      <c r="P25" s="10"/>
    </row>
    <row r="26" spans="1:16">
      <c r="A26" s="12"/>
      <c r="B26" s="44">
        <v>541</v>
      </c>
      <c r="C26" s="20" t="s">
        <v>66</v>
      </c>
      <c r="D26" s="46">
        <v>1680382</v>
      </c>
      <c r="E26" s="46">
        <v>332876</v>
      </c>
      <c r="F26" s="46">
        <v>0</v>
      </c>
      <c r="G26" s="46">
        <v>399269</v>
      </c>
      <c r="H26" s="46">
        <v>0</v>
      </c>
      <c r="I26" s="46">
        <v>1253352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3665879</v>
      </c>
      <c r="O26" s="47">
        <f t="shared" si="1"/>
        <v>98.962799989201741</v>
      </c>
      <c r="P26" s="9"/>
    </row>
    <row r="27" spans="1:16">
      <c r="A27" s="12"/>
      <c r="B27" s="44">
        <v>542</v>
      </c>
      <c r="C27" s="20" t="s">
        <v>38</v>
      </c>
      <c r="D27" s="46">
        <v>0</v>
      </c>
      <c r="E27" s="46">
        <v>69890</v>
      </c>
      <c r="F27" s="46">
        <v>0</v>
      </c>
      <c r="G27" s="46">
        <v>0</v>
      </c>
      <c r="H27" s="46">
        <v>0</v>
      </c>
      <c r="I27" s="46">
        <v>1887953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1957843</v>
      </c>
      <c r="O27" s="47">
        <f t="shared" si="1"/>
        <v>52.853251626488138</v>
      </c>
      <c r="P27" s="9"/>
    </row>
    <row r="28" spans="1:16">
      <c r="A28" s="12"/>
      <c r="B28" s="44">
        <v>549</v>
      </c>
      <c r="C28" s="20" t="s">
        <v>77</v>
      </c>
      <c r="D28" s="46">
        <v>16409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16409</v>
      </c>
      <c r="O28" s="47">
        <f t="shared" si="1"/>
        <v>0.44297168155926897</v>
      </c>
      <c r="P28" s="9"/>
    </row>
    <row r="29" spans="1:16" ht="15.75">
      <c r="A29" s="28" t="s">
        <v>39</v>
      </c>
      <c r="B29" s="29"/>
      <c r="C29" s="30"/>
      <c r="D29" s="31">
        <f t="shared" ref="D29:M29" si="8">SUM(D30:D30)</f>
        <v>331770</v>
      </c>
      <c r="E29" s="31">
        <f t="shared" si="8"/>
        <v>253435</v>
      </c>
      <c r="F29" s="31">
        <f t="shared" si="8"/>
        <v>0</v>
      </c>
      <c r="G29" s="31">
        <f t="shared" si="8"/>
        <v>23775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608980</v>
      </c>
      <c r="O29" s="43">
        <f t="shared" si="1"/>
        <v>16.439813190076396</v>
      </c>
      <c r="P29" s="10"/>
    </row>
    <row r="30" spans="1:16">
      <c r="A30" s="13"/>
      <c r="B30" s="45">
        <v>552</v>
      </c>
      <c r="C30" s="21" t="s">
        <v>40</v>
      </c>
      <c r="D30" s="46">
        <v>331770</v>
      </c>
      <c r="E30" s="46">
        <v>253435</v>
      </c>
      <c r="F30" s="46">
        <v>0</v>
      </c>
      <c r="G30" s="46">
        <v>23775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608980</v>
      </c>
      <c r="O30" s="47">
        <f t="shared" si="1"/>
        <v>16.439813190076396</v>
      </c>
      <c r="P30" s="9"/>
    </row>
    <row r="31" spans="1:16" ht="15.75">
      <c r="A31" s="28" t="s">
        <v>80</v>
      </c>
      <c r="B31" s="29"/>
      <c r="C31" s="30"/>
      <c r="D31" s="31">
        <f t="shared" ref="D31:M31" si="9">SUM(D32:D32)</f>
        <v>0</v>
      </c>
      <c r="E31" s="31">
        <f t="shared" si="9"/>
        <v>1744481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1744481</v>
      </c>
      <c r="O31" s="43">
        <f t="shared" si="1"/>
        <v>47.093404961801149</v>
      </c>
      <c r="P31" s="10"/>
    </row>
    <row r="32" spans="1:16">
      <c r="A32" s="12"/>
      <c r="B32" s="44">
        <v>569</v>
      </c>
      <c r="C32" s="20" t="s">
        <v>81</v>
      </c>
      <c r="D32" s="46">
        <v>0</v>
      </c>
      <c r="E32" s="46">
        <v>1744481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10">SUM(D32:M32)</f>
        <v>1744481</v>
      </c>
      <c r="O32" s="47">
        <f t="shared" si="1"/>
        <v>47.093404961801149</v>
      </c>
      <c r="P32" s="9"/>
    </row>
    <row r="33" spans="1:119" ht="15.75">
      <c r="A33" s="28" t="s">
        <v>41</v>
      </c>
      <c r="B33" s="29"/>
      <c r="C33" s="30"/>
      <c r="D33" s="31">
        <f t="shared" ref="D33:M33" si="11">SUM(D34:D38)</f>
        <v>2830198</v>
      </c>
      <c r="E33" s="31">
        <f t="shared" si="11"/>
        <v>216498</v>
      </c>
      <c r="F33" s="31">
        <f t="shared" si="11"/>
        <v>0</v>
      </c>
      <c r="G33" s="31">
        <f t="shared" si="11"/>
        <v>99212</v>
      </c>
      <c r="H33" s="31">
        <f t="shared" si="11"/>
        <v>0</v>
      </c>
      <c r="I33" s="31">
        <f t="shared" si="11"/>
        <v>0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>SUM(D33:M33)</f>
        <v>3145908</v>
      </c>
      <c r="O33" s="43">
        <f t="shared" si="1"/>
        <v>84.925842939286781</v>
      </c>
      <c r="P33" s="9"/>
    </row>
    <row r="34" spans="1:119">
      <c r="A34" s="12"/>
      <c r="B34" s="44">
        <v>572</v>
      </c>
      <c r="C34" s="20" t="s">
        <v>67</v>
      </c>
      <c r="D34" s="46">
        <v>2657410</v>
      </c>
      <c r="E34" s="46">
        <v>216498</v>
      </c>
      <c r="F34" s="46">
        <v>0</v>
      </c>
      <c r="G34" s="46">
        <v>99212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2973120</v>
      </c>
      <c r="O34" s="47">
        <f t="shared" si="1"/>
        <v>80.261317927813622</v>
      </c>
      <c r="P34" s="9"/>
    </row>
    <row r="35" spans="1:119">
      <c r="A35" s="12"/>
      <c r="B35" s="44">
        <v>573</v>
      </c>
      <c r="C35" s="20" t="s">
        <v>43</v>
      </c>
      <c r="D35" s="46">
        <v>19121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19121</v>
      </c>
      <c r="O35" s="47">
        <f t="shared" si="1"/>
        <v>0.51618389439300272</v>
      </c>
      <c r="P35" s="9"/>
    </row>
    <row r="36" spans="1:119">
      <c r="A36" s="12"/>
      <c r="B36" s="44">
        <v>574</v>
      </c>
      <c r="C36" s="20" t="s">
        <v>90</v>
      </c>
      <c r="D36" s="46">
        <v>9460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9460</v>
      </c>
      <c r="O36" s="47">
        <f t="shared" si="1"/>
        <v>0.25537888399967607</v>
      </c>
      <c r="P36" s="9"/>
    </row>
    <row r="37" spans="1:119">
      <c r="A37" s="12"/>
      <c r="B37" s="44">
        <v>575</v>
      </c>
      <c r="C37" s="20" t="s">
        <v>68</v>
      </c>
      <c r="D37" s="46">
        <v>129651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129651</v>
      </c>
      <c r="O37" s="47">
        <f t="shared" si="1"/>
        <v>3.50001349782685</v>
      </c>
      <c r="P37" s="9"/>
    </row>
    <row r="38" spans="1:119">
      <c r="A38" s="12"/>
      <c r="B38" s="44">
        <v>579</v>
      </c>
      <c r="C38" s="20" t="s">
        <v>45</v>
      </c>
      <c r="D38" s="46">
        <v>14556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14556</v>
      </c>
      <c r="O38" s="47">
        <f t="shared" si="1"/>
        <v>0.39294873525362417</v>
      </c>
      <c r="P38" s="9"/>
    </row>
    <row r="39" spans="1:119" ht="15.75">
      <c r="A39" s="28" t="s">
        <v>69</v>
      </c>
      <c r="B39" s="29"/>
      <c r="C39" s="30"/>
      <c r="D39" s="31">
        <f t="shared" ref="D39:M39" si="12">SUM(D40:D40)</f>
        <v>2885261</v>
      </c>
      <c r="E39" s="31">
        <f t="shared" si="12"/>
        <v>1010776</v>
      </c>
      <c r="F39" s="31">
        <f t="shared" si="12"/>
        <v>0</v>
      </c>
      <c r="G39" s="31">
        <f t="shared" si="12"/>
        <v>0</v>
      </c>
      <c r="H39" s="31">
        <f t="shared" si="12"/>
        <v>0</v>
      </c>
      <c r="I39" s="31">
        <f t="shared" si="12"/>
        <v>5217143</v>
      </c>
      <c r="J39" s="31">
        <f t="shared" si="12"/>
        <v>96205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9209385</v>
      </c>
      <c r="O39" s="43">
        <f t="shared" si="1"/>
        <v>248.61336824771212</v>
      </c>
      <c r="P39" s="9"/>
    </row>
    <row r="40" spans="1:119" ht="15.75" thickBot="1">
      <c r="A40" s="12"/>
      <c r="B40" s="44">
        <v>581</v>
      </c>
      <c r="C40" s="20" t="s">
        <v>70</v>
      </c>
      <c r="D40" s="46">
        <v>2885261</v>
      </c>
      <c r="E40" s="46">
        <v>1010776</v>
      </c>
      <c r="F40" s="46">
        <v>0</v>
      </c>
      <c r="G40" s="46">
        <v>0</v>
      </c>
      <c r="H40" s="46">
        <v>0</v>
      </c>
      <c r="I40" s="46">
        <v>5217143</v>
      </c>
      <c r="J40" s="46">
        <v>96205</v>
      </c>
      <c r="K40" s="46">
        <v>0</v>
      </c>
      <c r="L40" s="46">
        <v>0</v>
      </c>
      <c r="M40" s="46">
        <v>0</v>
      </c>
      <c r="N40" s="46">
        <f>SUM(D40:M40)</f>
        <v>9209385</v>
      </c>
      <c r="O40" s="47">
        <f t="shared" si="1"/>
        <v>248.61336824771212</v>
      </c>
      <c r="P40" s="9"/>
    </row>
    <row r="41" spans="1:119" ht="16.5" thickBot="1">
      <c r="A41" s="14" t="s">
        <v>10</v>
      </c>
      <c r="B41" s="23"/>
      <c r="C41" s="22"/>
      <c r="D41" s="15">
        <f t="shared" ref="D41:M41" si="13">SUM(D5,D14,D19,D25,D29,D31,D33,D39)</f>
        <v>30286571</v>
      </c>
      <c r="E41" s="15">
        <f t="shared" si="13"/>
        <v>4774654</v>
      </c>
      <c r="F41" s="15">
        <f t="shared" si="13"/>
        <v>2009631</v>
      </c>
      <c r="G41" s="15">
        <f t="shared" si="13"/>
        <v>3341450</v>
      </c>
      <c r="H41" s="15">
        <f t="shared" si="13"/>
        <v>0</v>
      </c>
      <c r="I41" s="15">
        <f t="shared" si="13"/>
        <v>29199163</v>
      </c>
      <c r="J41" s="15">
        <f t="shared" si="13"/>
        <v>1242671</v>
      </c>
      <c r="K41" s="15">
        <f t="shared" si="13"/>
        <v>6285133</v>
      </c>
      <c r="L41" s="15">
        <f t="shared" si="13"/>
        <v>0</v>
      </c>
      <c r="M41" s="15">
        <f t="shared" si="13"/>
        <v>0</v>
      </c>
      <c r="N41" s="15">
        <f>SUM(D41:M41)</f>
        <v>77139273</v>
      </c>
      <c r="O41" s="37">
        <f t="shared" si="1"/>
        <v>2082.4251005588098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93" t="s">
        <v>91</v>
      </c>
      <c r="M43" s="93"/>
      <c r="N43" s="93"/>
      <c r="O43" s="41">
        <v>37043</v>
      </c>
    </row>
    <row r="44" spans="1:119">
      <c r="A44" s="94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6"/>
    </row>
    <row r="45" spans="1:119" ht="15.75" customHeight="1" thickBot="1">
      <c r="A45" s="97" t="s">
        <v>52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9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7301799</v>
      </c>
      <c r="E5" s="26">
        <f t="shared" si="0"/>
        <v>728588</v>
      </c>
      <c r="F5" s="26">
        <f t="shared" si="0"/>
        <v>0</v>
      </c>
      <c r="G5" s="26">
        <f t="shared" si="0"/>
        <v>500105</v>
      </c>
      <c r="H5" s="26">
        <f t="shared" si="0"/>
        <v>0</v>
      </c>
      <c r="I5" s="26">
        <f t="shared" si="0"/>
        <v>0</v>
      </c>
      <c r="J5" s="26">
        <f t="shared" si="0"/>
        <v>1533257</v>
      </c>
      <c r="K5" s="26">
        <f t="shared" si="0"/>
        <v>5825296</v>
      </c>
      <c r="L5" s="26">
        <f t="shared" si="0"/>
        <v>0</v>
      </c>
      <c r="M5" s="26">
        <f t="shared" si="0"/>
        <v>0</v>
      </c>
      <c r="N5" s="27">
        <f>SUM(D5:M5)</f>
        <v>15889045</v>
      </c>
      <c r="O5" s="32">
        <f t="shared" ref="O5:O38" si="1">(N5/O$40)</f>
        <v>444.28725218801554</v>
      </c>
      <c r="P5" s="6"/>
    </row>
    <row r="6" spans="1:133">
      <c r="A6" s="12"/>
      <c r="B6" s="44">
        <v>511</v>
      </c>
      <c r="C6" s="20" t="s">
        <v>19</v>
      </c>
      <c r="D6" s="46">
        <v>103464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103464</v>
      </c>
      <c r="O6" s="47">
        <f t="shared" si="1"/>
        <v>2.8930458854122976</v>
      </c>
      <c r="P6" s="9"/>
    </row>
    <row r="7" spans="1:133">
      <c r="A7" s="12"/>
      <c r="B7" s="44">
        <v>512</v>
      </c>
      <c r="C7" s="20" t="s">
        <v>20</v>
      </c>
      <c r="D7" s="46">
        <v>598497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598497</v>
      </c>
      <c r="O7" s="47">
        <f t="shared" si="1"/>
        <v>16.735089338142775</v>
      </c>
      <c r="P7" s="9"/>
    </row>
    <row r="8" spans="1:133">
      <c r="A8" s="12"/>
      <c r="B8" s="44">
        <v>513</v>
      </c>
      <c r="C8" s="20" t="s">
        <v>21</v>
      </c>
      <c r="D8" s="46">
        <v>2919758</v>
      </c>
      <c r="E8" s="46">
        <v>21984</v>
      </c>
      <c r="F8" s="46">
        <v>0</v>
      </c>
      <c r="G8" s="46">
        <v>452668</v>
      </c>
      <c r="H8" s="46">
        <v>0</v>
      </c>
      <c r="I8" s="46">
        <v>0</v>
      </c>
      <c r="J8" s="46">
        <v>1533257</v>
      </c>
      <c r="K8" s="46">
        <v>0</v>
      </c>
      <c r="L8" s="46">
        <v>0</v>
      </c>
      <c r="M8" s="46">
        <v>0</v>
      </c>
      <c r="N8" s="46">
        <f t="shared" si="2"/>
        <v>4927667</v>
      </c>
      <c r="O8" s="47">
        <f t="shared" si="1"/>
        <v>137.78673489360511</v>
      </c>
      <c r="P8" s="9"/>
    </row>
    <row r="9" spans="1:133">
      <c r="A9" s="12"/>
      <c r="B9" s="44">
        <v>514</v>
      </c>
      <c r="C9" s="20" t="s">
        <v>22</v>
      </c>
      <c r="D9" s="46">
        <v>349263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349263</v>
      </c>
      <c r="O9" s="47">
        <f t="shared" si="1"/>
        <v>9.7660431171881559</v>
      </c>
      <c r="P9" s="9"/>
    </row>
    <row r="10" spans="1:133">
      <c r="A10" s="12"/>
      <c r="B10" s="44">
        <v>515</v>
      </c>
      <c r="C10" s="20" t="s">
        <v>23</v>
      </c>
      <c r="D10" s="46">
        <v>567407</v>
      </c>
      <c r="E10" s="46">
        <v>34272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601679</v>
      </c>
      <c r="O10" s="47">
        <f t="shared" si="1"/>
        <v>16.824063976735733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5825296</v>
      </c>
      <c r="L11" s="46">
        <v>0</v>
      </c>
      <c r="M11" s="46">
        <v>0</v>
      </c>
      <c r="N11" s="46">
        <f t="shared" si="2"/>
        <v>5825296</v>
      </c>
      <c r="O11" s="47">
        <f t="shared" si="1"/>
        <v>162.88611134412662</v>
      </c>
      <c r="P11" s="9"/>
    </row>
    <row r="12" spans="1:133">
      <c r="A12" s="12"/>
      <c r="B12" s="44">
        <v>519</v>
      </c>
      <c r="C12" s="20" t="s">
        <v>63</v>
      </c>
      <c r="D12" s="46">
        <v>2763410</v>
      </c>
      <c r="E12" s="46">
        <v>672332</v>
      </c>
      <c r="F12" s="46">
        <v>0</v>
      </c>
      <c r="G12" s="46">
        <v>47437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3483179</v>
      </c>
      <c r="O12" s="47">
        <f t="shared" si="1"/>
        <v>97.396163632804857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14961233</v>
      </c>
      <c r="E13" s="31">
        <f t="shared" si="3"/>
        <v>0</v>
      </c>
      <c r="F13" s="31">
        <f t="shared" si="3"/>
        <v>0</v>
      </c>
      <c r="G13" s="31">
        <f t="shared" si="3"/>
        <v>1117136</v>
      </c>
      <c r="H13" s="31">
        <f t="shared" si="3"/>
        <v>0</v>
      </c>
      <c r="I13" s="31">
        <f t="shared" si="3"/>
        <v>1178506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2" si="4">SUM(D13:M13)</f>
        <v>17256875</v>
      </c>
      <c r="O13" s="43">
        <f t="shared" si="1"/>
        <v>482.53432318317812</v>
      </c>
      <c r="P13" s="10"/>
    </row>
    <row r="14" spans="1:133">
      <c r="A14" s="12"/>
      <c r="B14" s="44">
        <v>521</v>
      </c>
      <c r="C14" s="20" t="s">
        <v>27</v>
      </c>
      <c r="D14" s="46">
        <v>9582410</v>
      </c>
      <c r="E14" s="46">
        <v>0</v>
      </c>
      <c r="F14" s="46">
        <v>0</v>
      </c>
      <c r="G14" s="46">
        <v>395846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9978256</v>
      </c>
      <c r="O14" s="47">
        <f t="shared" si="1"/>
        <v>279.01059754494867</v>
      </c>
      <c r="P14" s="9"/>
    </row>
    <row r="15" spans="1:133">
      <c r="A15" s="12"/>
      <c r="B15" s="44">
        <v>522</v>
      </c>
      <c r="C15" s="20" t="s">
        <v>28</v>
      </c>
      <c r="D15" s="46">
        <v>5225264</v>
      </c>
      <c r="E15" s="46">
        <v>0</v>
      </c>
      <c r="F15" s="46">
        <v>0</v>
      </c>
      <c r="G15" s="46">
        <v>721290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5946554</v>
      </c>
      <c r="O15" s="47">
        <f t="shared" si="1"/>
        <v>166.2767105667869</v>
      </c>
      <c r="P15" s="9"/>
    </row>
    <row r="16" spans="1:133">
      <c r="A16" s="12"/>
      <c r="B16" s="44">
        <v>524</v>
      </c>
      <c r="C16" s="20" t="s">
        <v>29</v>
      </c>
      <c r="D16" s="46">
        <v>153559</v>
      </c>
      <c r="E16" s="46">
        <v>0</v>
      </c>
      <c r="F16" s="46">
        <v>0</v>
      </c>
      <c r="G16" s="46">
        <v>0</v>
      </c>
      <c r="H16" s="46">
        <v>0</v>
      </c>
      <c r="I16" s="46">
        <v>1178506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1332065</v>
      </c>
      <c r="O16" s="47">
        <f t="shared" si="1"/>
        <v>37.247015071442554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SUM(D18:D22)</f>
        <v>1055123</v>
      </c>
      <c r="E17" s="31">
        <f t="shared" si="5"/>
        <v>0</v>
      </c>
      <c r="F17" s="31">
        <f t="shared" si="5"/>
        <v>0</v>
      </c>
      <c r="G17" s="31">
        <f t="shared" si="5"/>
        <v>521729</v>
      </c>
      <c r="H17" s="31">
        <f t="shared" si="5"/>
        <v>0</v>
      </c>
      <c r="I17" s="31">
        <f t="shared" si="5"/>
        <v>18027903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19604755</v>
      </c>
      <c r="O17" s="43">
        <f t="shared" si="1"/>
        <v>548.18541509381203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3739400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3739400</v>
      </c>
      <c r="O18" s="47">
        <f t="shared" si="1"/>
        <v>104.56057936973967</v>
      </c>
      <c r="P18" s="9"/>
    </row>
    <row r="19" spans="1:16">
      <c r="A19" s="12"/>
      <c r="B19" s="44">
        <v>534</v>
      </c>
      <c r="C19" s="20" t="s">
        <v>64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3756562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3756562</v>
      </c>
      <c r="O19" s="47">
        <f t="shared" si="1"/>
        <v>105.04046081145317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3902114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3902114</v>
      </c>
      <c r="O20" s="47">
        <f t="shared" si="1"/>
        <v>109.1103654615105</v>
      </c>
      <c r="P20" s="9"/>
    </row>
    <row r="21" spans="1:16">
      <c r="A21" s="12"/>
      <c r="B21" s="44">
        <v>536</v>
      </c>
      <c r="C21" s="20" t="s">
        <v>65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5321662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5321662</v>
      </c>
      <c r="O21" s="47">
        <f t="shared" si="1"/>
        <v>148.80356793333894</v>
      </c>
      <c r="P21" s="9"/>
    </row>
    <row r="22" spans="1:16">
      <c r="A22" s="12"/>
      <c r="B22" s="44">
        <v>539</v>
      </c>
      <c r="C22" s="20" t="s">
        <v>35</v>
      </c>
      <c r="D22" s="46">
        <v>1055123</v>
      </c>
      <c r="E22" s="46">
        <v>0</v>
      </c>
      <c r="F22" s="46">
        <v>0</v>
      </c>
      <c r="G22" s="46">
        <v>521729</v>
      </c>
      <c r="H22" s="46">
        <v>0</v>
      </c>
      <c r="I22" s="46">
        <v>1308165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2885017</v>
      </c>
      <c r="O22" s="47">
        <f t="shared" si="1"/>
        <v>80.67044151776976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SUM(D24:D26)</f>
        <v>1722168</v>
      </c>
      <c r="E23" s="31">
        <f t="shared" si="6"/>
        <v>322927</v>
      </c>
      <c r="F23" s="31">
        <f t="shared" si="6"/>
        <v>0</v>
      </c>
      <c r="G23" s="31">
        <f t="shared" si="6"/>
        <v>171370</v>
      </c>
      <c r="H23" s="31">
        <f t="shared" si="6"/>
        <v>0</v>
      </c>
      <c r="I23" s="31">
        <f t="shared" si="6"/>
        <v>2767557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9" si="7">SUM(D23:M23)</f>
        <v>4984022</v>
      </c>
      <c r="O23" s="43">
        <f t="shared" si="1"/>
        <v>139.36252551519726</v>
      </c>
      <c r="P23" s="10"/>
    </row>
    <row r="24" spans="1:16">
      <c r="A24" s="12"/>
      <c r="B24" s="44">
        <v>541</v>
      </c>
      <c r="C24" s="20" t="s">
        <v>66</v>
      </c>
      <c r="D24" s="46">
        <v>1706177</v>
      </c>
      <c r="E24" s="46">
        <v>322927</v>
      </c>
      <c r="F24" s="46">
        <v>0</v>
      </c>
      <c r="G24" s="46">
        <v>171370</v>
      </c>
      <c r="H24" s="46">
        <v>0</v>
      </c>
      <c r="I24" s="46">
        <v>1081161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3281635</v>
      </c>
      <c r="O24" s="47">
        <f t="shared" si="1"/>
        <v>91.760618516343712</v>
      </c>
      <c r="P24" s="9"/>
    </row>
    <row r="25" spans="1:16">
      <c r="A25" s="12"/>
      <c r="B25" s="44">
        <v>542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1686396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1686396</v>
      </c>
      <c r="O25" s="47">
        <f t="shared" si="1"/>
        <v>47.154768895226908</v>
      </c>
      <c r="P25" s="9"/>
    </row>
    <row r="26" spans="1:16">
      <c r="A26" s="12"/>
      <c r="B26" s="44">
        <v>549</v>
      </c>
      <c r="C26" s="20" t="s">
        <v>77</v>
      </c>
      <c r="D26" s="46">
        <v>15991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15991</v>
      </c>
      <c r="O26" s="47">
        <f t="shared" si="1"/>
        <v>0.44713810362665324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SUM(D28:D28)</f>
        <v>321878</v>
      </c>
      <c r="E27" s="31">
        <f t="shared" si="8"/>
        <v>345192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667070</v>
      </c>
      <c r="O27" s="43">
        <f t="shared" si="1"/>
        <v>18.652517965495065</v>
      </c>
      <c r="P27" s="10"/>
    </row>
    <row r="28" spans="1:16">
      <c r="A28" s="13"/>
      <c r="B28" s="45">
        <v>552</v>
      </c>
      <c r="C28" s="21" t="s">
        <v>40</v>
      </c>
      <c r="D28" s="46">
        <v>321878</v>
      </c>
      <c r="E28" s="46">
        <v>345192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667070</v>
      </c>
      <c r="O28" s="47">
        <f t="shared" si="1"/>
        <v>18.652517965495065</v>
      </c>
      <c r="P28" s="9"/>
    </row>
    <row r="29" spans="1:16" ht="15.75">
      <c r="A29" s="28" t="s">
        <v>80</v>
      </c>
      <c r="B29" s="29"/>
      <c r="C29" s="30"/>
      <c r="D29" s="31">
        <f t="shared" ref="D29:M29" si="9">SUM(D30:D30)</f>
        <v>0</v>
      </c>
      <c r="E29" s="31">
        <f t="shared" si="9"/>
        <v>411448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411448</v>
      </c>
      <c r="O29" s="43">
        <f t="shared" si="1"/>
        <v>11.504851382713978</v>
      </c>
      <c r="P29" s="10"/>
    </row>
    <row r="30" spans="1:16">
      <c r="A30" s="12"/>
      <c r="B30" s="44">
        <v>569</v>
      </c>
      <c r="C30" s="20" t="s">
        <v>81</v>
      </c>
      <c r="D30" s="46">
        <v>0</v>
      </c>
      <c r="E30" s="46">
        <v>411448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10">SUM(D30:M30)</f>
        <v>411448</v>
      </c>
      <c r="O30" s="47">
        <f t="shared" si="1"/>
        <v>11.504851382713978</v>
      </c>
      <c r="P30" s="9"/>
    </row>
    <row r="31" spans="1:16" ht="15.75">
      <c r="A31" s="28" t="s">
        <v>41</v>
      </c>
      <c r="B31" s="29"/>
      <c r="C31" s="30"/>
      <c r="D31" s="31">
        <f t="shared" ref="D31:M31" si="11">SUM(D32:D35)</f>
        <v>2928794</v>
      </c>
      <c r="E31" s="31">
        <f t="shared" si="11"/>
        <v>230972</v>
      </c>
      <c r="F31" s="31">
        <f t="shared" si="11"/>
        <v>0</v>
      </c>
      <c r="G31" s="31">
        <f t="shared" si="11"/>
        <v>258274</v>
      </c>
      <c r="H31" s="31">
        <f t="shared" si="11"/>
        <v>0</v>
      </c>
      <c r="I31" s="31">
        <f t="shared" si="11"/>
        <v>0</v>
      </c>
      <c r="J31" s="31">
        <f t="shared" si="11"/>
        <v>0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>SUM(D31:M31)</f>
        <v>3418040</v>
      </c>
      <c r="O31" s="43">
        <f t="shared" si="1"/>
        <v>95.574756032771305</v>
      </c>
      <c r="P31" s="9"/>
    </row>
    <row r="32" spans="1:16">
      <c r="A32" s="12"/>
      <c r="B32" s="44">
        <v>572</v>
      </c>
      <c r="C32" s="20" t="s">
        <v>67</v>
      </c>
      <c r="D32" s="46">
        <v>2779431</v>
      </c>
      <c r="E32" s="46">
        <v>230972</v>
      </c>
      <c r="F32" s="46">
        <v>0</v>
      </c>
      <c r="G32" s="46">
        <v>258274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3268677</v>
      </c>
      <c r="O32" s="47">
        <f t="shared" si="1"/>
        <v>91.398288734166599</v>
      </c>
      <c r="P32" s="9"/>
    </row>
    <row r="33" spans="1:119">
      <c r="A33" s="12"/>
      <c r="B33" s="44">
        <v>573</v>
      </c>
      <c r="C33" s="20" t="s">
        <v>43</v>
      </c>
      <c r="D33" s="46">
        <v>21406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21406</v>
      </c>
      <c r="O33" s="47">
        <f t="shared" si="1"/>
        <v>0.5985515756508123</v>
      </c>
      <c r="P33" s="9"/>
    </row>
    <row r="34" spans="1:119">
      <c r="A34" s="12"/>
      <c r="B34" s="44">
        <v>575</v>
      </c>
      <c r="C34" s="20" t="s">
        <v>68</v>
      </c>
      <c r="D34" s="46">
        <v>115701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115701</v>
      </c>
      <c r="O34" s="47">
        <f t="shared" si="1"/>
        <v>3.2352151665128766</v>
      </c>
      <c r="P34" s="9"/>
    </row>
    <row r="35" spans="1:119">
      <c r="A35" s="12"/>
      <c r="B35" s="44">
        <v>579</v>
      </c>
      <c r="C35" s="20" t="s">
        <v>45</v>
      </c>
      <c r="D35" s="46">
        <v>12256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12256</v>
      </c>
      <c r="O35" s="47">
        <f t="shared" si="1"/>
        <v>0.34270055644101444</v>
      </c>
      <c r="P35" s="9"/>
    </row>
    <row r="36" spans="1:119" ht="15.75">
      <c r="A36" s="28" t="s">
        <v>69</v>
      </c>
      <c r="B36" s="29"/>
      <c r="C36" s="30"/>
      <c r="D36" s="31">
        <f t="shared" ref="D36:M36" si="12">SUM(D37:D37)</f>
        <v>1155976</v>
      </c>
      <c r="E36" s="31">
        <f t="shared" si="12"/>
        <v>511104</v>
      </c>
      <c r="F36" s="31">
        <f t="shared" si="12"/>
        <v>0</v>
      </c>
      <c r="G36" s="31">
        <f t="shared" si="12"/>
        <v>250000</v>
      </c>
      <c r="H36" s="31">
        <f t="shared" si="12"/>
        <v>0</v>
      </c>
      <c r="I36" s="31">
        <f t="shared" si="12"/>
        <v>4993509</v>
      </c>
      <c r="J36" s="31">
        <f t="shared" si="12"/>
        <v>96205</v>
      </c>
      <c r="K36" s="31">
        <f t="shared" si="12"/>
        <v>0</v>
      </c>
      <c r="L36" s="31">
        <f t="shared" si="12"/>
        <v>0</v>
      </c>
      <c r="M36" s="31">
        <f t="shared" si="12"/>
        <v>0</v>
      </c>
      <c r="N36" s="31">
        <f>SUM(D36:M36)</f>
        <v>7006794</v>
      </c>
      <c r="O36" s="43">
        <f t="shared" si="1"/>
        <v>195.92299303749687</v>
      </c>
      <c r="P36" s="9"/>
    </row>
    <row r="37" spans="1:119" ht="15.75" thickBot="1">
      <c r="A37" s="12"/>
      <c r="B37" s="44">
        <v>581</v>
      </c>
      <c r="C37" s="20" t="s">
        <v>70</v>
      </c>
      <c r="D37" s="46">
        <v>1155976</v>
      </c>
      <c r="E37" s="46">
        <v>511104</v>
      </c>
      <c r="F37" s="46">
        <v>0</v>
      </c>
      <c r="G37" s="46">
        <v>250000</v>
      </c>
      <c r="H37" s="46">
        <v>0</v>
      </c>
      <c r="I37" s="46">
        <v>4993509</v>
      </c>
      <c r="J37" s="46">
        <v>96205</v>
      </c>
      <c r="K37" s="46">
        <v>0</v>
      </c>
      <c r="L37" s="46">
        <v>0</v>
      </c>
      <c r="M37" s="46">
        <v>0</v>
      </c>
      <c r="N37" s="46">
        <f>SUM(D37:M37)</f>
        <v>7006794</v>
      </c>
      <c r="O37" s="47">
        <f t="shared" si="1"/>
        <v>195.92299303749687</v>
      </c>
      <c r="P37" s="9"/>
    </row>
    <row r="38" spans="1:119" ht="16.5" thickBot="1">
      <c r="A38" s="14" t="s">
        <v>10</v>
      </c>
      <c r="B38" s="23"/>
      <c r="C38" s="22"/>
      <c r="D38" s="15">
        <f t="shared" ref="D38:M38" si="13">SUM(D5,D13,D17,D23,D27,D29,D31,D36)</f>
        <v>29446971</v>
      </c>
      <c r="E38" s="15">
        <f t="shared" si="13"/>
        <v>2550231</v>
      </c>
      <c r="F38" s="15">
        <f t="shared" si="13"/>
        <v>0</v>
      </c>
      <c r="G38" s="15">
        <f t="shared" si="13"/>
        <v>2818614</v>
      </c>
      <c r="H38" s="15">
        <f t="shared" si="13"/>
        <v>0</v>
      </c>
      <c r="I38" s="15">
        <f t="shared" si="13"/>
        <v>26967475</v>
      </c>
      <c r="J38" s="15">
        <f t="shared" si="13"/>
        <v>1629462</v>
      </c>
      <c r="K38" s="15">
        <f t="shared" si="13"/>
        <v>5825296</v>
      </c>
      <c r="L38" s="15">
        <f t="shared" si="13"/>
        <v>0</v>
      </c>
      <c r="M38" s="15">
        <f t="shared" si="13"/>
        <v>0</v>
      </c>
      <c r="N38" s="15">
        <f>SUM(D38:M38)</f>
        <v>69238049</v>
      </c>
      <c r="O38" s="37">
        <f t="shared" si="1"/>
        <v>1936.0246343986803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93" t="s">
        <v>86</v>
      </c>
      <c r="M40" s="93"/>
      <c r="N40" s="93"/>
      <c r="O40" s="41">
        <v>35763</v>
      </c>
    </row>
    <row r="41" spans="1:119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6"/>
    </row>
    <row r="42" spans="1:119" ht="15.75" customHeight="1" thickBot="1">
      <c r="A42" s="97" t="s">
        <v>52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9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7626796</v>
      </c>
      <c r="E5" s="26">
        <f t="shared" si="0"/>
        <v>651342</v>
      </c>
      <c r="F5" s="26">
        <f t="shared" si="0"/>
        <v>0</v>
      </c>
      <c r="G5" s="26">
        <f t="shared" si="0"/>
        <v>231755</v>
      </c>
      <c r="H5" s="26">
        <f t="shared" si="0"/>
        <v>0</v>
      </c>
      <c r="I5" s="26">
        <f t="shared" si="0"/>
        <v>43</v>
      </c>
      <c r="J5" s="26">
        <f t="shared" si="0"/>
        <v>1240954</v>
      </c>
      <c r="K5" s="26">
        <f t="shared" si="0"/>
        <v>6413619</v>
      </c>
      <c r="L5" s="26">
        <f t="shared" si="0"/>
        <v>0</v>
      </c>
      <c r="M5" s="26">
        <f t="shared" si="0"/>
        <v>0</v>
      </c>
      <c r="N5" s="27">
        <f>SUM(D5:M5)</f>
        <v>16164509</v>
      </c>
      <c r="O5" s="32">
        <f t="shared" ref="O5:O38" si="1">(N5/O$40)</f>
        <v>473.94912918548056</v>
      </c>
      <c r="P5" s="6"/>
    </row>
    <row r="6" spans="1:133">
      <c r="A6" s="12"/>
      <c r="B6" s="44">
        <v>511</v>
      </c>
      <c r="C6" s="20" t="s">
        <v>19</v>
      </c>
      <c r="D6" s="46">
        <v>105533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105533</v>
      </c>
      <c r="O6" s="47">
        <f t="shared" si="1"/>
        <v>3.0942649387204599</v>
      </c>
      <c r="P6" s="9"/>
    </row>
    <row r="7" spans="1:133">
      <c r="A7" s="12"/>
      <c r="B7" s="44">
        <v>512</v>
      </c>
      <c r="C7" s="20" t="s">
        <v>20</v>
      </c>
      <c r="D7" s="46">
        <v>568838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568838</v>
      </c>
      <c r="O7" s="47">
        <f t="shared" si="1"/>
        <v>16.678531636662171</v>
      </c>
      <c r="P7" s="9"/>
    </row>
    <row r="8" spans="1:133">
      <c r="A8" s="12"/>
      <c r="B8" s="44">
        <v>513</v>
      </c>
      <c r="C8" s="20" t="s">
        <v>21</v>
      </c>
      <c r="D8" s="46">
        <v>2628609</v>
      </c>
      <c r="E8" s="46">
        <v>0</v>
      </c>
      <c r="F8" s="46">
        <v>0</v>
      </c>
      <c r="G8" s="46">
        <v>193410</v>
      </c>
      <c r="H8" s="46">
        <v>0</v>
      </c>
      <c r="I8" s="46">
        <v>0</v>
      </c>
      <c r="J8" s="46">
        <v>1240954</v>
      </c>
      <c r="K8" s="46">
        <v>0</v>
      </c>
      <c r="L8" s="46">
        <v>0</v>
      </c>
      <c r="M8" s="46">
        <v>0</v>
      </c>
      <c r="N8" s="46">
        <f t="shared" si="2"/>
        <v>4062973</v>
      </c>
      <c r="O8" s="47">
        <f t="shared" si="1"/>
        <v>119.12780742391368</v>
      </c>
      <c r="P8" s="9"/>
    </row>
    <row r="9" spans="1:133">
      <c r="A9" s="12"/>
      <c r="B9" s="44">
        <v>514</v>
      </c>
      <c r="C9" s="20" t="s">
        <v>22</v>
      </c>
      <c r="D9" s="46">
        <v>317647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317647</v>
      </c>
      <c r="O9" s="47">
        <f t="shared" si="1"/>
        <v>9.3135225473523722</v>
      </c>
      <c r="P9" s="9"/>
    </row>
    <row r="10" spans="1:133">
      <c r="A10" s="12"/>
      <c r="B10" s="44">
        <v>515</v>
      </c>
      <c r="C10" s="20" t="s">
        <v>23</v>
      </c>
      <c r="D10" s="46">
        <v>536515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536515</v>
      </c>
      <c r="O10" s="47">
        <f t="shared" si="1"/>
        <v>15.730809828182725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6413619</v>
      </c>
      <c r="L11" s="46">
        <v>0</v>
      </c>
      <c r="M11" s="46">
        <v>0</v>
      </c>
      <c r="N11" s="46">
        <f t="shared" si="2"/>
        <v>6413619</v>
      </c>
      <c r="O11" s="47">
        <f t="shared" si="1"/>
        <v>188.04958071893509</v>
      </c>
      <c r="P11" s="9"/>
    </row>
    <row r="12" spans="1:133">
      <c r="A12" s="12"/>
      <c r="B12" s="44">
        <v>519</v>
      </c>
      <c r="C12" s="20" t="s">
        <v>63</v>
      </c>
      <c r="D12" s="46">
        <v>3469654</v>
      </c>
      <c r="E12" s="46">
        <v>651342</v>
      </c>
      <c r="F12" s="46">
        <v>0</v>
      </c>
      <c r="G12" s="46">
        <v>38345</v>
      </c>
      <c r="H12" s="46">
        <v>0</v>
      </c>
      <c r="I12" s="46">
        <v>43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4159384</v>
      </c>
      <c r="O12" s="47">
        <f t="shared" si="1"/>
        <v>121.95461209171407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13662237</v>
      </c>
      <c r="E13" s="31">
        <f t="shared" si="3"/>
        <v>2521</v>
      </c>
      <c r="F13" s="31">
        <f t="shared" si="3"/>
        <v>0</v>
      </c>
      <c r="G13" s="31">
        <f t="shared" si="3"/>
        <v>1899261</v>
      </c>
      <c r="H13" s="31">
        <f t="shared" si="3"/>
        <v>0</v>
      </c>
      <c r="I13" s="31">
        <f t="shared" si="3"/>
        <v>1136647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2" si="4">SUM(D13:M13)</f>
        <v>16700666</v>
      </c>
      <c r="O13" s="43">
        <f t="shared" si="1"/>
        <v>489.6694423268633</v>
      </c>
      <c r="P13" s="10"/>
    </row>
    <row r="14" spans="1:133">
      <c r="A14" s="12"/>
      <c r="B14" s="44">
        <v>521</v>
      </c>
      <c r="C14" s="20" t="s">
        <v>27</v>
      </c>
      <c r="D14" s="46">
        <v>8813594</v>
      </c>
      <c r="E14" s="46">
        <v>2521</v>
      </c>
      <c r="F14" s="46">
        <v>0</v>
      </c>
      <c r="G14" s="46">
        <v>711292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9527407</v>
      </c>
      <c r="O14" s="47">
        <f t="shared" si="1"/>
        <v>279.34694775112882</v>
      </c>
      <c r="P14" s="9"/>
    </row>
    <row r="15" spans="1:133">
      <c r="A15" s="12"/>
      <c r="B15" s="44">
        <v>522</v>
      </c>
      <c r="C15" s="20" t="s">
        <v>28</v>
      </c>
      <c r="D15" s="46">
        <v>4746475</v>
      </c>
      <c r="E15" s="46">
        <v>0</v>
      </c>
      <c r="F15" s="46">
        <v>0</v>
      </c>
      <c r="G15" s="46">
        <v>1187969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5934444</v>
      </c>
      <c r="O15" s="47">
        <f t="shared" si="1"/>
        <v>174</v>
      </c>
      <c r="P15" s="9"/>
    </row>
    <row r="16" spans="1:133">
      <c r="A16" s="12"/>
      <c r="B16" s="44">
        <v>524</v>
      </c>
      <c r="C16" s="20" t="s">
        <v>29</v>
      </c>
      <c r="D16" s="46">
        <v>102168</v>
      </c>
      <c r="E16" s="46">
        <v>0</v>
      </c>
      <c r="F16" s="46">
        <v>0</v>
      </c>
      <c r="G16" s="46">
        <v>0</v>
      </c>
      <c r="H16" s="46">
        <v>0</v>
      </c>
      <c r="I16" s="46">
        <v>1136647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1238815</v>
      </c>
      <c r="O16" s="47">
        <f t="shared" si="1"/>
        <v>36.322494575734474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SUM(D18:D22)</f>
        <v>1069430</v>
      </c>
      <c r="E17" s="31">
        <f t="shared" si="5"/>
        <v>0</v>
      </c>
      <c r="F17" s="31">
        <f t="shared" si="5"/>
        <v>0</v>
      </c>
      <c r="G17" s="31">
        <f t="shared" si="5"/>
        <v>226894</v>
      </c>
      <c r="H17" s="31">
        <f t="shared" si="5"/>
        <v>0</v>
      </c>
      <c r="I17" s="31">
        <f t="shared" si="5"/>
        <v>18647002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19943326</v>
      </c>
      <c r="O17" s="43">
        <f t="shared" si="1"/>
        <v>584.74538204421515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3862916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3862916</v>
      </c>
      <c r="O18" s="47">
        <f t="shared" si="1"/>
        <v>113.26206532574913</v>
      </c>
      <c r="P18" s="9"/>
    </row>
    <row r="19" spans="1:16">
      <c r="A19" s="12"/>
      <c r="B19" s="44">
        <v>534</v>
      </c>
      <c r="C19" s="20" t="s">
        <v>64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3701926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3701926</v>
      </c>
      <c r="O19" s="47">
        <f t="shared" si="1"/>
        <v>108.54178150472057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4257725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4257725</v>
      </c>
      <c r="O20" s="47">
        <f t="shared" si="1"/>
        <v>124.83800504310092</v>
      </c>
      <c r="P20" s="9"/>
    </row>
    <row r="21" spans="1:16">
      <c r="A21" s="12"/>
      <c r="B21" s="44">
        <v>536</v>
      </c>
      <c r="C21" s="20" t="s">
        <v>65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5569034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5569034</v>
      </c>
      <c r="O21" s="47">
        <f t="shared" si="1"/>
        <v>163.28604937547647</v>
      </c>
      <c r="P21" s="9"/>
    </row>
    <row r="22" spans="1:16">
      <c r="A22" s="12"/>
      <c r="B22" s="44">
        <v>539</v>
      </c>
      <c r="C22" s="20" t="s">
        <v>35</v>
      </c>
      <c r="D22" s="46">
        <v>1069430</v>
      </c>
      <c r="E22" s="46">
        <v>0</v>
      </c>
      <c r="F22" s="46">
        <v>0</v>
      </c>
      <c r="G22" s="46">
        <v>226894</v>
      </c>
      <c r="H22" s="46">
        <v>0</v>
      </c>
      <c r="I22" s="46">
        <v>1255401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2551725</v>
      </c>
      <c r="O22" s="47">
        <f t="shared" si="1"/>
        <v>74.817480795168009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SUM(D24:D26)</f>
        <v>1729208</v>
      </c>
      <c r="E23" s="31">
        <f t="shared" si="6"/>
        <v>464</v>
      </c>
      <c r="F23" s="31">
        <f t="shared" si="6"/>
        <v>0</v>
      </c>
      <c r="G23" s="31">
        <f t="shared" si="6"/>
        <v>35282</v>
      </c>
      <c r="H23" s="31">
        <f t="shared" si="6"/>
        <v>0</v>
      </c>
      <c r="I23" s="31">
        <f t="shared" si="6"/>
        <v>3282959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9" si="7">SUM(D23:M23)</f>
        <v>5047913</v>
      </c>
      <c r="O23" s="43">
        <f t="shared" si="1"/>
        <v>148.00659707969271</v>
      </c>
      <c r="P23" s="10"/>
    </row>
    <row r="24" spans="1:16">
      <c r="A24" s="12"/>
      <c r="B24" s="44">
        <v>541</v>
      </c>
      <c r="C24" s="20" t="s">
        <v>66</v>
      </c>
      <c r="D24" s="46">
        <v>1709966</v>
      </c>
      <c r="E24" s="46">
        <v>464</v>
      </c>
      <c r="F24" s="46">
        <v>0</v>
      </c>
      <c r="G24" s="46">
        <v>35282</v>
      </c>
      <c r="H24" s="46">
        <v>0</v>
      </c>
      <c r="I24" s="46">
        <v>871513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2617225</v>
      </c>
      <c r="O24" s="47">
        <f t="shared" si="1"/>
        <v>76.737963994605053</v>
      </c>
      <c r="P24" s="9"/>
    </row>
    <row r="25" spans="1:16">
      <c r="A25" s="12"/>
      <c r="B25" s="44">
        <v>542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2411446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2411446</v>
      </c>
      <c r="O25" s="47">
        <f t="shared" si="1"/>
        <v>70.704450829766017</v>
      </c>
      <c r="P25" s="9"/>
    </row>
    <row r="26" spans="1:16">
      <c r="A26" s="12"/>
      <c r="B26" s="44">
        <v>549</v>
      </c>
      <c r="C26" s="20" t="s">
        <v>77</v>
      </c>
      <c r="D26" s="46">
        <v>19242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19242</v>
      </c>
      <c r="O26" s="47">
        <f t="shared" si="1"/>
        <v>0.56418225532164423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SUM(D28:D28)</f>
        <v>307206</v>
      </c>
      <c r="E27" s="31">
        <f t="shared" si="8"/>
        <v>1102020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1409226</v>
      </c>
      <c r="O27" s="43">
        <f t="shared" si="1"/>
        <v>41.319005453585881</v>
      </c>
      <c r="P27" s="10"/>
    </row>
    <row r="28" spans="1:16">
      <c r="A28" s="13"/>
      <c r="B28" s="45">
        <v>552</v>
      </c>
      <c r="C28" s="21" t="s">
        <v>40</v>
      </c>
      <c r="D28" s="46">
        <v>307206</v>
      </c>
      <c r="E28" s="46">
        <v>1102020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1409226</v>
      </c>
      <c r="O28" s="47">
        <f t="shared" si="1"/>
        <v>41.319005453585881</v>
      </c>
      <c r="P28" s="9"/>
    </row>
    <row r="29" spans="1:16" ht="15.75">
      <c r="A29" s="28" t="s">
        <v>80</v>
      </c>
      <c r="B29" s="29"/>
      <c r="C29" s="30"/>
      <c r="D29" s="31">
        <f t="shared" ref="D29:M29" si="9">SUM(D30:D30)</f>
        <v>0</v>
      </c>
      <c r="E29" s="31">
        <f t="shared" si="9"/>
        <v>163299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163299</v>
      </c>
      <c r="O29" s="43">
        <f t="shared" si="1"/>
        <v>4.7879845188529879</v>
      </c>
      <c r="P29" s="10"/>
    </row>
    <row r="30" spans="1:16">
      <c r="A30" s="12"/>
      <c r="B30" s="44">
        <v>569</v>
      </c>
      <c r="C30" s="20" t="s">
        <v>81</v>
      </c>
      <c r="D30" s="46">
        <v>0</v>
      </c>
      <c r="E30" s="46">
        <v>163299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10">SUM(D30:M30)</f>
        <v>163299</v>
      </c>
      <c r="O30" s="47">
        <f t="shared" si="1"/>
        <v>4.7879845188529879</v>
      </c>
      <c r="P30" s="9"/>
    </row>
    <row r="31" spans="1:16" ht="15.75">
      <c r="A31" s="28" t="s">
        <v>41</v>
      </c>
      <c r="B31" s="29"/>
      <c r="C31" s="30"/>
      <c r="D31" s="31">
        <f t="shared" ref="D31:M31" si="11">SUM(D32:D35)</f>
        <v>2695593</v>
      </c>
      <c r="E31" s="31">
        <f t="shared" si="11"/>
        <v>23579</v>
      </c>
      <c r="F31" s="31">
        <f t="shared" si="11"/>
        <v>0</v>
      </c>
      <c r="G31" s="31">
        <f t="shared" si="11"/>
        <v>30237</v>
      </c>
      <c r="H31" s="31">
        <f t="shared" si="11"/>
        <v>0</v>
      </c>
      <c r="I31" s="31">
        <f t="shared" si="11"/>
        <v>0</v>
      </c>
      <c r="J31" s="31">
        <f t="shared" si="11"/>
        <v>0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>SUM(D31:M31)</f>
        <v>2749409</v>
      </c>
      <c r="O31" s="43">
        <f t="shared" si="1"/>
        <v>80.613645692839967</v>
      </c>
      <c r="P31" s="9"/>
    </row>
    <row r="32" spans="1:16">
      <c r="A32" s="12"/>
      <c r="B32" s="44">
        <v>572</v>
      </c>
      <c r="C32" s="20" t="s">
        <v>67</v>
      </c>
      <c r="D32" s="46">
        <v>2572425</v>
      </c>
      <c r="E32" s="46">
        <v>23579</v>
      </c>
      <c r="F32" s="46">
        <v>0</v>
      </c>
      <c r="G32" s="46">
        <v>30237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2626241</v>
      </c>
      <c r="O32" s="47">
        <f t="shared" si="1"/>
        <v>77.002316307981005</v>
      </c>
      <c r="P32" s="9"/>
    </row>
    <row r="33" spans="1:119">
      <c r="A33" s="12"/>
      <c r="B33" s="44">
        <v>573</v>
      </c>
      <c r="C33" s="20" t="s">
        <v>43</v>
      </c>
      <c r="D33" s="46">
        <v>14798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14798</v>
      </c>
      <c r="O33" s="47">
        <f t="shared" si="1"/>
        <v>0.43388260130182371</v>
      </c>
      <c r="P33" s="9"/>
    </row>
    <row r="34" spans="1:119">
      <c r="A34" s="12"/>
      <c r="B34" s="44">
        <v>575</v>
      </c>
      <c r="C34" s="20" t="s">
        <v>68</v>
      </c>
      <c r="D34" s="46">
        <v>98590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98590</v>
      </c>
      <c r="O34" s="47">
        <f t="shared" si="1"/>
        <v>2.8906937195801325</v>
      </c>
      <c r="P34" s="9"/>
    </row>
    <row r="35" spans="1:119">
      <c r="A35" s="12"/>
      <c r="B35" s="44">
        <v>579</v>
      </c>
      <c r="C35" s="20" t="s">
        <v>45</v>
      </c>
      <c r="D35" s="46">
        <v>9780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9780</v>
      </c>
      <c r="O35" s="47">
        <f t="shared" si="1"/>
        <v>0.28675306397701283</v>
      </c>
      <c r="P35" s="9"/>
    </row>
    <row r="36" spans="1:119" ht="15.75">
      <c r="A36" s="28" t="s">
        <v>69</v>
      </c>
      <c r="B36" s="29"/>
      <c r="C36" s="30"/>
      <c r="D36" s="31">
        <f t="shared" ref="D36:M36" si="12">SUM(D37:D37)</f>
        <v>3817567</v>
      </c>
      <c r="E36" s="31">
        <f t="shared" si="12"/>
        <v>241791</v>
      </c>
      <c r="F36" s="31">
        <f t="shared" si="12"/>
        <v>0</v>
      </c>
      <c r="G36" s="31">
        <f t="shared" si="12"/>
        <v>0</v>
      </c>
      <c r="H36" s="31">
        <f t="shared" si="12"/>
        <v>0</v>
      </c>
      <c r="I36" s="31">
        <f t="shared" si="12"/>
        <v>1794060</v>
      </c>
      <c r="J36" s="31">
        <f t="shared" si="12"/>
        <v>96205</v>
      </c>
      <c r="K36" s="31">
        <f t="shared" si="12"/>
        <v>0</v>
      </c>
      <c r="L36" s="31">
        <f t="shared" si="12"/>
        <v>0</v>
      </c>
      <c r="M36" s="31">
        <f t="shared" si="12"/>
        <v>0</v>
      </c>
      <c r="N36" s="31">
        <f>SUM(D36:M36)</f>
        <v>5949623</v>
      </c>
      <c r="O36" s="43">
        <f t="shared" si="1"/>
        <v>174.44505365624818</v>
      </c>
      <c r="P36" s="9"/>
    </row>
    <row r="37" spans="1:119" ht="15.75" thickBot="1">
      <c r="A37" s="12"/>
      <c r="B37" s="44">
        <v>581</v>
      </c>
      <c r="C37" s="20" t="s">
        <v>70</v>
      </c>
      <c r="D37" s="46">
        <v>3817567</v>
      </c>
      <c r="E37" s="46">
        <v>241791</v>
      </c>
      <c r="F37" s="46">
        <v>0</v>
      </c>
      <c r="G37" s="46">
        <v>0</v>
      </c>
      <c r="H37" s="46">
        <v>0</v>
      </c>
      <c r="I37" s="46">
        <v>1794060</v>
      </c>
      <c r="J37" s="46">
        <v>96205</v>
      </c>
      <c r="K37" s="46">
        <v>0</v>
      </c>
      <c r="L37" s="46">
        <v>0</v>
      </c>
      <c r="M37" s="46">
        <v>0</v>
      </c>
      <c r="N37" s="46">
        <f>SUM(D37:M37)</f>
        <v>5949623</v>
      </c>
      <c r="O37" s="47">
        <f t="shared" si="1"/>
        <v>174.44505365624818</v>
      </c>
      <c r="P37" s="9"/>
    </row>
    <row r="38" spans="1:119" ht="16.5" thickBot="1">
      <c r="A38" s="14" t="s">
        <v>10</v>
      </c>
      <c r="B38" s="23"/>
      <c r="C38" s="22"/>
      <c r="D38" s="15">
        <f t="shared" ref="D38:M38" si="13">SUM(D5,D13,D17,D23,D27,D29,D31,D36)</f>
        <v>30908037</v>
      </c>
      <c r="E38" s="15">
        <f t="shared" si="13"/>
        <v>2185016</v>
      </c>
      <c r="F38" s="15">
        <f t="shared" si="13"/>
        <v>0</v>
      </c>
      <c r="G38" s="15">
        <f t="shared" si="13"/>
        <v>2423429</v>
      </c>
      <c r="H38" s="15">
        <f t="shared" si="13"/>
        <v>0</v>
      </c>
      <c r="I38" s="15">
        <f t="shared" si="13"/>
        <v>24860711</v>
      </c>
      <c r="J38" s="15">
        <f t="shared" si="13"/>
        <v>1337159</v>
      </c>
      <c r="K38" s="15">
        <f t="shared" si="13"/>
        <v>6413619</v>
      </c>
      <c r="L38" s="15">
        <f t="shared" si="13"/>
        <v>0</v>
      </c>
      <c r="M38" s="15">
        <f t="shared" si="13"/>
        <v>0</v>
      </c>
      <c r="N38" s="15">
        <f>SUM(D38:M38)</f>
        <v>68127971</v>
      </c>
      <c r="O38" s="37">
        <f t="shared" si="1"/>
        <v>1997.5362399577787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93" t="s">
        <v>84</v>
      </c>
      <c r="M40" s="93"/>
      <c r="N40" s="93"/>
      <c r="O40" s="41">
        <v>34106</v>
      </c>
    </row>
    <row r="41" spans="1:119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6"/>
    </row>
    <row r="42" spans="1:119" ht="15.75" customHeight="1" thickBot="1">
      <c r="A42" s="97" t="s">
        <v>52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9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7235129</v>
      </c>
      <c r="E5" s="26">
        <f t="shared" si="0"/>
        <v>570952</v>
      </c>
      <c r="F5" s="26">
        <f t="shared" si="0"/>
        <v>0</v>
      </c>
      <c r="G5" s="26">
        <f t="shared" si="0"/>
        <v>116628</v>
      </c>
      <c r="H5" s="26">
        <f t="shared" si="0"/>
        <v>0</v>
      </c>
      <c r="I5" s="26">
        <f t="shared" si="0"/>
        <v>0</v>
      </c>
      <c r="J5" s="26">
        <f t="shared" si="0"/>
        <v>1140603</v>
      </c>
      <c r="K5" s="26">
        <f t="shared" si="0"/>
        <v>6187528</v>
      </c>
      <c r="L5" s="26">
        <f t="shared" si="0"/>
        <v>0</v>
      </c>
      <c r="M5" s="26">
        <f t="shared" si="0"/>
        <v>0</v>
      </c>
      <c r="N5" s="27">
        <f>SUM(D5:M5)</f>
        <v>15250840</v>
      </c>
      <c r="O5" s="32">
        <f t="shared" ref="O5:O38" si="1">(N5/O$40)</f>
        <v>465.31929824561405</v>
      </c>
      <c r="P5" s="6"/>
    </row>
    <row r="6" spans="1:133">
      <c r="A6" s="12"/>
      <c r="B6" s="44">
        <v>511</v>
      </c>
      <c r="C6" s="20" t="s">
        <v>19</v>
      </c>
      <c r="D6" s="46">
        <v>97216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97216</v>
      </c>
      <c r="O6" s="47">
        <f t="shared" si="1"/>
        <v>2.9661632341723876</v>
      </c>
      <c r="P6" s="9"/>
    </row>
    <row r="7" spans="1:133">
      <c r="A7" s="12"/>
      <c r="B7" s="44">
        <v>512</v>
      </c>
      <c r="C7" s="20" t="s">
        <v>20</v>
      </c>
      <c r="D7" s="46">
        <v>588456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588456</v>
      </c>
      <c r="O7" s="47">
        <f t="shared" si="1"/>
        <v>17.95441647597254</v>
      </c>
      <c r="P7" s="9"/>
    </row>
    <row r="8" spans="1:133">
      <c r="A8" s="12"/>
      <c r="B8" s="44">
        <v>513</v>
      </c>
      <c r="C8" s="20" t="s">
        <v>21</v>
      </c>
      <c r="D8" s="46">
        <v>2339324</v>
      </c>
      <c r="E8" s="46">
        <v>15044</v>
      </c>
      <c r="F8" s="46">
        <v>0</v>
      </c>
      <c r="G8" s="46">
        <v>116628</v>
      </c>
      <c r="H8" s="46">
        <v>0</v>
      </c>
      <c r="I8" s="46">
        <v>0</v>
      </c>
      <c r="J8" s="46">
        <v>1140603</v>
      </c>
      <c r="K8" s="46">
        <v>0</v>
      </c>
      <c r="L8" s="46">
        <v>0</v>
      </c>
      <c r="M8" s="46">
        <v>0</v>
      </c>
      <c r="N8" s="46">
        <f t="shared" si="2"/>
        <v>3611599</v>
      </c>
      <c r="O8" s="47">
        <f t="shared" si="1"/>
        <v>110.19371472158657</v>
      </c>
      <c r="P8" s="9"/>
    </row>
    <row r="9" spans="1:133">
      <c r="A9" s="12"/>
      <c r="B9" s="44">
        <v>514</v>
      </c>
      <c r="C9" s="20" t="s">
        <v>22</v>
      </c>
      <c r="D9" s="46">
        <v>249389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249389</v>
      </c>
      <c r="O9" s="47">
        <f t="shared" si="1"/>
        <v>7.6091228070175436</v>
      </c>
      <c r="P9" s="9"/>
    </row>
    <row r="10" spans="1:133">
      <c r="A10" s="12"/>
      <c r="B10" s="44">
        <v>515</v>
      </c>
      <c r="C10" s="20" t="s">
        <v>23</v>
      </c>
      <c r="D10" s="46">
        <v>523122</v>
      </c>
      <c r="E10" s="46">
        <v>87565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610687</v>
      </c>
      <c r="O10" s="47">
        <f t="shared" si="1"/>
        <v>18.632707856598017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6187528</v>
      </c>
      <c r="L11" s="46">
        <v>0</v>
      </c>
      <c r="M11" s="46">
        <v>0</v>
      </c>
      <c r="N11" s="46">
        <f t="shared" si="2"/>
        <v>6187528</v>
      </c>
      <c r="O11" s="47">
        <f t="shared" si="1"/>
        <v>188.78803966437835</v>
      </c>
      <c r="P11" s="9"/>
    </row>
    <row r="12" spans="1:133">
      <c r="A12" s="12"/>
      <c r="B12" s="44">
        <v>519</v>
      </c>
      <c r="C12" s="20" t="s">
        <v>63</v>
      </c>
      <c r="D12" s="46">
        <v>3437622</v>
      </c>
      <c r="E12" s="46">
        <v>468343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3905965</v>
      </c>
      <c r="O12" s="47">
        <f t="shared" si="1"/>
        <v>119.17513348588864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12889426</v>
      </c>
      <c r="E13" s="31">
        <f t="shared" si="3"/>
        <v>30573</v>
      </c>
      <c r="F13" s="31">
        <f t="shared" si="3"/>
        <v>0</v>
      </c>
      <c r="G13" s="31">
        <f t="shared" si="3"/>
        <v>623859</v>
      </c>
      <c r="H13" s="31">
        <f t="shared" si="3"/>
        <v>0</v>
      </c>
      <c r="I13" s="31">
        <f t="shared" si="3"/>
        <v>1126930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2" si="4">SUM(D13:M13)</f>
        <v>14670788</v>
      </c>
      <c r="O13" s="43">
        <f t="shared" si="1"/>
        <v>447.62129672006103</v>
      </c>
      <c r="P13" s="10"/>
    </row>
    <row r="14" spans="1:133">
      <c r="A14" s="12"/>
      <c r="B14" s="44">
        <v>521</v>
      </c>
      <c r="C14" s="20" t="s">
        <v>27</v>
      </c>
      <c r="D14" s="46">
        <v>8243265</v>
      </c>
      <c r="E14" s="46">
        <v>30573</v>
      </c>
      <c r="F14" s="46">
        <v>0</v>
      </c>
      <c r="G14" s="46">
        <v>611477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8885315</v>
      </c>
      <c r="O14" s="47">
        <f t="shared" si="1"/>
        <v>271.10038138825325</v>
      </c>
      <c r="P14" s="9"/>
    </row>
    <row r="15" spans="1:133">
      <c r="A15" s="12"/>
      <c r="B15" s="44">
        <v>522</v>
      </c>
      <c r="C15" s="20" t="s">
        <v>28</v>
      </c>
      <c r="D15" s="46">
        <v>4503779</v>
      </c>
      <c r="E15" s="46">
        <v>0</v>
      </c>
      <c r="F15" s="46">
        <v>0</v>
      </c>
      <c r="G15" s="46">
        <v>12382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4516161</v>
      </c>
      <c r="O15" s="47">
        <f t="shared" si="1"/>
        <v>137.79286041189931</v>
      </c>
      <c r="P15" s="9"/>
    </row>
    <row r="16" spans="1:133">
      <c r="A16" s="12"/>
      <c r="B16" s="44">
        <v>524</v>
      </c>
      <c r="C16" s="20" t="s">
        <v>29</v>
      </c>
      <c r="D16" s="46">
        <v>142382</v>
      </c>
      <c r="E16" s="46">
        <v>0</v>
      </c>
      <c r="F16" s="46">
        <v>0</v>
      </c>
      <c r="G16" s="46">
        <v>0</v>
      </c>
      <c r="H16" s="46">
        <v>0</v>
      </c>
      <c r="I16" s="46">
        <v>1126930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1269312</v>
      </c>
      <c r="O16" s="47">
        <f t="shared" si="1"/>
        <v>38.728054919908466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SUM(D18:D22)</f>
        <v>1002746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16404550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17407296</v>
      </c>
      <c r="O17" s="43">
        <f t="shared" si="1"/>
        <v>531.115057208238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3319812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3319812</v>
      </c>
      <c r="O18" s="47">
        <f t="shared" si="1"/>
        <v>101.29098398169336</v>
      </c>
      <c r="P18" s="9"/>
    </row>
    <row r="19" spans="1:16">
      <c r="A19" s="12"/>
      <c r="B19" s="44">
        <v>534</v>
      </c>
      <c r="C19" s="20" t="s">
        <v>64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2747292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2747292</v>
      </c>
      <c r="O19" s="47">
        <f t="shared" si="1"/>
        <v>83.822791762013736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3305205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3305205</v>
      </c>
      <c r="O20" s="47">
        <f t="shared" si="1"/>
        <v>100.84530892448512</v>
      </c>
      <c r="P20" s="9"/>
    </row>
    <row r="21" spans="1:16">
      <c r="A21" s="12"/>
      <c r="B21" s="44">
        <v>536</v>
      </c>
      <c r="C21" s="20" t="s">
        <v>65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5872543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5872543</v>
      </c>
      <c r="O21" s="47">
        <f t="shared" si="1"/>
        <v>179.17751334858886</v>
      </c>
      <c r="P21" s="9"/>
    </row>
    <row r="22" spans="1:16">
      <c r="A22" s="12"/>
      <c r="B22" s="44">
        <v>539</v>
      </c>
      <c r="C22" s="20" t="s">
        <v>35</v>
      </c>
      <c r="D22" s="46">
        <v>1002746</v>
      </c>
      <c r="E22" s="46">
        <v>0</v>
      </c>
      <c r="F22" s="46">
        <v>0</v>
      </c>
      <c r="G22" s="46">
        <v>0</v>
      </c>
      <c r="H22" s="46">
        <v>0</v>
      </c>
      <c r="I22" s="46">
        <v>1159698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2162444</v>
      </c>
      <c r="O22" s="47">
        <f t="shared" si="1"/>
        <v>65.978459191456906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SUM(D24:D26)</f>
        <v>1561416</v>
      </c>
      <c r="E23" s="31">
        <f t="shared" si="6"/>
        <v>258112</v>
      </c>
      <c r="F23" s="31">
        <f t="shared" si="6"/>
        <v>0</v>
      </c>
      <c r="G23" s="31">
        <f t="shared" si="6"/>
        <v>117553</v>
      </c>
      <c r="H23" s="31">
        <f t="shared" si="6"/>
        <v>0</v>
      </c>
      <c r="I23" s="31">
        <f t="shared" si="6"/>
        <v>2802781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9" si="7">SUM(D23:M23)</f>
        <v>4739862</v>
      </c>
      <c r="O23" s="43">
        <f t="shared" si="1"/>
        <v>144.61821510297483</v>
      </c>
      <c r="P23" s="10"/>
    </row>
    <row r="24" spans="1:16">
      <c r="A24" s="12"/>
      <c r="B24" s="44">
        <v>541</v>
      </c>
      <c r="C24" s="20" t="s">
        <v>66</v>
      </c>
      <c r="D24" s="46">
        <v>1544904</v>
      </c>
      <c r="E24" s="46">
        <v>258112</v>
      </c>
      <c r="F24" s="46">
        <v>0</v>
      </c>
      <c r="G24" s="46">
        <v>117553</v>
      </c>
      <c r="H24" s="46">
        <v>0</v>
      </c>
      <c r="I24" s="46">
        <v>1023798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2944367</v>
      </c>
      <c r="O24" s="47">
        <f t="shared" si="1"/>
        <v>89.835758962623956</v>
      </c>
      <c r="P24" s="9"/>
    </row>
    <row r="25" spans="1:16">
      <c r="A25" s="12"/>
      <c r="B25" s="44">
        <v>542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1778983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1778983</v>
      </c>
      <c r="O25" s="47">
        <f t="shared" si="1"/>
        <v>54.278657513348591</v>
      </c>
      <c r="P25" s="9"/>
    </row>
    <row r="26" spans="1:16">
      <c r="A26" s="12"/>
      <c r="B26" s="44">
        <v>549</v>
      </c>
      <c r="C26" s="20" t="s">
        <v>77</v>
      </c>
      <c r="D26" s="46">
        <v>16512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16512</v>
      </c>
      <c r="O26" s="47">
        <f t="shared" si="1"/>
        <v>0.50379862700228828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SUM(D28:D28)</f>
        <v>327397</v>
      </c>
      <c r="E27" s="31">
        <f t="shared" si="8"/>
        <v>368328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695725</v>
      </c>
      <c r="O27" s="43">
        <f t="shared" si="1"/>
        <v>21.227307398932112</v>
      </c>
      <c r="P27" s="10"/>
    </row>
    <row r="28" spans="1:16">
      <c r="A28" s="13"/>
      <c r="B28" s="45">
        <v>552</v>
      </c>
      <c r="C28" s="21" t="s">
        <v>40</v>
      </c>
      <c r="D28" s="46">
        <v>327397</v>
      </c>
      <c r="E28" s="46">
        <v>368328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695725</v>
      </c>
      <c r="O28" s="47">
        <f t="shared" si="1"/>
        <v>21.227307398932112</v>
      </c>
      <c r="P28" s="9"/>
    </row>
    <row r="29" spans="1:16" ht="15.75">
      <c r="A29" s="28" t="s">
        <v>80</v>
      </c>
      <c r="B29" s="29"/>
      <c r="C29" s="30"/>
      <c r="D29" s="31">
        <f t="shared" ref="D29:M29" si="9">SUM(D30:D30)</f>
        <v>0</v>
      </c>
      <c r="E29" s="31">
        <f t="shared" si="9"/>
        <v>204543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204543</v>
      </c>
      <c r="O29" s="43">
        <f t="shared" si="1"/>
        <v>6.2408237986270025</v>
      </c>
      <c r="P29" s="10"/>
    </row>
    <row r="30" spans="1:16">
      <c r="A30" s="12"/>
      <c r="B30" s="44">
        <v>569</v>
      </c>
      <c r="C30" s="20" t="s">
        <v>81</v>
      </c>
      <c r="D30" s="46">
        <v>0</v>
      </c>
      <c r="E30" s="46">
        <v>204543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10">SUM(D30:M30)</f>
        <v>204543</v>
      </c>
      <c r="O30" s="47">
        <f t="shared" si="1"/>
        <v>6.2408237986270025</v>
      </c>
      <c r="P30" s="9"/>
    </row>
    <row r="31" spans="1:16" ht="15.75">
      <c r="A31" s="28" t="s">
        <v>41</v>
      </c>
      <c r="B31" s="29"/>
      <c r="C31" s="30"/>
      <c r="D31" s="31">
        <f t="shared" ref="D31:M31" si="11">SUM(D32:D35)</f>
        <v>2509569</v>
      </c>
      <c r="E31" s="31">
        <f t="shared" si="11"/>
        <v>239406</v>
      </c>
      <c r="F31" s="31">
        <f t="shared" si="11"/>
        <v>0</v>
      </c>
      <c r="G31" s="31">
        <f t="shared" si="11"/>
        <v>114421</v>
      </c>
      <c r="H31" s="31">
        <f t="shared" si="11"/>
        <v>0</v>
      </c>
      <c r="I31" s="31">
        <f t="shared" si="11"/>
        <v>0</v>
      </c>
      <c r="J31" s="31">
        <f t="shared" si="11"/>
        <v>0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>SUM(D31:M31)</f>
        <v>2863396</v>
      </c>
      <c r="O31" s="43">
        <f t="shared" si="1"/>
        <v>87.365247902364601</v>
      </c>
      <c r="P31" s="9"/>
    </row>
    <row r="32" spans="1:16">
      <c r="A32" s="12"/>
      <c r="B32" s="44">
        <v>572</v>
      </c>
      <c r="C32" s="20" t="s">
        <v>67</v>
      </c>
      <c r="D32" s="46">
        <v>2362542</v>
      </c>
      <c r="E32" s="46">
        <v>239406</v>
      </c>
      <c r="F32" s="46">
        <v>0</v>
      </c>
      <c r="G32" s="46">
        <v>114421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2716369</v>
      </c>
      <c r="O32" s="47">
        <f t="shared" si="1"/>
        <v>82.879298245614038</v>
      </c>
      <c r="P32" s="9"/>
    </row>
    <row r="33" spans="1:119">
      <c r="A33" s="12"/>
      <c r="B33" s="44">
        <v>573</v>
      </c>
      <c r="C33" s="20" t="s">
        <v>43</v>
      </c>
      <c r="D33" s="46">
        <v>11994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11994</v>
      </c>
      <c r="O33" s="47">
        <f t="shared" si="1"/>
        <v>0.36594965675057206</v>
      </c>
      <c r="P33" s="9"/>
    </row>
    <row r="34" spans="1:119">
      <c r="A34" s="12"/>
      <c r="B34" s="44">
        <v>575</v>
      </c>
      <c r="C34" s="20" t="s">
        <v>68</v>
      </c>
      <c r="D34" s="46">
        <v>124926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124926</v>
      </c>
      <c r="O34" s="47">
        <f t="shared" si="1"/>
        <v>3.81162471395881</v>
      </c>
      <c r="P34" s="9"/>
    </row>
    <row r="35" spans="1:119">
      <c r="A35" s="12"/>
      <c r="B35" s="44">
        <v>579</v>
      </c>
      <c r="C35" s="20" t="s">
        <v>45</v>
      </c>
      <c r="D35" s="46">
        <v>10107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10107</v>
      </c>
      <c r="O35" s="47">
        <f t="shared" si="1"/>
        <v>0.30837528604118991</v>
      </c>
      <c r="P35" s="9"/>
    </row>
    <row r="36" spans="1:119" ht="15.75">
      <c r="A36" s="28" t="s">
        <v>69</v>
      </c>
      <c r="B36" s="29"/>
      <c r="C36" s="30"/>
      <c r="D36" s="31">
        <f t="shared" ref="D36:M36" si="12">SUM(D37:D37)</f>
        <v>1073067</v>
      </c>
      <c r="E36" s="31">
        <f t="shared" si="12"/>
        <v>245206</v>
      </c>
      <c r="F36" s="31">
        <f t="shared" si="12"/>
        <v>0</v>
      </c>
      <c r="G36" s="31">
        <f t="shared" si="12"/>
        <v>0</v>
      </c>
      <c r="H36" s="31">
        <f t="shared" si="12"/>
        <v>0</v>
      </c>
      <c r="I36" s="31">
        <f t="shared" si="12"/>
        <v>2230370</v>
      </c>
      <c r="J36" s="31">
        <f t="shared" si="12"/>
        <v>0</v>
      </c>
      <c r="K36" s="31">
        <f t="shared" si="12"/>
        <v>0</v>
      </c>
      <c r="L36" s="31">
        <f t="shared" si="12"/>
        <v>0</v>
      </c>
      <c r="M36" s="31">
        <f t="shared" si="12"/>
        <v>0</v>
      </c>
      <c r="N36" s="31">
        <f>SUM(D36:M36)</f>
        <v>3548643</v>
      </c>
      <c r="O36" s="43">
        <f t="shared" si="1"/>
        <v>108.27286041189932</v>
      </c>
      <c r="P36" s="9"/>
    </row>
    <row r="37" spans="1:119" ht="15.75" thickBot="1">
      <c r="A37" s="12"/>
      <c r="B37" s="44">
        <v>581</v>
      </c>
      <c r="C37" s="20" t="s">
        <v>70</v>
      </c>
      <c r="D37" s="46">
        <v>1073067</v>
      </c>
      <c r="E37" s="46">
        <v>245206</v>
      </c>
      <c r="F37" s="46">
        <v>0</v>
      </c>
      <c r="G37" s="46">
        <v>0</v>
      </c>
      <c r="H37" s="46">
        <v>0</v>
      </c>
      <c r="I37" s="46">
        <v>2230370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3548643</v>
      </c>
      <c r="O37" s="47">
        <f t="shared" si="1"/>
        <v>108.27286041189932</v>
      </c>
      <c r="P37" s="9"/>
    </row>
    <row r="38" spans="1:119" ht="16.5" thickBot="1">
      <c r="A38" s="14" t="s">
        <v>10</v>
      </c>
      <c r="B38" s="23"/>
      <c r="C38" s="22"/>
      <c r="D38" s="15">
        <f t="shared" ref="D38:M38" si="13">SUM(D5,D13,D17,D23,D27,D29,D31,D36)</f>
        <v>26598750</v>
      </c>
      <c r="E38" s="15">
        <f t="shared" si="13"/>
        <v>1917120</v>
      </c>
      <c r="F38" s="15">
        <f t="shared" si="13"/>
        <v>0</v>
      </c>
      <c r="G38" s="15">
        <f t="shared" si="13"/>
        <v>972461</v>
      </c>
      <c r="H38" s="15">
        <f t="shared" si="13"/>
        <v>0</v>
      </c>
      <c r="I38" s="15">
        <f t="shared" si="13"/>
        <v>22564631</v>
      </c>
      <c r="J38" s="15">
        <f t="shared" si="13"/>
        <v>1140603</v>
      </c>
      <c r="K38" s="15">
        <f t="shared" si="13"/>
        <v>6187528</v>
      </c>
      <c r="L38" s="15">
        <f t="shared" si="13"/>
        <v>0</v>
      </c>
      <c r="M38" s="15">
        <f t="shared" si="13"/>
        <v>0</v>
      </c>
      <c r="N38" s="15">
        <f>SUM(D38:M38)</f>
        <v>59381093</v>
      </c>
      <c r="O38" s="37">
        <f t="shared" si="1"/>
        <v>1811.780106788711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93" t="s">
        <v>82</v>
      </c>
      <c r="M40" s="93"/>
      <c r="N40" s="93"/>
      <c r="O40" s="41">
        <v>32775</v>
      </c>
    </row>
    <row r="41" spans="1:119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6"/>
    </row>
    <row r="42" spans="1:119" ht="15.75" customHeight="1" thickBot="1">
      <c r="A42" s="97" t="s">
        <v>52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9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5721551</v>
      </c>
      <c r="E5" s="26">
        <f t="shared" si="0"/>
        <v>236738</v>
      </c>
      <c r="F5" s="26">
        <f t="shared" si="0"/>
        <v>0</v>
      </c>
      <c r="G5" s="26">
        <f t="shared" si="0"/>
        <v>210437</v>
      </c>
      <c r="H5" s="26">
        <f t="shared" si="0"/>
        <v>0</v>
      </c>
      <c r="I5" s="26">
        <f t="shared" si="0"/>
        <v>0</v>
      </c>
      <c r="J5" s="26">
        <f t="shared" si="0"/>
        <v>1022860</v>
      </c>
      <c r="K5" s="26">
        <f t="shared" si="0"/>
        <v>5407708</v>
      </c>
      <c r="L5" s="26">
        <f t="shared" si="0"/>
        <v>0</v>
      </c>
      <c r="M5" s="26">
        <f t="shared" si="0"/>
        <v>0</v>
      </c>
      <c r="N5" s="27">
        <f>SUM(D5:M5)</f>
        <v>12599294</v>
      </c>
      <c r="O5" s="32">
        <f t="shared" ref="O5:O36" si="1">(N5/O$38)</f>
        <v>396.30391293407149</v>
      </c>
      <c r="P5" s="6"/>
    </row>
    <row r="6" spans="1:133">
      <c r="A6" s="12"/>
      <c r="B6" s="44">
        <v>511</v>
      </c>
      <c r="C6" s="20" t="s">
        <v>19</v>
      </c>
      <c r="D6" s="46">
        <v>103121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103121</v>
      </c>
      <c r="O6" s="47">
        <f t="shared" si="1"/>
        <v>3.2436147458480122</v>
      </c>
      <c r="P6" s="9"/>
    </row>
    <row r="7" spans="1:133">
      <c r="A7" s="12"/>
      <c r="B7" s="44">
        <v>512</v>
      </c>
      <c r="C7" s="20" t="s">
        <v>20</v>
      </c>
      <c r="D7" s="46">
        <v>645345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645345</v>
      </c>
      <c r="O7" s="47">
        <f t="shared" si="1"/>
        <v>20.298974584801208</v>
      </c>
      <c r="P7" s="9"/>
    </row>
    <row r="8" spans="1:133">
      <c r="A8" s="12"/>
      <c r="B8" s="44">
        <v>513</v>
      </c>
      <c r="C8" s="20" t="s">
        <v>21</v>
      </c>
      <c r="D8" s="46">
        <v>2241934</v>
      </c>
      <c r="E8" s="46">
        <v>0</v>
      </c>
      <c r="F8" s="46">
        <v>0</v>
      </c>
      <c r="G8" s="46">
        <v>197247</v>
      </c>
      <c r="H8" s="46">
        <v>0</v>
      </c>
      <c r="I8" s="46">
        <v>0</v>
      </c>
      <c r="J8" s="46">
        <v>1022860</v>
      </c>
      <c r="K8" s="46">
        <v>0</v>
      </c>
      <c r="L8" s="46">
        <v>0</v>
      </c>
      <c r="M8" s="46">
        <v>0</v>
      </c>
      <c r="N8" s="46">
        <f t="shared" si="2"/>
        <v>3462041</v>
      </c>
      <c r="O8" s="47">
        <f t="shared" si="1"/>
        <v>108.89660920986411</v>
      </c>
      <c r="P8" s="9"/>
    </row>
    <row r="9" spans="1:133">
      <c r="A9" s="12"/>
      <c r="B9" s="44">
        <v>514</v>
      </c>
      <c r="C9" s="20" t="s">
        <v>22</v>
      </c>
      <c r="D9" s="46">
        <v>237703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237703</v>
      </c>
      <c r="O9" s="47">
        <f t="shared" si="1"/>
        <v>7.4768180674383489</v>
      </c>
      <c r="P9" s="9"/>
    </row>
    <row r="10" spans="1:133">
      <c r="A10" s="12"/>
      <c r="B10" s="44">
        <v>515</v>
      </c>
      <c r="C10" s="20" t="s">
        <v>23</v>
      </c>
      <c r="D10" s="46">
        <v>496250</v>
      </c>
      <c r="E10" s="46">
        <v>207022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703272</v>
      </c>
      <c r="O10" s="47">
        <f t="shared" si="1"/>
        <v>22.121036738802214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5407708</v>
      </c>
      <c r="L11" s="46">
        <v>0</v>
      </c>
      <c r="M11" s="46">
        <v>0</v>
      </c>
      <c r="N11" s="46">
        <f t="shared" si="2"/>
        <v>5407708</v>
      </c>
      <c r="O11" s="47">
        <f t="shared" si="1"/>
        <v>170.0965022647207</v>
      </c>
      <c r="P11" s="9"/>
    </row>
    <row r="12" spans="1:133">
      <c r="A12" s="12"/>
      <c r="B12" s="44">
        <v>519</v>
      </c>
      <c r="C12" s="20" t="s">
        <v>63</v>
      </c>
      <c r="D12" s="46">
        <v>1997198</v>
      </c>
      <c r="E12" s="46">
        <v>29716</v>
      </c>
      <c r="F12" s="46">
        <v>0</v>
      </c>
      <c r="G12" s="46">
        <v>13190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2040104</v>
      </c>
      <c r="O12" s="47">
        <f t="shared" si="1"/>
        <v>64.170357322596885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12566053</v>
      </c>
      <c r="E13" s="31">
        <f t="shared" si="3"/>
        <v>30527</v>
      </c>
      <c r="F13" s="31">
        <f t="shared" si="3"/>
        <v>0</v>
      </c>
      <c r="G13" s="31">
        <f t="shared" si="3"/>
        <v>514294</v>
      </c>
      <c r="H13" s="31">
        <f t="shared" si="3"/>
        <v>0</v>
      </c>
      <c r="I13" s="31">
        <f t="shared" si="3"/>
        <v>961484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2" si="4">SUM(D13:M13)</f>
        <v>14072358</v>
      </c>
      <c r="O13" s="43">
        <f t="shared" si="1"/>
        <v>442.63833668847508</v>
      </c>
      <c r="P13" s="10"/>
    </row>
    <row r="14" spans="1:133">
      <c r="A14" s="12"/>
      <c r="B14" s="44">
        <v>521</v>
      </c>
      <c r="C14" s="20" t="s">
        <v>27</v>
      </c>
      <c r="D14" s="46">
        <v>7972327</v>
      </c>
      <c r="E14" s="46">
        <v>30527</v>
      </c>
      <c r="F14" s="46">
        <v>0</v>
      </c>
      <c r="G14" s="46">
        <v>91406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8094260</v>
      </c>
      <c r="O14" s="47">
        <f t="shared" si="1"/>
        <v>254.60052843482637</v>
      </c>
      <c r="P14" s="9"/>
    </row>
    <row r="15" spans="1:133">
      <c r="A15" s="12"/>
      <c r="B15" s="44">
        <v>522</v>
      </c>
      <c r="C15" s="20" t="s">
        <v>28</v>
      </c>
      <c r="D15" s="46">
        <v>4351809</v>
      </c>
      <c r="E15" s="46">
        <v>0</v>
      </c>
      <c r="F15" s="46">
        <v>0</v>
      </c>
      <c r="G15" s="46">
        <v>422888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4774697</v>
      </c>
      <c r="O15" s="47">
        <f t="shared" si="1"/>
        <v>150.18548691494715</v>
      </c>
      <c r="P15" s="9"/>
    </row>
    <row r="16" spans="1:133">
      <c r="A16" s="12"/>
      <c r="B16" s="44">
        <v>524</v>
      </c>
      <c r="C16" s="20" t="s">
        <v>29</v>
      </c>
      <c r="D16" s="46">
        <v>241917</v>
      </c>
      <c r="E16" s="46">
        <v>0</v>
      </c>
      <c r="F16" s="46">
        <v>0</v>
      </c>
      <c r="G16" s="46">
        <v>0</v>
      </c>
      <c r="H16" s="46">
        <v>0</v>
      </c>
      <c r="I16" s="46">
        <v>961484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1203401</v>
      </c>
      <c r="O16" s="47">
        <f t="shared" si="1"/>
        <v>37.852321338701557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SUM(D18:D22)</f>
        <v>898680</v>
      </c>
      <c r="E17" s="31">
        <f t="shared" si="5"/>
        <v>0</v>
      </c>
      <c r="F17" s="31">
        <f t="shared" si="5"/>
        <v>0</v>
      </c>
      <c r="G17" s="31">
        <f t="shared" si="5"/>
        <v>127133</v>
      </c>
      <c r="H17" s="31">
        <f t="shared" si="5"/>
        <v>0</v>
      </c>
      <c r="I17" s="31">
        <f t="shared" si="5"/>
        <v>15000532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16026345</v>
      </c>
      <c r="O17" s="43">
        <f t="shared" si="1"/>
        <v>504.09993080020132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3106120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3106120</v>
      </c>
      <c r="O18" s="47">
        <f t="shared" si="1"/>
        <v>97.701308505284345</v>
      </c>
      <c r="P18" s="9"/>
    </row>
    <row r="19" spans="1:16">
      <c r="A19" s="12"/>
      <c r="B19" s="44">
        <v>534</v>
      </c>
      <c r="C19" s="20" t="s">
        <v>64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2617440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2617440</v>
      </c>
      <c r="O19" s="47">
        <f t="shared" si="1"/>
        <v>82.330145948666328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2930529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2930529</v>
      </c>
      <c r="O20" s="47">
        <f t="shared" si="1"/>
        <v>92.178189481630596</v>
      </c>
      <c r="P20" s="9"/>
    </row>
    <row r="21" spans="1:16">
      <c r="A21" s="12"/>
      <c r="B21" s="44">
        <v>536</v>
      </c>
      <c r="C21" s="20" t="s">
        <v>65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5265880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5265880</v>
      </c>
      <c r="O21" s="47">
        <f t="shared" si="1"/>
        <v>165.63537996980372</v>
      </c>
      <c r="P21" s="9"/>
    </row>
    <row r="22" spans="1:16">
      <c r="A22" s="12"/>
      <c r="B22" s="44">
        <v>539</v>
      </c>
      <c r="C22" s="20" t="s">
        <v>35</v>
      </c>
      <c r="D22" s="46">
        <v>898680</v>
      </c>
      <c r="E22" s="46">
        <v>0</v>
      </c>
      <c r="F22" s="46">
        <v>0</v>
      </c>
      <c r="G22" s="46">
        <v>127133</v>
      </c>
      <c r="H22" s="46">
        <v>0</v>
      </c>
      <c r="I22" s="46">
        <v>1080563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2106376</v>
      </c>
      <c r="O22" s="47">
        <f t="shared" si="1"/>
        <v>66.254906894816301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SUM(D24:D26)</f>
        <v>1586399</v>
      </c>
      <c r="E23" s="31">
        <f t="shared" si="6"/>
        <v>224371</v>
      </c>
      <c r="F23" s="31">
        <f t="shared" si="6"/>
        <v>0</v>
      </c>
      <c r="G23" s="31">
        <f t="shared" si="6"/>
        <v>179354</v>
      </c>
      <c r="H23" s="31">
        <f t="shared" si="6"/>
        <v>0</v>
      </c>
      <c r="I23" s="31">
        <f t="shared" si="6"/>
        <v>2901188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8" si="7">SUM(D23:M23)</f>
        <v>4891312</v>
      </c>
      <c r="O23" s="43">
        <f t="shared" si="1"/>
        <v>153.85354806240565</v>
      </c>
      <c r="P23" s="10"/>
    </row>
    <row r="24" spans="1:16">
      <c r="A24" s="12"/>
      <c r="B24" s="44">
        <v>541</v>
      </c>
      <c r="C24" s="20" t="s">
        <v>66</v>
      </c>
      <c r="D24" s="46">
        <v>1576497</v>
      </c>
      <c r="E24" s="46">
        <v>224371</v>
      </c>
      <c r="F24" s="46">
        <v>0</v>
      </c>
      <c r="G24" s="46">
        <v>179354</v>
      </c>
      <c r="H24" s="46">
        <v>0</v>
      </c>
      <c r="I24" s="46">
        <v>1009010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2989232</v>
      </c>
      <c r="O24" s="47">
        <f t="shared" si="1"/>
        <v>94.024660291897334</v>
      </c>
      <c r="P24" s="9"/>
    </row>
    <row r="25" spans="1:16">
      <c r="A25" s="12"/>
      <c r="B25" s="44">
        <v>542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1892178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1892178</v>
      </c>
      <c r="O25" s="47">
        <f t="shared" si="1"/>
        <v>59.517425767488675</v>
      </c>
      <c r="P25" s="9"/>
    </row>
    <row r="26" spans="1:16">
      <c r="A26" s="12"/>
      <c r="B26" s="44">
        <v>549</v>
      </c>
      <c r="C26" s="20" t="s">
        <v>77</v>
      </c>
      <c r="D26" s="46">
        <v>9902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9902</v>
      </c>
      <c r="O26" s="47">
        <f t="shared" si="1"/>
        <v>0.31146200301962756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SUM(D28:D28)</f>
        <v>316247</v>
      </c>
      <c r="E27" s="31">
        <f t="shared" si="8"/>
        <v>276697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592944</v>
      </c>
      <c r="O27" s="43">
        <f t="shared" si="1"/>
        <v>18.650729743331656</v>
      </c>
      <c r="P27" s="10"/>
    </row>
    <row r="28" spans="1:16">
      <c r="A28" s="13"/>
      <c r="B28" s="45">
        <v>552</v>
      </c>
      <c r="C28" s="21" t="s">
        <v>40</v>
      </c>
      <c r="D28" s="46">
        <v>316247</v>
      </c>
      <c r="E28" s="46">
        <v>276697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592944</v>
      </c>
      <c r="O28" s="47">
        <f t="shared" si="1"/>
        <v>18.650729743331656</v>
      </c>
      <c r="P28" s="9"/>
    </row>
    <row r="29" spans="1:16" ht="15.75">
      <c r="A29" s="28" t="s">
        <v>41</v>
      </c>
      <c r="B29" s="29"/>
      <c r="C29" s="30"/>
      <c r="D29" s="31">
        <f t="shared" ref="D29:M29" si="9">SUM(D30:D33)</f>
        <v>2437792</v>
      </c>
      <c r="E29" s="31">
        <f t="shared" si="9"/>
        <v>1340355</v>
      </c>
      <c r="F29" s="31">
        <f t="shared" si="9"/>
        <v>0</v>
      </c>
      <c r="G29" s="31">
        <f t="shared" si="9"/>
        <v>137979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ref="N29:N36" si="10">SUM(D29:M29)</f>
        <v>3916126</v>
      </c>
      <c r="O29" s="43">
        <f t="shared" si="1"/>
        <v>123.17960493205838</v>
      </c>
      <c r="P29" s="9"/>
    </row>
    <row r="30" spans="1:16">
      <c r="A30" s="12"/>
      <c r="B30" s="44">
        <v>572</v>
      </c>
      <c r="C30" s="20" t="s">
        <v>67</v>
      </c>
      <c r="D30" s="46">
        <v>2255802</v>
      </c>
      <c r="E30" s="46">
        <v>1340355</v>
      </c>
      <c r="F30" s="46">
        <v>0</v>
      </c>
      <c r="G30" s="46">
        <v>137979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3734136</v>
      </c>
      <c r="O30" s="47">
        <f t="shared" si="1"/>
        <v>117.45520885757423</v>
      </c>
      <c r="P30" s="9"/>
    </row>
    <row r="31" spans="1:16">
      <c r="A31" s="12"/>
      <c r="B31" s="44">
        <v>573</v>
      </c>
      <c r="C31" s="20" t="s">
        <v>43</v>
      </c>
      <c r="D31" s="46">
        <v>12814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12814</v>
      </c>
      <c r="O31" s="47">
        <f t="shared" si="1"/>
        <v>0.40305737292400606</v>
      </c>
      <c r="P31" s="9"/>
    </row>
    <row r="32" spans="1:16">
      <c r="A32" s="12"/>
      <c r="B32" s="44">
        <v>575</v>
      </c>
      <c r="C32" s="20" t="s">
        <v>68</v>
      </c>
      <c r="D32" s="46">
        <v>149961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149961</v>
      </c>
      <c r="O32" s="47">
        <f t="shared" si="1"/>
        <v>4.7169413688978361</v>
      </c>
      <c r="P32" s="9"/>
    </row>
    <row r="33" spans="1:119">
      <c r="A33" s="12"/>
      <c r="B33" s="44">
        <v>579</v>
      </c>
      <c r="C33" s="20" t="s">
        <v>45</v>
      </c>
      <c r="D33" s="46">
        <v>19215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19215</v>
      </c>
      <c r="O33" s="47">
        <f t="shared" si="1"/>
        <v>0.604397332662305</v>
      </c>
      <c r="P33" s="9"/>
    </row>
    <row r="34" spans="1:119" ht="15.75">
      <c r="A34" s="28" t="s">
        <v>69</v>
      </c>
      <c r="B34" s="29"/>
      <c r="C34" s="30"/>
      <c r="D34" s="31">
        <f t="shared" ref="D34:M34" si="11">SUM(D35:D35)</f>
        <v>1174095</v>
      </c>
      <c r="E34" s="31">
        <f t="shared" si="11"/>
        <v>339890</v>
      </c>
      <c r="F34" s="31">
        <f t="shared" si="11"/>
        <v>0</v>
      </c>
      <c r="G34" s="31">
        <f t="shared" si="11"/>
        <v>0</v>
      </c>
      <c r="H34" s="31">
        <f t="shared" si="11"/>
        <v>0</v>
      </c>
      <c r="I34" s="31">
        <f t="shared" si="11"/>
        <v>2050633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0"/>
        <v>3564618</v>
      </c>
      <c r="O34" s="43">
        <f t="shared" si="1"/>
        <v>112.12311273276296</v>
      </c>
      <c r="P34" s="9"/>
    </row>
    <row r="35" spans="1:119" ht="15.75" thickBot="1">
      <c r="A35" s="12"/>
      <c r="B35" s="44">
        <v>581</v>
      </c>
      <c r="C35" s="20" t="s">
        <v>70</v>
      </c>
      <c r="D35" s="46">
        <v>1174095</v>
      </c>
      <c r="E35" s="46">
        <v>339890</v>
      </c>
      <c r="F35" s="46">
        <v>0</v>
      </c>
      <c r="G35" s="46">
        <v>0</v>
      </c>
      <c r="H35" s="46">
        <v>0</v>
      </c>
      <c r="I35" s="46">
        <v>2050633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3564618</v>
      </c>
      <c r="O35" s="47">
        <f t="shared" si="1"/>
        <v>112.12311273276296</v>
      </c>
      <c r="P35" s="9"/>
    </row>
    <row r="36" spans="1:119" ht="16.5" thickBot="1">
      <c r="A36" s="14" t="s">
        <v>10</v>
      </c>
      <c r="B36" s="23"/>
      <c r="C36" s="22"/>
      <c r="D36" s="15">
        <f>SUM(D5,D13,D17,D23,D27,D29,D34)</f>
        <v>24700817</v>
      </c>
      <c r="E36" s="15">
        <f t="shared" ref="E36:M36" si="12">SUM(E5,E13,E17,E23,E27,E29,E34)</f>
        <v>2448578</v>
      </c>
      <c r="F36" s="15">
        <f t="shared" si="12"/>
        <v>0</v>
      </c>
      <c r="G36" s="15">
        <f t="shared" si="12"/>
        <v>1169197</v>
      </c>
      <c r="H36" s="15">
        <f t="shared" si="12"/>
        <v>0</v>
      </c>
      <c r="I36" s="15">
        <f t="shared" si="12"/>
        <v>20913837</v>
      </c>
      <c r="J36" s="15">
        <f t="shared" si="12"/>
        <v>1022860</v>
      </c>
      <c r="K36" s="15">
        <f t="shared" si="12"/>
        <v>5407708</v>
      </c>
      <c r="L36" s="15">
        <f t="shared" si="12"/>
        <v>0</v>
      </c>
      <c r="M36" s="15">
        <f t="shared" si="12"/>
        <v>0</v>
      </c>
      <c r="N36" s="15">
        <f t="shared" si="10"/>
        <v>55662997</v>
      </c>
      <c r="O36" s="37">
        <f t="shared" si="1"/>
        <v>1750.8491758933064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93" t="s">
        <v>78</v>
      </c>
      <c r="M38" s="93"/>
      <c r="N38" s="93"/>
      <c r="O38" s="41">
        <v>31792</v>
      </c>
    </row>
    <row r="39" spans="1:119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6"/>
    </row>
    <row r="40" spans="1:119" ht="15.75" customHeight="1" thickBot="1">
      <c r="A40" s="97" t="s">
        <v>52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9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5484766</v>
      </c>
      <c r="E5" s="26">
        <f t="shared" si="0"/>
        <v>416511</v>
      </c>
      <c r="F5" s="26">
        <f t="shared" si="0"/>
        <v>0</v>
      </c>
      <c r="G5" s="26">
        <f t="shared" si="0"/>
        <v>88999</v>
      </c>
      <c r="H5" s="26">
        <f t="shared" si="0"/>
        <v>0</v>
      </c>
      <c r="I5" s="26">
        <f t="shared" si="0"/>
        <v>0</v>
      </c>
      <c r="J5" s="26">
        <f t="shared" si="0"/>
        <v>742753</v>
      </c>
      <c r="K5" s="26">
        <f t="shared" si="0"/>
        <v>4782286</v>
      </c>
      <c r="L5" s="26">
        <f t="shared" si="0"/>
        <v>0</v>
      </c>
      <c r="M5" s="26">
        <f t="shared" si="0"/>
        <v>0</v>
      </c>
      <c r="N5" s="27">
        <f>SUM(D5:M5)</f>
        <v>11515315</v>
      </c>
      <c r="O5" s="32">
        <f t="shared" ref="O5:O35" si="1">(N5/O$37)</f>
        <v>377.63798248778409</v>
      </c>
      <c r="P5" s="6"/>
    </row>
    <row r="6" spans="1:133">
      <c r="A6" s="12"/>
      <c r="B6" s="44">
        <v>511</v>
      </c>
      <c r="C6" s="20" t="s">
        <v>19</v>
      </c>
      <c r="D6" s="46">
        <v>92549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92549</v>
      </c>
      <c r="O6" s="47">
        <f t="shared" si="1"/>
        <v>3.0350900206604794</v>
      </c>
      <c r="P6" s="9"/>
    </row>
    <row r="7" spans="1:133">
      <c r="A7" s="12"/>
      <c r="B7" s="44">
        <v>512</v>
      </c>
      <c r="C7" s="20" t="s">
        <v>20</v>
      </c>
      <c r="D7" s="46">
        <v>614850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614850</v>
      </c>
      <c r="O7" s="47">
        <f t="shared" si="1"/>
        <v>20.163644115042796</v>
      </c>
      <c r="P7" s="9"/>
    </row>
    <row r="8" spans="1:133">
      <c r="A8" s="12"/>
      <c r="B8" s="44">
        <v>513</v>
      </c>
      <c r="C8" s="20" t="s">
        <v>21</v>
      </c>
      <c r="D8" s="46">
        <v>2140624</v>
      </c>
      <c r="E8" s="46">
        <v>10629</v>
      </c>
      <c r="F8" s="46">
        <v>0</v>
      </c>
      <c r="G8" s="46">
        <v>88999</v>
      </c>
      <c r="H8" s="46">
        <v>0</v>
      </c>
      <c r="I8" s="46">
        <v>0</v>
      </c>
      <c r="J8" s="46">
        <v>742753</v>
      </c>
      <c r="K8" s="46">
        <v>0</v>
      </c>
      <c r="L8" s="46">
        <v>0</v>
      </c>
      <c r="M8" s="46">
        <v>0</v>
      </c>
      <c r="N8" s="46">
        <f t="shared" si="2"/>
        <v>2983005</v>
      </c>
      <c r="O8" s="47">
        <f t="shared" si="1"/>
        <v>97.825894467582728</v>
      </c>
      <c r="P8" s="9"/>
    </row>
    <row r="9" spans="1:133">
      <c r="A9" s="12"/>
      <c r="B9" s="44">
        <v>514</v>
      </c>
      <c r="C9" s="20" t="s">
        <v>22</v>
      </c>
      <c r="D9" s="46">
        <v>220490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220490</v>
      </c>
      <c r="O9" s="47">
        <f t="shared" si="1"/>
        <v>7.2308398648870229</v>
      </c>
      <c r="P9" s="9"/>
    </row>
    <row r="10" spans="1:133">
      <c r="A10" s="12"/>
      <c r="B10" s="44">
        <v>515</v>
      </c>
      <c r="C10" s="20" t="s">
        <v>23</v>
      </c>
      <c r="D10" s="46">
        <v>477920</v>
      </c>
      <c r="E10" s="46">
        <v>58380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536300</v>
      </c>
      <c r="O10" s="47">
        <f t="shared" si="1"/>
        <v>17.587643065621617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4782286</v>
      </c>
      <c r="L11" s="46">
        <v>0</v>
      </c>
      <c r="M11" s="46">
        <v>0</v>
      </c>
      <c r="N11" s="46">
        <f t="shared" si="2"/>
        <v>4782286</v>
      </c>
      <c r="O11" s="47">
        <f t="shared" si="1"/>
        <v>156.83225658347817</v>
      </c>
      <c r="P11" s="9"/>
    </row>
    <row r="12" spans="1:133">
      <c r="A12" s="12"/>
      <c r="B12" s="44">
        <v>519</v>
      </c>
      <c r="C12" s="20" t="s">
        <v>63</v>
      </c>
      <c r="D12" s="46">
        <v>1938333</v>
      </c>
      <c r="E12" s="46">
        <v>347502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2285835</v>
      </c>
      <c r="O12" s="47">
        <f t="shared" si="1"/>
        <v>74.962614370511261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13071315</v>
      </c>
      <c r="E13" s="31">
        <f t="shared" si="3"/>
        <v>3244</v>
      </c>
      <c r="F13" s="31">
        <f t="shared" si="3"/>
        <v>0</v>
      </c>
      <c r="G13" s="31">
        <f t="shared" si="3"/>
        <v>187966</v>
      </c>
      <c r="H13" s="31">
        <f t="shared" si="3"/>
        <v>0</v>
      </c>
      <c r="I13" s="31">
        <f t="shared" si="3"/>
        <v>828080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5" si="4">SUM(D13:M13)</f>
        <v>14090605</v>
      </c>
      <c r="O13" s="43">
        <f t="shared" si="1"/>
        <v>462.0931033351917</v>
      </c>
      <c r="P13" s="10"/>
    </row>
    <row r="14" spans="1:133">
      <c r="A14" s="12"/>
      <c r="B14" s="44">
        <v>521</v>
      </c>
      <c r="C14" s="20" t="s">
        <v>27</v>
      </c>
      <c r="D14" s="46">
        <v>8663740</v>
      </c>
      <c r="E14" s="46">
        <v>3244</v>
      </c>
      <c r="F14" s="46">
        <v>0</v>
      </c>
      <c r="G14" s="46">
        <v>169455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8836439</v>
      </c>
      <c r="O14" s="47">
        <f t="shared" si="1"/>
        <v>289.78581969632376</v>
      </c>
      <c r="P14" s="9"/>
    </row>
    <row r="15" spans="1:133">
      <c r="A15" s="12"/>
      <c r="B15" s="44">
        <v>522</v>
      </c>
      <c r="C15" s="20" t="s">
        <v>28</v>
      </c>
      <c r="D15" s="46">
        <v>4242249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4242249</v>
      </c>
      <c r="O15" s="47">
        <f t="shared" si="1"/>
        <v>139.12206080083953</v>
      </c>
      <c r="P15" s="9"/>
    </row>
    <row r="16" spans="1:133">
      <c r="A16" s="12"/>
      <c r="B16" s="44">
        <v>524</v>
      </c>
      <c r="C16" s="20" t="s">
        <v>29</v>
      </c>
      <c r="D16" s="46">
        <v>165326</v>
      </c>
      <c r="E16" s="46">
        <v>0</v>
      </c>
      <c r="F16" s="46">
        <v>0</v>
      </c>
      <c r="G16" s="46">
        <v>18511</v>
      </c>
      <c r="H16" s="46">
        <v>0</v>
      </c>
      <c r="I16" s="46">
        <v>828080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1011917</v>
      </c>
      <c r="O16" s="47">
        <f t="shared" si="1"/>
        <v>33.185222838028402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SUM(D18:D22)</f>
        <v>882090</v>
      </c>
      <c r="E17" s="31">
        <f t="shared" si="5"/>
        <v>0</v>
      </c>
      <c r="F17" s="31">
        <f t="shared" si="5"/>
        <v>0</v>
      </c>
      <c r="G17" s="31">
        <f t="shared" si="5"/>
        <v>43672</v>
      </c>
      <c r="H17" s="31">
        <f t="shared" si="5"/>
        <v>0</v>
      </c>
      <c r="I17" s="31">
        <f t="shared" si="5"/>
        <v>14021158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14946920</v>
      </c>
      <c r="O17" s="43">
        <f t="shared" si="1"/>
        <v>490.17545010330241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2844432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2844432</v>
      </c>
      <c r="O18" s="47">
        <f t="shared" si="1"/>
        <v>93.281474436755971</v>
      </c>
      <c r="P18" s="9"/>
    </row>
    <row r="19" spans="1:16">
      <c r="A19" s="12"/>
      <c r="B19" s="44">
        <v>534</v>
      </c>
      <c r="C19" s="20" t="s">
        <v>64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2545278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2545278</v>
      </c>
      <c r="O19" s="47">
        <f t="shared" si="1"/>
        <v>83.470894959498906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2820871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2820871</v>
      </c>
      <c r="O20" s="47">
        <f t="shared" si="1"/>
        <v>92.508805299576949</v>
      </c>
      <c r="P20" s="9"/>
    </row>
    <row r="21" spans="1:16">
      <c r="A21" s="12"/>
      <c r="B21" s="44">
        <v>536</v>
      </c>
      <c r="C21" s="20" t="s">
        <v>65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4758140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4758140</v>
      </c>
      <c r="O21" s="47">
        <f t="shared" si="1"/>
        <v>156.0404027153773</v>
      </c>
      <c r="P21" s="9"/>
    </row>
    <row r="22" spans="1:16">
      <c r="A22" s="12"/>
      <c r="B22" s="44">
        <v>539</v>
      </c>
      <c r="C22" s="20" t="s">
        <v>35</v>
      </c>
      <c r="D22" s="46">
        <v>882090</v>
      </c>
      <c r="E22" s="46">
        <v>0</v>
      </c>
      <c r="F22" s="46">
        <v>0</v>
      </c>
      <c r="G22" s="46">
        <v>43672</v>
      </c>
      <c r="H22" s="46">
        <v>0</v>
      </c>
      <c r="I22" s="46">
        <v>1052437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1978199</v>
      </c>
      <c r="O22" s="47">
        <f t="shared" si="1"/>
        <v>64.873872692093272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SUM(D24:D25)</f>
        <v>1551807</v>
      </c>
      <c r="E23" s="31">
        <f t="shared" si="6"/>
        <v>253162</v>
      </c>
      <c r="F23" s="31">
        <f t="shared" si="6"/>
        <v>0</v>
      </c>
      <c r="G23" s="31">
        <f t="shared" si="6"/>
        <v>24851</v>
      </c>
      <c r="H23" s="31">
        <f t="shared" si="6"/>
        <v>0</v>
      </c>
      <c r="I23" s="31">
        <f t="shared" si="6"/>
        <v>2228093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4057913</v>
      </c>
      <c r="O23" s="43">
        <f t="shared" si="1"/>
        <v>133.07687010133472</v>
      </c>
      <c r="P23" s="10"/>
    </row>
    <row r="24" spans="1:16">
      <c r="A24" s="12"/>
      <c r="B24" s="44">
        <v>541</v>
      </c>
      <c r="C24" s="20" t="s">
        <v>66</v>
      </c>
      <c r="D24" s="46">
        <v>1551807</v>
      </c>
      <c r="E24" s="46">
        <v>253162</v>
      </c>
      <c r="F24" s="46">
        <v>0</v>
      </c>
      <c r="G24" s="46">
        <v>24851</v>
      </c>
      <c r="H24" s="46">
        <v>0</v>
      </c>
      <c r="I24" s="46">
        <v>972022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2801842</v>
      </c>
      <c r="O24" s="47">
        <f t="shared" si="1"/>
        <v>91.884760436821566</v>
      </c>
      <c r="P24" s="9"/>
    </row>
    <row r="25" spans="1:16">
      <c r="A25" s="12"/>
      <c r="B25" s="44">
        <v>542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1256071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1256071</v>
      </c>
      <c r="O25" s="47">
        <f t="shared" si="1"/>
        <v>41.192109664513168</v>
      </c>
      <c r="P25" s="9"/>
    </row>
    <row r="26" spans="1:16" ht="15.75">
      <c r="A26" s="28" t="s">
        <v>39</v>
      </c>
      <c r="B26" s="29"/>
      <c r="C26" s="30"/>
      <c r="D26" s="31">
        <f t="shared" ref="D26:M26" si="7">SUM(D27:D27)</f>
        <v>239392</v>
      </c>
      <c r="E26" s="31">
        <f t="shared" si="7"/>
        <v>343520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582912</v>
      </c>
      <c r="O26" s="43">
        <f t="shared" si="1"/>
        <v>19.116256189945233</v>
      </c>
      <c r="P26" s="10"/>
    </row>
    <row r="27" spans="1:16">
      <c r="A27" s="13"/>
      <c r="B27" s="45">
        <v>552</v>
      </c>
      <c r="C27" s="21" t="s">
        <v>40</v>
      </c>
      <c r="D27" s="46">
        <v>239392</v>
      </c>
      <c r="E27" s="46">
        <v>343520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582912</v>
      </c>
      <c r="O27" s="47">
        <f t="shared" si="1"/>
        <v>19.116256189945233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SUM(D29:D32)</f>
        <v>2382583</v>
      </c>
      <c r="E28" s="31">
        <f t="shared" si="8"/>
        <v>46120</v>
      </c>
      <c r="F28" s="31">
        <f t="shared" si="8"/>
        <v>0</v>
      </c>
      <c r="G28" s="31">
        <f t="shared" si="8"/>
        <v>86731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2515434</v>
      </c>
      <c r="O28" s="43">
        <f t="shared" si="1"/>
        <v>82.492178532778013</v>
      </c>
      <c r="P28" s="9"/>
    </row>
    <row r="29" spans="1:16">
      <c r="A29" s="12"/>
      <c r="B29" s="44">
        <v>572</v>
      </c>
      <c r="C29" s="20" t="s">
        <v>67</v>
      </c>
      <c r="D29" s="46">
        <v>2318727</v>
      </c>
      <c r="E29" s="46">
        <v>46120</v>
      </c>
      <c r="F29" s="46">
        <v>0</v>
      </c>
      <c r="G29" s="46">
        <v>86731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2451578</v>
      </c>
      <c r="O29" s="47">
        <f t="shared" si="1"/>
        <v>80.398058570819529</v>
      </c>
      <c r="P29" s="9"/>
    </row>
    <row r="30" spans="1:16">
      <c r="A30" s="12"/>
      <c r="B30" s="44">
        <v>573</v>
      </c>
      <c r="C30" s="20" t="s">
        <v>43</v>
      </c>
      <c r="D30" s="46">
        <v>10361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10361</v>
      </c>
      <c r="O30" s="47">
        <f t="shared" si="1"/>
        <v>0.3397829009936707</v>
      </c>
      <c r="P30" s="9"/>
    </row>
    <row r="31" spans="1:16">
      <c r="A31" s="12"/>
      <c r="B31" s="44">
        <v>575</v>
      </c>
      <c r="C31" s="20" t="s">
        <v>68</v>
      </c>
      <c r="D31" s="46">
        <v>47136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47136</v>
      </c>
      <c r="O31" s="47">
        <f t="shared" si="1"/>
        <v>1.5457973961237006</v>
      </c>
      <c r="P31" s="9"/>
    </row>
    <row r="32" spans="1:16">
      <c r="A32" s="12"/>
      <c r="B32" s="44">
        <v>579</v>
      </c>
      <c r="C32" s="20" t="s">
        <v>45</v>
      </c>
      <c r="D32" s="46">
        <v>6359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6359</v>
      </c>
      <c r="O32" s="47">
        <f t="shared" si="1"/>
        <v>0.20853966484111108</v>
      </c>
      <c r="P32" s="9"/>
    </row>
    <row r="33" spans="1:119" ht="15.75">
      <c r="A33" s="28" t="s">
        <v>69</v>
      </c>
      <c r="B33" s="29"/>
      <c r="C33" s="30"/>
      <c r="D33" s="31">
        <f t="shared" ref="D33:M33" si="9">SUM(D34:D34)</f>
        <v>452779</v>
      </c>
      <c r="E33" s="31">
        <f t="shared" si="9"/>
        <v>0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1893154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4"/>
        <v>2345933</v>
      </c>
      <c r="O33" s="43">
        <f t="shared" si="1"/>
        <v>76.933492932804256</v>
      </c>
      <c r="P33" s="9"/>
    </row>
    <row r="34" spans="1:119" ht="15.75" thickBot="1">
      <c r="A34" s="12"/>
      <c r="B34" s="44">
        <v>581</v>
      </c>
      <c r="C34" s="20" t="s">
        <v>70</v>
      </c>
      <c r="D34" s="46">
        <v>452779</v>
      </c>
      <c r="E34" s="46">
        <v>0</v>
      </c>
      <c r="F34" s="46">
        <v>0</v>
      </c>
      <c r="G34" s="46">
        <v>0</v>
      </c>
      <c r="H34" s="46">
        <v>0</v>
      </c>
      <c r="I34" s="46">
        <v>1893154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2345933</v>
      </c>
      <c r="O34" s="47">
        <f t="shared" si="1"/>
        <v>76.933492932804256</v>
      </c>
      <c r="P34" s="9"/>
    </row>
    <row r="35" spans="1:119" ht="16.5" thickBot="1">
      <c r="A35" s="14" t="s">
        <v>10</v>
      </c>
      <c r="B35" s="23"/>
      <c r="C35" s="22"/>
      <c r="D35" s="15">
        <f>SUM(D5,D13,D17,D23,D26,D28,D33)</f>
        <v>24064732</v>
      </c>
      <c r="E35" s="15">
        <f t="shared" ref="E35:M35" si="10">SUM(E5,E13,E17,E23,E26,E28,E33)</f>
        <v>1062557</v>
      </c>
      <c r="F35" s="15">
        <f t="shared" si="10"/>
        <v>0</v>
      </c>
      <c r="G35" s="15">
        <f t="shared" si="10"/>
        <v>432219</v>
      </c>
      <c r="H35" s="15">
        <f t="shared" si="10"/>
        <v>0</v>
      </c>
      <c r="I35" s="15">
        <f t="shared" si="10"/>
        <v>18970485</v>
      </c>
      <c r="J35" s="15">
        <f t="shared" si="10"/>
        <v>742753</v>
      </c>
      <c r="K35" s="15">
        <f t="shared" si="10"/>
        <v>4782286</v>
      </c>
      <c r="L35" s="15">
        <f t="shared" si="10"/>
        <v>0</v>
      </c>
      <c r="M35" s="15">
        <f t="shared" si="10"/>
        <v>0</v>
      </c>
      <c r="N35" s="15">
        <f t="shared" si="4"/>
        <v>50055032</v>
      </c>
      <c r="O35" s="37">
        <f t="shared" si="1"/>
        <v>1641.5253336831404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93" t="s">
        <v>75</v>
      </c>
      <c r="M37" s="93"/>
      <c r="N37" s="93"/>
      <c r="O37" s="41">
        <v>30493</v>
      </c>
    </row>
    <row r="38" spans="1:119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/>
    </row>
    <row r="39" spans="1:119" ht="15.75" customHeight="1" thickBot="1">
      <c r="A39" s="97" t="s">
        <v>52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9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24" t="s">
        <v>49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8"/>
      <c r="Q1" s="49"/>
    </row>
    <row r="2" spans="1:133" ht="24" thickBot="1">
      <c r="A2" s="127" t="s">
        <v>62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8"/>
      <c r="Q2" s="49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50"/>
      <c r="N3" s="51"/>
      <c r="O3" s="139" t="s">
        <v>17</v>
      </c>
      <c r="P3" s="52"/>
      <c r="Q3" s="49"/>
    </row>
    <row r="4" spans="1:133" ht="32.25" customHeight="1" thickBot="1">
      <c r="A4" s="133"/>
      <c r="B4" s="134"/>
      <c r="C4" s="13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4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SUM(D6:D12)</f>
        <v>5495794</v>
      </c>
      <c r="E5" s="59">
        <f t="shared" si="0"/>
        <v>155776</v>
      </c>
      <c r="F5" s="59">
        <f t="shared" si="0"/>
        <v>0</v>
      </c>
      <c r="G5" s="59">
        <f t="shared" si="0"/>
        <v>43061</v>
      </c>
      <c r="H5" s="59">
        <f t="shared" si="0"/>
        <v>0</v>
      </c>
      <c r="I5" s="59">
        <f t="shared" si="0"/>
        <v>0</v>
      </c>
      <c r="J5" s="59">
        <f t="shared" si="0"/>
        <v>1525562</v>
      </c>
      <c r="K5" s="59">
        <f t="shared" si="0"/>
        <v>4338410</v>
      </c>
      <c r="L5" s="59">
        <f t="shared" si="0"/>
        <v>0</v>
      </c>
      <c r="M5" s="59">
        <f t="shared" si="0"/>
        <v>0</v>
      </c>
      <c r="N5" s="60">
        <f>SUM(D5:M5)</f>
        <v>11558603</v>
      </c>
      <c r="O5" s="61">
        <f t="shared" ref="O5:O35" si="1">(N5/O$37)</f>
        <v>392.2558455221095</v>
      </c>
      <c r="P5" s="62"/>
    </row>
    <row r="6" spans="1:133">
      <c r="A6" s="64"/>
      <c r="B6" s="65">
        <v>511</v>
      </c>
      <c r="C6" s="66" t="s">
        <v>19</v>
      </c>
      <c r="D6" s="67">
        <v>97435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97435</v>
      </c>
      <c r="O6" s="68">
        <f t="shared" si="1"/>
        <v>3.3065802423049515</v>
      </c>
      <c r="P6" s="69"/>
    </row>
    <row r="7" spans="1:133">
      <c r="A7" s="64"/>
      <c r="B7" s="65">
        <v>512</v>
      </c>
      <c r="C7" s="66" t="s">
        <v>20</v>
      </c>
      <c r="D7" s="67">
        <v>632381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2" si="2">SUM(D7:M7)</f>
        <v>632381</v>
      </c>
      <c r="O7" s="68">
        <f t="shared" si="1"/>
        <v>21.460650897614279</v>
      </c>
      <c r="P7" s="69"/>
    </row>
    <row r="8" spans="1:133">
      <c r="A8" s="64"/>
      <c r="B8" s="65">
        <v>513</v>
      </c>
      <c r="C8" s="66" t="s">
        <v>21</v>
      </c>
      <c r="D8" s="67">
        <v>2104577</v>
      </c>
      <c r="E8" s="67">
        <v>0</v>
      </c>
      <c r="F8" s="67">
        <v>0</v>
      </c>
      <c r="G8" s="67">
        <v>43061</v>
      </c>
      <c r="H8" s="67">
        <v>0</v>
      </c>
      <c r="I8" s="67">
        <v>0</v>
      </c>
      <c r="J8" s="67">
        <v>1525562</v>
      </c>
      <c r="K8" s="67">
        <v>0</v>
      </c>
      <c r="L8" s="67">
        <v>0</v>
      </c>
      <c r="M8" s="67">
        <v>0</v>
      </c>
      <c r="N8" s="67">
        <f t="shared" si="2"/>
        <v>3673200</v>
      </c>
      <c r="O8" s="68">
        <f t="shared" si="1"/>
        <v>124.65469847626159</v>
      </c>
      <c r="P8" s="69"/>
    </row>
    <row r="9" spans="1:133">
      <c r="A9" s="64"/>
      <c r="B9" s="65">
        <v>514</v>
      </c>
      <c r="C9" s="66" t="s">
        <v>22</v>
      </c>
      <c r="D9" s="67">
        <v>189862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189862</v>
      </c>
      <c r="O9" s="68">
        <f t="shared" si="1"/>
        <v>6.4432076560219906</v>
      </c>
      <c r="P9" s="69"/>
    </row>
    <row r="10" spans="1:133">
      <c r="A10" s="64"/>
      <c r="B10" s="65">
        <v>515</v>
      </c>
      <c r="C10" s="66" t="s">
        <v>23</v>
      </c>
      <c r="D10" s="67">
        <v>472837</v>
      </c>
      <c r="E10" s="67">
        <v>37641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510478</v>
      </c>
      <c r="O10" s="68">
        <f t="shared" si="1"/>
        <v>17.323718057488037</v>
      </c>
      <c r="P10" s="69"/>
    </row>
    <row r="11" spans="1:133">
      <c r="A11" s="64"/>
      <c r="B11" s="65">
        <v>518</v>
      </c>
      <c r="C11" s="66" t="s">
        <v>24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4338410</v>
      </c>
      <c r="L11" s="67">
        <v>0</v>
      </c>
      <c r="M11" s="67">
        <v>0</v>
      </c>
      <c r="N11" s="67">
        <f t="shared" si="2"/>
        <v>4338410</v>
      </c>
      <c r="O11" s="68">
        <f t="shared" si="1"/>
        <v>147.22944310584722</v>
      </c>
      <c r="P11" s="69"/>
    </row>
    <row r="12" spans="1:133">
      <c r="A12" s="64"/>
      <c r="B12" s="65">
        <v>519</v>
      </c>
      <c r="C12" s="66" t="s">
        <v>63</v>
      </c>
      <c r="D12" s="67">
        <v>1998702</v>
      </c>
      <c r="E12" s="67">
        <v>118135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2"/>
        <v>2116837</v>
      </c>
      <c r="O12" s="68">
        <f t="shared" si="1"/>
        <v>71.837547086571419</v>
      </c>
      <c r="P12" s="69"/>
    </row>
    <row r="13" spans="1:133" ht="15.75">
      <c r="A13" s="70" t="s">
        <v>26</v>
      </c>
      <c r="B13" s="71"/>
      <c r="C13" s="72"/>
      <c r="D13" s="73">
        <f t="shared" ref="D13:M13" si="3">SUM(D14:D16)</f>
        <v>11975411</v>
      </c>
      <c r="E13" s="73">
        <f t="shared" si="3"/>
        <v>61406</v>
      </c>
      <c r="F13" s="73">
        <f t="shared" si="3"/>
        <v>0</v>
      </c>
      <c r="G13" s="73">
        <f t="shared" si="3"/>
        <v>203581</v>
      </c>
      <c r="H13" s="73">
        <f t="shared" si="3"/>
        <v>0</v>
      </c>
      <c r="I13" s="73">
        <f t="shared" si="3"/>
        <v>839570</v>
      </c>
      <c r="J13" s="73">
        <f t="shared" si="3"/>
        <v>0</v>
      </c>
      <c r="K13" s="73">
        <f t="shared" si="3"/>
        <v>0</v>
      </c>
      <c r="L13" s="73">
        <f t="shared" si="3"/>
        <v>0</v>
      </c>
      <c r="M13" s="73">
        <f t="shared" si="3"/>
        <v>0</v>
      </c>
      <c r="N13" s="74">
        <f t="shared" ref="N13:N35" si="4">SUM(D13:M13)</f>
        <v>13079968</v>
      </c>
      <c r="O13" s="75">
        <f t="shared" si="1"/>
        <v>443.88529541521024</v>
      </c>
      <c r="P13" s="76"/>
    </row>
    <row r="14" spans="1:133">
      <c r="A14" s="64"/>
      <c r="B14" s="65">
        <v>521</v>
      </c>
      <c r="C14" s="66" t="s">
        <v>27</v>
      </c>
      <c r="D14" s="67">
        <v>7674166</v>
      </c>
      <c r="E14" s="67">
        <v>61406</v>
      </c>
      <c r="F14" s="67">
        <v>0</v>
      </c>
      <c r="G14" s="67">
        <v>167543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4"/>
        <v>7903115</v>
      </c>
      <c r="O14" s="68">
        <f t="shared" si="1"/>
        <v>268.20222621916042</v>
      </c>
      <c r="P14" s="69"/>
    </row>
    <row r="15" spans="1:133">
      <c r="A15" s="64"/>
      <c r="B15" s="65">
        <v>522</v>
      </c>
      <c r="C15" s="66" t="s">
        <v>28</v>
      </c>
      <c r="D15" s="67">
        <v>4160881</v>
      </c>
      <c r="E15" s="67">
        <v>0</v>
      </c>
      <c r="F15" s="67">
        <v>0</v>
      </c>
      <c r="G15" s="67">
        <v>36038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4196919</v>
      </c>
      <c r="O15" s="68">
        <f t="shared" si="1"/>
        <v>142.42776665422338</v>
      </c>
      <c r="P15" s="69"/>
    </row>
    <row r="16" spans="1:133">
      <c r="A16" s="64"/>
      <c r="B16" s="65">
        <v>524</v>
      </c>
      <c r="C16" s="66" t="s">
        <v>29</v>
      </c>
      <c r="D16" s="67">
        <v>140364</v>
      </c>
      <c r="E16" s="67">
        <v>0</v>
      </c>
      <c r="F16" s="67">
        <v>0</v>
      </c>
      <c r="G16" s="67">
        <v>0</v>
      </c>
      <c r="H16" s="67">
        <v>0</v>
      </c>
      <c r="I16" s="67">
        <v>839570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979934</v>
      </c>
      <c r="O16" s="68">
        <f t="shared" si="1"/>
        <v>33.255302541826453</v>
      </c>
      <c r="P16" s="69"/>
    </row>
    <row r="17" spans="1:16" ht="15.75">
      <c r="A17" s="70" t="s">
        <v>30</v>
      </c>
      <c r="B17" s="71"/>
      <c r="C17" s="72"/>
      <c r="D17" s="73">
        <f t="shared" ref="D17:M17" si="5">SUM(D18:D22)</f>
        <v>922307</v>
      </c>
      <c r="E17" s="73">
        <f t="shared" si="5"/>
        <v>4000</v>
      </c>
      <c r="F17" s="73">
        <f t="shared" si="5"/>
        <v>0</v>
      </c>
      <c r="G17" s="73">
        <f t="shared" si="5"/>
        <v>60095</v>
      </c>
      <c r="H17" s="73">
        <f t="shared" si="5"/>
        <v>0</v>
      </c>
      <c r="I17" s="73">
        <f t="shared" si="5"/>
        <v>14333231</v>
      </c>
      <c r="J17" s="73">
        <f t="shared" si="5"/>
        <v>0</v>
      </c>
      <c r="K17" s="73">
        <f t="shared" si="5"/>
        <v>0</v>
      </c>
      <c r="L17" s="73">
        <f t="shared" si="5"/>
        <v>0</v>
      </c>
      <c r="M17" s="73">
        <f t="shared" si="5"/>
        <v>0</v>
      </c>
      <c r="N17" s="74">
        <f t="shared" si="4"/>
        <v>15319633</v>
      </c>
      <c r="O17" s="75">
        <f t="shared" si="1"/>
        <v>519.89116638952044</v>
      </c>
      <c r="P17" s="76"/>
    </row>
    <row r="18" spans="1:16">
      <c r="A18" s="64"/>
      <c r="B18" s="65">
        <v>533</v>
      </c>
      <c r="C18" s="66" t="s">
        <v>31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2722945</v>
      </c>
      <c r="J18" s="67">
        <v>0</v>
      </c>
      <c r="K18" s="67">
        <v>0</v>
      </c>
      <c r="L18" s="67">
        <v>0</v>
      </c>
      <c r="M18" s="67">
        <v>0</v>
      </c>
      <c r="N18" s="67">
        <f t="shared" si="4"/>
        <v>2722945</v>
      </c>
      <c r="O18" s="68">
        <f t="shared" si="1"/>
        <v>92.406590423185264</v>
      </c>
      <c r="P18" s="69"/>
    </row>
    <row r="19" spans="1:16">
      <c r="A19" s="64"/>
      <c r="B19" s="65">
        <v>534</v>
      </c>
      <c r="C19" s="66" t="s">
        <v>64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2482663</v>
      </c>
      <c r="J19" s="67">
        <v>0</v>
      </c>
      <c r="K19" s="67">
        <v>0</v>
      </c>
      <c r="L19" s="67">
        <v>0</v>
      </c>
      <c r="M19" s="67">
        <v>0</v>
      </c>
      <c r="N19" s="67">
        <f t="shared" si="4"/>
        <v>2482663</v>
      </c>
      <c r="O19" s="68">
        <f t="shared" si="1"/>
        <v>84.252316150269792</v>
      </c>
      <c r="P19" s="69"/>
    </row>
    <row r="20" spans="1:16">
      <c r="A20" s="64"/>
      <c r="B20" s="65">
        <v>535</v>
      </c>
      <c r="C20" s="66" t="s">
        <v>33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3307866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3307866</v>
      </c>
      <c r="O20" s="68">
        <f t="shared" si="1"/>
        <v>112.25662605626633</v>
      </c>
      <c r="P20" s="69"/>
    </row>
    <row r="21" spans="1:16">
      <c r="A21" s="64"/>
      <c r="B21" s="65">
        <v>536</v>
      </c>
      <c r="C21" s="66" t="s">
        <v>65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4823232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4823232</v>
      </c>
      <c r="O21" s="68">
        <f t="shared" si="1"/>
        <v>163.68249227949909</v>
      </c>
      <c r="P21" s="69"/>
    </row>
    <row r="22" spans="1:16">
      <c r="A22" s="64"/>
      <c r="B22" s="65">
        <v>539</v>
      </c>
      <c r="C22" s="66" t="s">
        <v>35</v>
      </c>
      <c r="D22" s="67">
        <v>922307</v>
      </c>
      <c r="E22" s="67">
        <v>4000</v>
      </c>
      <c r="F22" s="67">
        <v>0</v>
      </c>
      <c r="G22" s="67">
        <v>60095</v>
      </c>
      <c r="H22" s="67">
        <v>0</v>
      </c>
      <c r="I22" s="67">
        <v>996525</v>
      </c>
      <c r="J22" s="67">
        <v>0</v>
      </c>
      <c r="K22" s="67">
        <v>0</v>
      </c>
      <c r="L22" s="67">
        <v>0</v>
      </c>
      <c r="M22" s="67">
        <v>0</v>
      </c>
      <c r="N22" s="67">
        <f t="shared" si="4"/>
        <v>1982927</v>
      </c>
      <c r="O22" s="68">
        <f t="shared" si="1"/>
        <v>67.293141480299994</v>
      </c>
      <c r="P22" s="69"/>
    </row>
    <row r="23" spans="1:16" ht="15.75">
      <c r="A23" s="70" t="s">
        <v>36</v>
      </c>
      <c r="B23" s="71"/>
      <c r="C23" s="72"/>
      <c r="D23" s="73">
        <f t="shared" ref="D23:M23" si="6">SUM(D24:D25)</f>
        <v>1682515</v>
      </c>
      <c r="E23" s="73">
        <f t="shared" si="6"/>
        <v>194045</v>
      </c>
      <c r="F23" s="73">
        <f t="shared" si="6"/>
        <v>0</v>
      </c>
      <c r="G23" s="73">
        <f t="shared" si="6"/>
        <v>21919</v>
      </c>
      <c r="H23" s="73">
        <f t="shared" si="6"/>
        <v>0</v>
      </c>
      <c r="I23" s="73">
        <f t="shared" si="6"/>
        <v>2080888</v>
      </c>
      <c r="J23" s="73">
        <f t="shared" si="6"/>
        <v>0</v>
      </c>
      <c r="K23" s="73">
        <f t="shared" si="6"/>
        <v>0</v>
      </c>
      <c r="L23" s="73">
        <f t="shared" si="6"/>
        <v>0</v>
      </c>
      <c r="M23" s="73">
        <f t="shared" si="6"/>
        <v>0</v>
      </c>
      <c r="N23" s="73">
        <f t="shared" si="4"/>
        <v>3979367</v>
      </c>
      <c r="O23" s="75">
        <f t="shared" si="1"/>
        <v>135.04486374588524</v>
      </c>
      <c r="P23" s="76"/>
    </row>
    <row r="24" spans="1:16">
      <c r="A24" s="64"/>
      <c r="B24" s="65">
        <v>541</v>
      </c>
      <c r="C24" s="66" t="s">
        <v>66</v>
      </c>
      <c r="D24" s="67">
        <v>1682515</v>
      </c>
      <c r="E24" s="67">
        <v>194045</v>
      </c>
      <c r="F24" s="67">
        <v>0</v>
      </c>
      <c r="G24" s="67">
        <v>21919</v>
      </c>
      <c r="H24" s="67">
        <v>0</v>
      </c>
      <c r="I24" s="67">
        <v>926046</v>
      </c>
      <c r="J24" s="67">
        <v>0</v>
      </c>
      <c r="K24" s="67">
        <v>0</v>
      </c>
      <c r="L24" s="67">
        <v>0</v>
      </c>
      <c r="M24" s="67">
        <v>0</v>
      </c>
      <c r="N24" s="67">
        <f t="shared" si="4"/>
        <v>2824525</v>
      </c>
      <c r="O24" s="68">
        <f t="shared" si="1"/>
        <v>95.853836495062268</v>
      </c>
      <c r="P24" s="69"/>
    </row>
    <row r="25" spans="1:16">
      <c r="A25" s="64"/>
      <c r="B25" s="65">
        <v>542</v>
      </c>
      <c r="C25" s="66" t="s">
        <v>38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1154842</v>
      </c>
      <c r="J25" s="67">
        <v>0</v>
      </c>
      <c r="K25" s="67">
        <v>0</v>
      </c>
      <c r="L25" s="67">
        <v>0</v>
      </c>
      <c r="M25" s="67">
        <v>0</v>
      </c>
      <c r="N25" s="67">
        <f t="shared" si="4"/>
        <v>1154842</v>
      </c>
      <c r="O25" s="68">
        <f t="shared" si="1"/>
        <v>39.191027250822955</v>
      </c>
      <c r="P25" s="69"/>
    </row>
    <row r="26" spans="1:16" ht="15.75">
      <c r="A26" s="70" t="s">
        <v>39</v>
      </c>
      <c r="B26" s="71"/>
      <c r="C26" s="72"/>
      <c r="D26" s="73">
        <f t="shared" ref="D26:M26" si="7">SUM(D27:D27)</f>
        <v>328608</v>
      </c>
      <c r="E26" s="73">
        <f t="shared" si="7"/>
        <v>486482</v>
      </c>
      <c r="F26" s="73">
        <f t="shared" si="7"/>
        <v>0</v>
      </c>
      <c r="G26" s="73">
        <f t="shared" si="7"/>
        <v>0</v>
      </c>
      <c r="H26" s="73">
        <f t="shared" si="7"/>
        <v>0</v>
      </c>
      <c r="I26" s="73">
        <f t="shared" si="7"/>
        <v>0</v>
      </c>
      <c r="J26" s="73">
        <f t="shared" si="7"/>
        <v>0</v>
      </c>
      <c r="K26" s="73">
        <f t="shared" si="7"/>
        <v>0</v>
      </c>
      <c r="L26" s="73">
        <f t="shared" si="7"/>
        <v>0</v>
      </c>
      <c r="M26" s="73">
        <f t="shared" si="7"/>
        <v>0</v>
      </c>
      <c r="N26" s="73">
        <f t="shared" si="4"/>
        <v>815090</v>
      </c>
      <c r="O26" s="75">
        <f t="shared" si="1"/>
        <v>27.661112430854853</v>
      </c>
      <c r="P26" s="76"/>
    </row>
    <row r="27" spans="1:16">
      <c r="A27" s="64"/>
      <c r="B27" s="65">
        <v>552</v>
      </c>
      <c r="C27" s="66" t="s">
        <v>40</v>
      </c>
      <c r="D27" s="67">
        <v>328608</v>
      </c>
      <c r="E27" s="67">
        <v>486482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4"/>
        <v>815090</v>
      </c>
      <c r="O27" s="68">
        <f t="shared" si="1"/>
        <v>27.661112430854853</v>
      </c>
      <c r="P27" s="69"/>
    </row>
    <row r="28" spans="1:16" ht="15.75">
      <c r="A28" s="70" t="s">
        <v>41</v>
      </c>
      <c r="B28" s="71"/>
      <c r="C28" s="72"/>
      <c r="D28" s="73">
        <f t="shared" ref="D28:M28" si="8">SUM(D29:D32)</f>
        <v>2516160</v>
      </c>
      <c r="E28" s="73">
        <f t="shared" si="8"/>
        <v>4062690</v>
      </c>
      <c r="F28" s="73">
        <f t="shared" si="8"/>
        <v>0</v>
      </c>
      <c r="G28" s="73">
        <f t="shared" si="8"/>
        <v>0</v>
      </c>
      <c r="H28" s="73">
        <f t="shared" si="8"/>
        <v>0</v>
      </c>
      <c r="I28" s="73">
        <f t="shared" si="8"/>
        <v>0</v>
      </c>
      <c r="J28" s="73">
        <f t="shared" si="8"/>
        <v>0</v>
      </c>
      <c r="K28" s="73">
        <f t="shared" si="8"/>
        <v>0</v>
      </c>
      <c r="L28" s="73">
        <f t="shared" si="8"/>
        <v>0</v>
      </c>
      <c r="M28" s="73">
        <f t="shared" si="8"/>
        <v>0</v>
      </c>
      <c r="N28" s="73">
        <f t="shared" si="4"/>
        <v>6578850</v>
      </c>
      <c r="O28" s="75">
        <f t="shared" si="1"/>
        <v>223.26161468761666</v>
      </c>
      <c r="P28" s="69"/>
    </row>
    <row r="29" spans="1:16">
      <c r="A29" s="64"/>
      <c r="B29" s="65">
        <v>572</v>
      </c>
      <c r="C29" s="66" t="s">
        <v>67</v>
      </c>
      <c r="D29" s="67">
        <v>2413808</v>
      </c>
      <c r="E29" s="67">
        <v>4046500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f t="shared" si="4"/>
        <v>6460308</v>
      </c>
      <c r="O29" s="68">
        <f t="shared" si="1"/>
        <v>219.23874164319409</v>
      </c>
      <c r="P29" s="69"/>
    </row>
    <row r="30" spans="1:16">
      <c r="A30" s="64"/>
      <c r="B30" s="65">
        <v>573</v>
      </c>
      <c r="C30" s="66" t="s">
        <v>43</v>
      </c>
      <c r="D30" s="67">
        <v>12412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f t="shared" si="4"/>
        <v>12412</v>
      </c>
      <c r="O30" s="68">
        <f t="shared" si="1"/>
        <v>0.42121695455933755</v>
      </c>
      <c r="P30" s="69"/>
    </row>
    <row r="31" spans="1:16">
      <c r="A31" s="64"/>
      <c r="B31" s="65">
        <v>575</v>
      </c>
      <c r="C31" s="66" t="s">
        <v>68</v>
      </c>
      <c r="D31" s="67">
        <v>83498</v>
      </c>
      <c r="E31" s="67">
        <v>16190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f t="shared" si="4"/>
        <v>99688</v>
      </c>
      <c r="O31" s="68">
        <f t="shared" si="1"/>
        <v>3.3830386534088981</v>
      </c>
      <c r="P31" s="69"/>
    </row>
    <row r="32" spans="1:16">
      <c r="A32" s="64"/>
      <c r="B32" s="65">
        <v>579</v>
      </c>
      <c r="C32" s="66" t="s">
        <v>45</v>
      </c>
      <c r="D32" s="67">
        <v>6442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f t="shared" si="4"/>
        <v>6442</v>
      </c>
      <c r="O32" s="68">
        <f t="shared" si="1"/>
        <v>0.21861743645433876</v>
      </c>
      <c r="P32" s="69"/>
    </row>
    <row r="33" spans="1:119" ht="15.75">
      <c r="A33" s="70" t="s">
        <v>69</v>
      </c>
      <c r="B33" s="71"/>
      <c r="C33" s="72"/>
      <c r="D33" s="73">
        <f t="shared" ref="D33:M33" si="9">SUM(D34:D34)</f>
        <v>1454564</v>
      </c>
      <c r="E33" s="73">
        <f t="shared" si="9"/>
        <v>0</v>
      </c>
      <c r="F33" s="73">
        <f t="shared" si="9"/>
        <v>0</v>
      </c>
      <c r="G33" s="73">
        <f t="shared" si="9"/>
        <v>0</v>
      </c>
      <c r="H33" s="73">
        <f t="shared" si="9"/>
        <v>0</v>
      </c>
      <c r="I33" s="73">
        <f t="shared" si="9"/>
        <v>1882404</v>
      </c>
      <c r="J33" s="73">
        <f t="shared" si="9"/>
        <v>0</v>
      </c>
      <c r="K33" s="73">
        <f t="shared" si="9"/>
        <v>0</v>
      </c>
      <c r="L33" s="73">
        <f t="shared" si="9"/>
        <v>0</v>
      </c>
      <c r="M33" s="73">
        <f t="shared" si="9"/>
        <v>0</v>
      </c>
      <c r="N33" s="73">
        <f t="shared" si="4"/>
        <v>3336968</v>
      </c>
      <c r="O33" s="75">
        <f t="shared" si="1"/>
        <v>113.24423931855975</v>
      </c>
      <c r="P33" s="69"/>
    </row>
    <row r="34" spans="1:119" ht="15.75" thickBot="1">
      <c r="A34" s="64"/>
      <c r="B34" s="65">
        <v>581</v>
      </c>
      <c r="C34" s="66" t="s">
        <v>70</v>
      </c>
      <c r="D34" s="67">
        <v>1454564</v>
      </c>
      <c r="E34" s="67">
        <v>0</v>
      </c>
      <c r="F34" s="67">
        <v>0</v>
      </c>
      <c r="G34" s="67">
        <v>0</v>
      </c>
      <c r="H34" s="67">
        <v>0</v>
      </c>
      <c r="I34" s="67">
        <v>1882404</v>
      </c>
      <c r="J34" s="67">
        <v>0</v>
      </c>
      <c r="K34" s="67">
        <v>0</v>
      </c>
      <c r="L34" s="67">
        <v>0</v>
      </c>
      <c r="M34" s="67">
        <v>0</v>
      </c>
      <c r="N34" s="67">
        <f t="shared" si="4"/>
        <v>3336968</v>
      </c>
      <c r="O34" s="68">
        <f t="shared" si="1"/>
        <v>113.24423931855975</v>
      </c>
      <c r="P34" s="69"/>
    </row>
    <row r="35" spans="1:119" ht="16.5" thickBot="1">
      <c r="A35" s="77" t="s">
        <v>10</v>
      </c>
      <c r="B35" s="78"/>
      <c r="C35" s="79"/>
      <c r="D35" s="80">
        <f>SUM(D5,D13,D17,D23,D26,D28,D33)</f>
        <v>24375359</v>
      </c>
      <c r="E35" s="80">
        <f t="shared" ref="E35:M35" si="10">SUM(E5,E13,E17,E23,E26,E28,E33)</f>
        <v>4964399</v>
      </c>
      <c r="F35" s="80">
        <f t="shared" si="10"/>
        <v>0</v>
      </c>
      <c r="G35" s="80">
        <f t="shared" si="10"/>
        <v>328656</v>
      </c>
      <c r="H35" s="80">
        <f t="shared" si="10"/>
        <v>0</v>
      </c>
      <c r="I35" s="80">
        <f t="shared" si="10"/>
        <v>19136093</v>
      </c>
      <c r="J35" s="80">
        <f t="shared" si="10"/>
        <v>1525562</v>
      </c>
      <c r="K35" s="80">
        <f t="shared" si="10"/>
        <v>4338410</v>
      </c>
      <c r="L35" s="80">
        <f t="shared" si="10"/>
        <v>0</v>
      </c>
      <c r="M35" s="80">
        <f t="shared" si="10"/>
        <v>0</v>
      </c>
      <c r="N35" s="80">
        <f t="shared" si="4"/>
        <v>54668479</v>
      </c>
      <c r="O35" s="81">
        <f t="shared" si="1"/>
        <v>1855.2441375097567</v>
      </c>
      <c r="P35" s="62"/>
      <c r="Q35" s="82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</row>
    <row r="36" spans="1:119">
      <c r="A36" s="84"/>
      <c r="B36" s="85"/>
      <c r="C36" s="85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7"/>
    </row>
    <row r="37" spans="1:119">
      <c r="A37" s="88"/>
      <c r="B37" s="89"/>
      <c r="C37" s="89"/>
      <c r="D37" s="90"/>
      <c r="E37" s="90"/>
      <c r="F37" s="90"/>
      <c r="G37" s="90"/>
      <c r="H37" s="90"/>
      <c r="I37" s="90"/>
      <c r="J37" s="90"/>
      <c r="K37" s="90"/>
      <c r="L37" s="117" t="s">
        <v>71</v>
      </c>
      <c r="M37" s="117"/>
      <c r="N37" s="117"/>
      <c r="O37" s="91">
        <v>29467</v>
      </c>
    </row>
    <row r="38" spans="1:119">
      <c r="A38" s="118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20"/>
    </row>
    <row r="39" spans="1:119" ht="15.75" customHeight="1" thickBot="1">
      <c r="A39" s="121" t="s">
        <v>52</v>
      </c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3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4916196</v>
      </c>
      <c r="E5" s="26">
        <f t="shared" si="0"/>
        <v>750764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1139686</v>
      </c>
      <c r="K5" s="26">
        <f t="shared" si="0"/>
        <v>3976183</v>
      </c>
      <c r="L5" s="26">
        <f t="shared" si="0"/>
        <v>0</v>
      </c>
      <c r="M5" s="26">
        <f t="shared" si="0"/>
        <v>0</v>
      </c>
      <c r="N5" s="27">
        <f>SUM(D5:M5)</f>
        <v>10782829</v>
      </c>
      <c r="O5" s="32">
        <f t="shared" ref="O5:O35" si="1">(N5/O$37)</f>
        <v>379.19640596427064</v>
      </c>
      <c r="P5" s="6"/>
    </row>
    <row r="6" spans="1:133">
      <c r="A6" s="12"/>
      <c r="B6" s="44">
        <v>511</v>
      </c>
      <c r="C6" s="20" t="s">
        <v>19</v>
      </c>
      <c r="D6" s="46">
        <v>110517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110517</v>
      </c>
      <c r="O6" s="47">
        <f t="shared" si="1"/>
        <v>3.886517091011394</v>
      </c>
      <c r="P6" s="9"/>
    </row>
    <row r="7" spans="1:133">
      <c r="A7" s="12"/>
      <c r="B7" s="44">
        <v>512</v>
      </c>
      <c r="C7" s="20" t="s">
        <v>20</v>
      </c>
      <c r="D7" s="46">
        <v>595322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595322</v>
      </c>
      <c r="O7" s="47">
        <f t="shared" si="1"/>
        <v>20.935504290336194</v>
      </c>
      <c r="P7" s="9"/>
    </row>
    <row r="8" spans="1:133">
      <c r="A8" s="12"/>
      <c r="B8" s="44">
        <v>513</v>
      </c>
      <c r="C8" s="20" t="s">
        <v>21</v>
      </c>
      <c r="D8" s="46">
        <v>1836503</v>
      </c>
      <c r="E8" s="46">
        <v>103179</v>
      </c>
      <c r="F8" s="46">
        <v>0</v>
      </c>
      <c r="G8" s="46">
        <v>0</v>
      </c>
      <c r="H8" s="46">
        <v>0</v>
      </c>
      <c r="I8" s="46">
        <v>0</v>
      </c>
      <c r="J8" s="46">
        <v>1139686</v>
      </c>
      <c r="K8" s="46">
        <v>0</v>
      </c>
      <c r="L8" s="46">
        <v>0</v>
      </c>
      <c r="M8" s="46">
        <v>0</v>
      </c>
      <c r="N8" s="46">
        <f t="shared" si="2"/>
        <v>3079368</v>
      </c>
      <c r="O8" s="47">
        <f t="shared" si="1"/>
        <v>108.29118019412013</v>
      </c>
      <c r="P8" s="9"/>
    </row>
    <row r="9" spans="1:133">
      <c r="A9" s="12"/>
      <c r="B9" s="44">
        <v>514</v>
      </c>
      <c r="C9" s="20" t="s">
        <v>22</v>
      </c>
      <c r="D9" s="46">
        <v>190224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190224</v>
      </c>
      <c r="O9" s="47">
        <f t="shared" si="1"/>
        <v>6.6895484596989734</v>
      </c>
      <c r="P9" s="9"/>
    </row>
    <row r="10" spans="1:133">
      <c r="A10" s="12"/>
      <c r="B10" s="44">
        <v>515</v>
      </c>
      <c r="C10" s="20" t="s">
        <v>23</v>
      </c>
      <c r="D10" s="46">
        <v>461615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461615</v>
      </c>
      <c r="O10" s="47">
        <f t="shared" si="1"/>
        <v>16.233471655647769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3976183</v>
      </c>
      <c r="L11" s="46">
        <v>0</v>
      </c>
      <c r="M11" s="46">
        <v>0</v>
      </c>
      <c r="N11" s="46">
        <f t="shared" si="2"/>
        <v>3976183</v>
      </c>
      <c r="O11" s="47">
        <f t="shared" si="1"/>
        <v>139.82919538613027</v>
      </c>
      <c r="P11" s="9"/>
    </row>
    <row r="12" spans="1:133">
      <c r="A12" s="12"/>
      <c r="B12" s="44">
        <v>519</v>
      </c>
      <c r="C12" s="20" t="s">
        <v>25</v>
      </c>
      <c r="D12" s="46">
        <v>1722015</v>
      </c>
      <c r="E12" s="46">
        <v>647585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2369600</v>
      </c>
      <c r="O12" s="47">
        <f t="shared" si="1"/>
        <v>83.33098888732593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11325342</v>
      </c>
      <c r="E13" s="31">
        <f t="shared" si="3"/>
        <v>361633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808394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5" si="4">SUM(D13:M13)</f>
        <v>12495369</v>
      </c>
      <c r="O13" s="43">
        <f t="shared" si="1"/>
        <v>439.42076944717962</v>
      </c>
      <c r="P13" s="10"/>
    </row>
    <row r="14" spans="1:133">
      <c r="A14" s="12"/>
      <c r="B14" s="44">
        <v>521</v>
      </c>
      <c r="C14" s="20" t="s">
        <v>27</v>
      </c>
      <c r="D14" s="46">
        <v>7297403</v>
      </c>
      <c r="E14" s="46">
        <v>171092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7468495</v>
      </c>
      <c r="O14" s="47">
        <f t="shared" si="1"/>
        <v>262.6422492614995</v>
      </c>
      <c r="P14" s="9"/>
    </row>
    <row r="15" spans="1:133">
      <c r="A15" s="12"/>
      <c r="B15" s="44">
        <v>522</v>
      </c>
      <c r="C15" s="20" t="s">
        <v>28</v>
      </c>
      <c r="D15" s="46">
        <v>3882634</v>
      </c>
      <c r="E15" s="46">
        <v>190541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4073175</v>
      </c>
      <c r="O15" s="47">
        <f t="shared" si="1"/>
        <v>143.24008299338865</v>
      </c>
      <c r="P15" s="9"/>
    </row>
    <row r="16" spans="1:133">
      <c r="A16" s="12"/>
      <c r="B16" s="44">
        <v>524</v>
      </c>
      <c r="C16" s="20" t="s">
        <v>29</v>
      </c>
      <c r="D16" s="46">
        <v>145305</v>
      </c>
      <c r="E16" s="46">
        <v>0</v>
      </c>
      <c r="F16" s="46">
        <v>0</v>
      </c>
      <c r="G16" s="46">
        <v>0</v>
      </c>
      <c r="H16" s="46">
        <v>0</v>
      </c>
      <c r="I16" s="46">
        <v>808394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953699</v>
      </c>
      <c r="O16" s="47">
        <f t="shared" si="1"/>
        <v>33.538437192291461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SUM(D18:D22)</f>
        <v>950074</v>
      </c>
      <c r="E17" s="31">
        <f t="shared" si="5"/>
        <v>45220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13994910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14990204</v>
      </c>
      <c r="O17" s="43">
        <f t="shared" si="1"/>
        <v>527.15585877057254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2660268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2660268</v>
      </c>
      <c r="O18" s="47">
        <f t="shared" si="1"/>
        <v>93.552820368546918</v>
      </c>
      <c r="P18" s="9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2443228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2443228</v>
      </c>
      <c r="O19" s="47">
        <f t="shared" si="1"/>
        <v>85.920241946827971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3283808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3283808</v>
      </c>
      <c r="O20" s="47">
        <f t="shared" si="1"/>
        <v>115.48065832043888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4578959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4578959</v>
      </c>
      <c r="O21" s="47">
        <f t="shared" si="1"/>
        <v>161.02683218455479</v>
      </c>
      <c r="P21" s="9"/>
    </row>
    <row r="22" spans="1:16">
      <c r="A22" s="12"/>
      <c r="B22" s="44">
        <v>539</v>
      </c>
      <c r="C22" s="20" t="s">
        <v>35</v>
      </c>
      <c r="D22" s="46">
        <v>950074</v>
      </c>
      <c r="E22" s="46">
        <v>45220</v>
      </c>
      <c r="F22" s="46">
        <v>0</v>
      </c>
      <c r="G22" s="46">
        <v>0</v>
      </c>
      <c r="H22" s="46">
        <v>0</v>
      </c>
      <c r="I22" s="46">
        <v>1028647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2023941</v>
      </c>
      <c r="O22" s="47">
        <f t="shared" si="1"/>
        <v>71.175305950203963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SUM(D24:D25)</f>
        <v>1400086</v>
      </c>
      <c r="E23" s="31">
        <f t="shared" si="6"/>
        <v>276297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1943336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3619719</v>
      </c>
      <c r="O23" s="43">
        <f t="shared" si="1"/>
        <v>127.29353636235757</v>
      </c>
      <c r="P23" s="10"/>
    </row>
    <row r="24" spans="1:16">
      <c r="A24" s="12"/>
      <c r="B24" s="44">
        <v>541</v>
      </c>
      <c r="C24" s="20" t="s">
        <v>37</v>
      </c>
      <c r="D24" s="46">
        <v>1400086</v>
      </c>
      <c r="E24" s="46">
        <v>276297</v>
      </c>
      <c r="F24" s="46">
        <v>0</v>
      </c>
      <c r="G24" s="46">
        <v>0</v>
      </c>
      <c r="H24" s="46">
        <v>0</v>
      </c>
      <c r="I24" s="46">
        <v>843537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2519920</v>
      </c>
      <c r="O24" s="47">
        <f t="shared" si="1"/>
        <v>88.617245744830498</v>
      </c>
      <c r="P24" s="9"/>
    </row>
    <row r="25" spans="1:16">
      <c r="A25" s="12"/>
      <c r="B25" s="44">
        <v>542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1099799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1099799</v>
      </c>
      <c r="O25" s="47">
        <f t="shared" si="1"/>
        <v>38.67629061752708</v>
      </c>
      <c r="P25" s="9"/>
    </row>
    <row r="26" spans="1:16" ht="15.75">
      <c r="A26" s="28" t="s">
        <v>39</v>
      </c>
      <c r="B26" s="29"/>
      <c r="C26" s="30"/>
      <c r="D26" s="31">
        <f t="shared" ref="D26:M26" si="7">SUM(D27:D27)</f>
        <v>227336</v>
      </c>
      <c r="E26" s="31">
        <f t="shared" si="7"/>
        <v>2135787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2363123</v>
      </c>
      <c r="O26" s="43">
        <f t="shared" si="1"/>
        <v>83.103214235476159</v>
      </c>
      <c r="P26" s="10"/>
    </row>
    <row r="27" spans="1:16">
      <c r="A27" s="13"/>
      <c r="B27" s="45">
        <v>552</v>
      </c>
      <c r="C27" s="21" t="s">
        <v>40</v>
      </c>
      <c r="D27" s="46">
        <v>227336</v>
      </c>
      <c r="E27" s="46">
        <v>2135787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2363123</v>
      </c>
      <c r="O27" s="47">
        <f t="shared" si="1"/>
        <v>83.103214235476159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SUM(D29:D32)</f>
        <v>2073729</v>
      </c>
      <c r="E28" s="31">
        <f t="shared" si="8"/>
        <v>4511032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6584761</v>
      </c>
      <c r="O28" s="43">
        <f t="shared" si="1"/>
        <v>231.56424954283304</v>
      </c>
      <c r="P28" s="9"/>
    </row>
    <row r="29" spans="1:16">
      <c r="A29" s="12"/>
      <c r="B29" s="44">
        <v>572</v>
      </c>
      <c r="C29" s="20" t="s">
        <v>42</v>
      </c>
      <c r="D29" s="46">
        <v>2007441</v>
      </c>
      <c r="E29" s="46">
        <v>931447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2938888</v>
      </c>
      <c r="O29" s="47">
        <f t="shared" si="1"/>
        <v>103.35096356730905</v>
      </c>
      <c r="P29" s="9"/>
    </row>
    <row r="30" spans="1:16">
      <c r="A30" s="12"/>
      <c r="B30" s="44">
        <v>573</v>
      </c>
      <c r="C30" s="20" t="s">
        <v>43</v>
      </c>
      <c r="D30" s="46">
        <v>10940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10940</v>
      </c>
      <c r="O30" s="47">
        <f t="shared" si="1"/>
        <v>0.38472358981572652</v>
      </c>
      <c r="P30" s="9"/>
    </row>
    <row r="31" spans="1:16">
      <c r="A31" s="12"/>
      <c r="B31" s="44">
        <v>575</v>
      </c>
      <c r="C31" s="20" t="s">
        <v>44</v>
      </c>
      <c r="D31" s="46">
        <v>48903</v>
      </c>
      <c r="E31" s="46">
        <v>3579585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3628488</v>
      </c>
      <c r="O31" s="47">
        <f t="shared" si="1"/>
        <v>127.60191306794205</v>
      </c>
      <c r="P31" s="9"/>
    </row>
    <row r="32" spans="1:16">
      <c r="A32" s="12"/>
      <c r="B32" s="44">
        <v>579</v>
      </c>
      <c r="C32" s="20" t="s">
        <v>45</v>
      </c>
      <c r="D32" s="46">
        <v>6445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6445</v>
      </c>
      <c r="O32" s="47">
        <f t="shared" si="1"/>
        <v>0.22664931776621183</v>
      </c>
      <c r="P32" s="9"/>
    </row>
    <row r="33" spans="1:119" ht="15.75">
      <c r="A33" s="28" t="s">
        <v>47</v>
      </c>
      <c r="B33" s="29"/>
      <c r="C33" s="30"/>
      <c r="D33" s="31">
        <f t="shared" ref="D33:M33" si="9">SUM(D34:D34)</f>
        <v>4216731</v>
      </c>
      <c r="E33" s="31">
        <f t="shared" si="9"/>
        <v>0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1690283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4"/>
        <v>5907014</v>
      </c>
      <c r="O33" s="43">
        <f t="shared" si="1"/>
        <v>207.73013082008723</v>
      </c>
      <c r="P33" s="9"/>
    </row>
    <row r="34" spans="1:119" ht="15.75" thickBot="1">
      <c r="A34" s="12"/>
      <c r="B34" s="44">
        <v>581</v>
      </c>
      <c r="C34" s="20" t="s">
        <v>46</v>
      </c>
      <c r="D34" s="46">
        <v>4216731</v>
      </c>
      <c r="E34" s="46">
        <v>0</v>
      </c>
      <c r="F34" s="46">
        <v>0</v>
      </c>
      <c r="G34" s="46">
        <v>0</v>
      </c>
      <c r="H34" s="46">
        <v>0</v>
      </c>
      <c r="I34" s="46">
        <v>1690283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5907014</v>
      </c>
      <c r="O34" s="47">
        <f t="shared" si="1"/>
        <v>207.73013082008723</v>
      </c>
      <c r="P34" s="9"/>
    </row>
    <row r="35" spans="1:119" ht="16.5" thickBot="1">
      <c r="A35" s="14" t="s">
        <v>10</v>
      </c>
      <c r="B35" s="23"/>
      <c r="C35" s="22"/>
      <c r="D35" s="15">
        <f>SUM(D5,D13,D17,D23,D26,D28,D33)</f>
        <v>25109494</v>
      </c>
      <c r="E35" s="15">
        <f t="shared" ref="E35:M35" si="10">SUM(E5,E13,E17,E23,E26,E28,E33)</f>
        <v>8080733</v>
      </c>
      <c r="F35" s="15">
        <f t="shared" si="10"/>
        <v>0</v>
      </c>
      <c r="G35" s="15">
        <f t="shared" si="10"/>
        <v>0</v>
      </c>
      <c r="H35" s="15">
        <f t="shared" si="10"/>
        <v>0</v>
      </c>
      <c r="I35" s="15">
        <f t="shared" si="10"/>
        <v>18436923</v>
      </c>
      <c r="J35" s="15">
        <f t="shared" si="10"/>
        <v>1139686</v>
      </c>
      <c r="K35" s="15">
        <f t="shared" si="10"/>
        <v>3976183</v>
      </c>
      <c r="L35" s="15">
        <f t="shared" si="10"/>
        <v>0</v>
      </c>
      <c r="M35" s="15">
        <f t="shared" si="10"/>
        <v>0</v>
      </c>
      <c r="N35" s="15">
        <f t="shared" si="4"/>
        <v>56743019</v>
      </c>
      <c r="O35" s="37">
        <f t="shared" si="1"/>
        <v>1995.4641651427767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93" t="s">
        <v>61</v>
      </c>
      <c r="M37" s="93"/>
      <c r="N37" s="93"/>
      <c r="O37" s="41">
        <v>28436</v>
      </c>
    </row>
    <row r="38" spans="1:119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/>
    </row>
    <row r="39" spans="1:119" ht="15.75" customHeight="1" thickBot="1">
      <c r="A39" s="97" t="s">
        <v>52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9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4786647</v>
      </c>
      <c r="E5" s="26">
        <f t="shared" si="0"/>
        <v>632684</v>
      </c>
      <c r="F5" s="26">
        <f t="shared" si="0"/>
        <v>0</v>
      </c>
      <c r="G5" s="26">
        <f t="shared" si="0"/>
        <v>129216</v>
      </c>
      <c r="H5" s="26">
        <f t="shared" si="0"/>
        <v>0</v>
      </c>
      <c r="I5" s="26">
        <f t="shared" si="0"/>
        <v>0</v>
      </c>
      <c r="J5" s="26">
        <f t="shared" si="0"/>
        <v>1306659</v>
      </c>
      <c r="K5" s="26">
        <f t="shared" si="0"/>
        <v>3431272</v>
      </c>
      <c r="L5" s="26">
        <f t="shared" si="0"/>
        <v>0</v>
      </c>
      <c r="M5" s="26">
        <f t="shared" si="0"/>
        <v>0</v>
      </c>
      <c r="N5" s="27">
        <f>SUM(D5:M5)</f>
        <v>10286478</v>
      </c>
      <c r="O5" s="32">
        <f t="shared" ref="O5:O35" si="1">(N5/O$37)</f>
        <v>371.3529963898917</v>
      </c>
      <c r="P5" s="6"/>
    </row>
    <row r="6" spans="1:133">
      <c r="A6" s="12"/>
      <c r="B6" s="44">
        <v>511</v>
      </c>
      <c r="C6" s="20" t="s">
        <v>19</v>
      </c>
      <c r="D6" s="46">
        <v>103213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103213</v>
      </c>
      <c r="O6" s="47">
        <f t="shared" si="1"/>
        <v>3.726101083032491</v>
      </c>
      <c r="P6" s="9"/>
    </row>
    <row r="7" spans="1:133">
      <c r="A7" s="12"/>
      <c r="B7" s="44">
        <v>512</v>
      </c>
      <c r="C7" s="20" t="s">
        <v>20</v>
      </c>
      <c r="D7" s="46">
        <v>581792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581792</v>
      </c>
      <c r="O7" s="47">
        <f t="shared" si="1"/>
        <v>21.003321299638991</v>
      </c>
      <c r="P7" s="9"/>
    </row>
    <row r="8" spans="1:133">
      <c r="A8" s="12"/>
      <c r="B8" s="44">
        <v>513</v>
      </c>
      <c r="C8" s="20" t="s">
        <v>21</v>
      </c>
      <c r="D8" s="46">
        <v>1789430</v>
      </c>
      <c r="E8" s="46">
        <v>0</v>
      </c>
      <c r="F8" s="46">
        <v>0</v>
      </c>
      <c r="G8" s="46">
        <v>129216</v>
      </c>
      <c r="H8" s="46">
        <v>0</v>
      </c>
      <c r="I8" s="46">
        <v>0</v>
      </c>
      <c r="J8" s="46">
        <v>1306659</v>
      </c>
      <c r="K8" s="46">
        <v>0</v>
      </c>
      <c r="L8" s="46">
        <v>0</v>
      </c>
      <c r="M8" s="46">
        <v>0</v>
      </c>
      <c r="N8" s="46">
        <f t="shared" si="2"/>
        <v>3225305</v>
      </c>
      <c r="O8" s="47">
        <f t="shared" si="1"/>
        <v>116.43700361010831</v>
      </c>
      <c r="P8" s="9"/>
    </row>
    <row r="9" spans="1:133">
      <c r="A9" s="12"/>
      <c r="B9" s="44">
        <v>514</v>
      </c>
      <c r="C9" s="20" t="s">
        <v>22</v>
      </c>
      <c r="D9" s="46">
        <v>195057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195057</v>
      </c>
      <c r="O9" s="47">
        <f t="shared" si="1"/>
        <v>7.0417689530685923</v>
      </c>
      <c r="P9" s="9"/>
    </row>
    <row r="10" spans="1:133">
      <c r="A10" s="12"/>
      <c r="B10" s="44">
        <v>515</v>
      </c>
      <c r="C10" s="20" t="s">
        <v>23</v>
      </c>
      <c r="D10" s="46">
        <v>434014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434014</v>
      </c>
      <c r="O10" s="47">
        <f t="shared" si="1"/>
        <v>15.668375451263538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3431272</v>
      </c>
      <c r="L11" s="46">
        <v>0</v>
      </c>
      <c r="M11" s="46">
        <v>0</v>
      </c>
      <c r="N11" s="46">
        <f t="shared" si="2"/>
        <v>3431272</v>
      </c>
      <c r="O11" s="47">
        <f t="shared" si="1"/>
        <v>123.87263537906138</v>
      </c>
      <c r="P11" s="9"/>
    </row>
    <row r="12" spans="1:133">
      <c r="A12" s="12"/>
      <c r="B12" s="44">
        <v>519</v>
      </c>
      <c r="C12" s="20" t="s">
        <v>25</v>
      </c>
      <c r="D12" s="46">
        <v>1683141</v>
      </c>
      <c r="E12" s="46">
        <v>632684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2315825</v>
      </c>
      <c r="O12" s="47">
        <f t="shared" si="1"/>
        <v>83.603790613718417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11187534</v>
      </c>
      <c r="E13" s="31">
        <f t="shared" si="3"/>
        <v>223296</v>
      </c>
      <c r="F13" s="31">
        <f t="shared" si="3"/>
        <v>0</v>
      </c>
      <c r="G13" s="31">
        <f t="shared" si="3"/>
        <v>508185</v>
      </c>
      <c r="H13" s="31">
        <f t="shared" si="3"/>
        <v>0</v>
      </c>
      <c r="I13" s="31">
        <f t="shared" si="3"/>
        <v>813104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5" si="4">SUM(D13:M13)</f>
        <v>12732119</v>
      </c>
      <c r="O13" s="43">
        <f t="shared" si="1"/>
        <v>459.64328519855593</v>
      </c>
      <c r="P13" s="10"/>
    </row>
    <row r="14" spans="1:133">
      <c r="A14" s="12"/>
      <c r="B14" s="44">
        <v>521</v>
      </c>
      <c r="C14" s="20" t="s">
        <v>27</v>
      </c>
      <c r="D14" s="46">
        <v>7095490</v>
      </c>
      <c r="E14" s="46">
        <v>160564</v>
      </c>
      <c r="F14" s="46">
        <v>0</v>
      </c>
      <c r="G14" s="46">
        <v>466837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7722891</v>
      </c>
      <c r="O14" s="47">
        <f t="shared" si="1"/>
        <v>278.80472924187728</v>
      </c>
      <c r="P14" s="9"/>
    </row>
    <row r="15" spans="1:133">
      <c r="A15" s="12"/>
      <c r="B15" s="44">
        <v>522</v>
      </c>
      <c r="C15" s="20" t="s">
        <v>28</v>
      </c>
      <c r="D15" s="46">
        <v>3939978</v>
      </c>
      <c r="E15" s="46">
        <v>45712</v>
      </c>
      <c r="F15" s="46">
        <v>0</v>
      </c>
      <c r="G15" s="46">
        <v>41348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4027038</v>
      </c>
      <c r="O15" s="47">
        <f t="shared" si="1"/>
        <v>145.38043321299639</v>
      </c>
      <c r="P15" s="9"/>
    </row>
    <row r="16" spans="1:133">
      <c r="A16" s="12"/>
      <c r="B16" s="44">
        <v>524</v>
      </c>
      <c r="C16" s="20" t="s">
        <v>29</v>
      </c>
      <c r="D16" s="46">
        <v>152066</v>
      </c>
      <c r="E16" s="46">
        <v>17020</v>
      </c>
      <c r="F16" s="46">
        <v>0</v>
      </c>
      <c r="G16" s="46">
        <v>0</v>
      </c>
      <c r="H16" s="46">
        <v>0</v>
      </c>
      <c r="I16" s="46">
        <v>813104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982190</v>
      </c>
      <c r="O16" s="47">
        <f t="shared" si="1"/>
        <v>35.45812274368231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SUM(D18:D22)</f>
        <v>878090</v>
      </c>
      <c r="E17" s="31">
        <f t="shared" si="5"/>
        <v>8600</v>
      </c>
      <c r="F17" s="31">
        <f t="shared" si="5"/>
        <v>0</v>
      </c>
      <c r="G17" s="31">
        <f t="shared" si="5"/>
        <v>1475</v>
      </c>
      <c r="H17" s="31">
        <f t="shared" si="5"/>
        <v>0</v>
      </c>
      <c r="I17" s="31">
        <f t="shared" si="5"/>
        <v>13130882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14019047</v>
      </c>
      <c r="O17" s="43">
        <f t="shared" si="1"/>
        <v>506.10277978339349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2436173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2436173</v>
      </c>
      <c r="O18" s="47">
        <f t="shared" si="1"/>
        <v>87.948483754512637</v>
      </c>
      <c r="P18" s="9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2462149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2462149</v>
      </c>
      <c r="O19" s="47">
        <f t="shared" si="1"/>
        <v>88.886245487364619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2598481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2598481</v>
      </c>
      <c r="O20" s="47">
        <f t="shared" si="1"/>
        <v>93.807978339350186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4611160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4611160</v>
      </c>
      <c r="O21" s="47">
        <f t="shared" si="1"/>
        <v>166.46787003610109</v>
      </c>
      <c r="P21" s="9"/>
    </row>
    <row r="22" spans="1:16">
      <c r="A22" s="12"/>
      <c r="B22" s="44">
        <v>539</v>
      </c>
      <c r="C22" s="20" t="s">
        <v>35</v>
      </c>
      <c r="D22" s="46">
        <v>878090</v>
      </c>
      <c r="E22" s="46">
        <v>8600</v>
      </c>
      <c r="F22" s="46">
        <v>0</v>
      </c>
      <c r="G22" s="46">
        <v>1475</v>
      </c>
      <c r="H22" s="46">
        <v>0</v>
      </c>
      <c r="I22" s="46">
        <v>1022919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1911084</v>
      </c>
      <c r="O22" s="47">
        <f t="shared" si="1"/>
        <v>68.992202166064985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SUM(D24:D25)</f>
        <v>1463692</v>
      </c>
      <c r="E23" s="31">
        <f t="shared" si="6"/>
        <v>178858</v>
      </c>
      <c r="F23" s="31">
        <f t="shared" si="6"/>
        <v>0</v>
      </c>
      <c r="G23" s="31">
        <f t="shared" si="6"/>
        <v>62494</v>
      </c>
      <c r="H23" s="31">
        <f t="shared" si="6"/>
        <v>0</v>
      </c>
      <c r="I23" s="31">
        <f t="shared" si="6"/>
        <v>2037908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3742952</v>
      </c>
      <c r="O23" s="43">
        <f t="shared" si="1"/>
        <v>135.12462093862817</v>
      </c>
      <c r="P23" s="10"/>
    </row>
    <row r="24" spans="1:16">
      <c r="A24" s="12"/>
      <c r="B24" s="44">
        <v>541</v>
      </c>
      <c r="C24" s="20" t="s">
        <v>37</v>
      </c>
      <c r="D24" s="46">
        <v>1463692</v>
      </c>
      <c r="E24" s="46">
        <v>178858</v>
      </c>
      <c r="F24" s="46">
        <v>0</v>
      </c>
      <c r="G24" s="46">
        <v>62494</v>
      </c>
      <c r="H24" s="46">
        <v>0</v>
      </c>
      <c r="I24" s="46">
        <v>852317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2557361</v>
      </c>
      <c r="O24" s="47">
        <f t="shared" si="1"/>
        <v>92.32350180505415</v>
      </c>
      <c r="P24" s="9"/>
    </row>
    <row r="25" spans="1:16">
      <c r="A25" s="12"/>
      <c r="B25" s="44">
        <v>542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1185591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1185591</v>
      </c>
      <c r="O25" s="47">
        <f t="shared" si="1"/>
        <v>42.801119133574005</v>
      </c>
      <c r="P25" s="9"/>
    </row>
    <row r="26" spans="1:16" ht="15.75">
      <c r="A26" s="28" t="s">
        <v>39</v>
      </c>
      <c r="B26" s="29"/>
      <c r="C26" s="30"/>
      <c r="D26" s="31">
        <f t="shared" ref="D26:M26" si="7">SUM(D27:D27)</f>
        <v>264561</v>
      </c>
      <c r="E26" s="31">
        <f t="shared" si="7"/>
        <v>682504</v>
      </c>
      <c r="F26" s="31">
        <f t="shared" si="7"/>
        <v>0</v>
      </c>
      <c r="G26" s="31">
        <f t="shared" si="7"/>
        <v>97508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1044573</v>
      </c>
      <c r="O26" s="43">
        <f t="shared" si="1"/>
        <v>37.710216606498193</v>
      </c>
      <c r="P26" s="10"/>
    </row>
    <row r="27" spans="1:16">
      <c r="A27" s="13"/>
      <c r="B27" s="45">
        <v>552</v>
      </c>
      <c r="C27" s="21" t="s">
        <v>40</v>
      </c>
      <c r="D27" s="46">
        <v>264561</v>
      </c>
      <c r="E27" s="46">
        <v>682504</v>
      </c>
      <c r="F27" s="46">
        <v>0</v>
      </c>
      <c r="G27" s="46">
        <v>97508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1044573</v>
      </c>
      <c r="O27" s="47">
        <f t="shared" si="1"/>
        <v>37.710216606498193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SUM(D29:D32)</f>
        <v>1917305</v>
      </c>
      <c r="E28" s="31">
        <f t="shared" si="8"/>
        <v>880426</v>
      </c>
      <c r="F28" s="31">
        <f t="shared" si="8"/>
        <v>0</v>
      </c>
      <c r="G28" s="31">
        <f t="shared" si="8"/>
        <v>45934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2843665</v>
      </c>
      <c r="O28" s="43">
        <f t="shared" si="1"/>
        <v>102.65938628158845</v>
      </c>
      <c r="P28" s="9"/>
    </row>
    <row r="29" spans="1:16">
      <c r="A29" s="12"/>
      <c r="B29" s="44">
        <v>572</v>
      </c>
      <c r="C29" s="20" t="s">
        <v>42</v>
      </c>
      <c r="D29" s="46">
        <v>1860883</v>
      </c>
      <c r="E29" s="46">
        <v>427324</v>
      </c>
      <c r="F29" s="46">
        <v>0</v>
      </c>
      <c r="G29" s="46">
        <v>45934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2334141</v>
      </c>
      <c r="O29" s="47">
        <f t="shared" si="1"/>
        <v>84.265018050541514</v>
      </c>
      <c r="P29" s="9"/>
    </row>
    <row r="30" spans="1:16">
      <c r="A30" s="12"/>
      <c r="B30" s="44">
        <v>573</v>
      </c>
      <c r="C30" s="20" t="s">
        <v>43</v>
      </c>
      <c r="D30" s="46">
        <v>9682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9682</v>
      </c>
      <c r="O30" s="47">
        <f t="shared" si="1"/>
        <v>0.34953068592057762</v>
      </c>
      <c r="P30" s="9"/>
    </row>
    <row r="31" spans="1:16">
      <c r="A31" s="12"/>
      <c r="B31" s="44">
        <v>575</v>
      </c>
      <c r="C31" s="20" t="s">
        <v>44</v>
      </c>
      <c r="D31" s="46">
        <v>40394</v>
      </c>
      <c r="E31" s="46">
        <v>453102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493496</v>
      </c>
      <c r="O31" s="47">
        <f t="shared" si="1"/>
        <v>17.815740072202168</v>
      </c>
      <c r="P31" s="9"/>
    </row>
    <row r="32" spans="1:16">
      <c r="A32" s="12"/>
      <c r="B32" s="44">
        <v>579</v>
      </c>
      <c r="C32" s="20" t="s">
        <v>45</v>
      </c>
      <c r="D32" s="46">
        <v>6346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6346</v>
      </c>
      <c r="O32" s="47">
        <f t="shared" si="1"/>
        <v>0.22909747292418772</v>
      </c>
      <c r="P32" s="9"/>
    </row>
    <row r="33" spans="1:119" ht="15.75">
      <c r="A33" s="28" t="s">
        <v>47</v>
      </c>
      <c r="B33" s="29"/>
      <c r="C33" s="30"/>
      <c r="D33" s="31">
        <f t="shared" ref="D33:M33" si="9">SUM(D34:D34)</f>
        <v>1063515</v>
      </c>
      <c r="E33" s="31">
        <f t="shared" si="9"/>
        <v>0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1541740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4"/>
        <v>2605255</v>
      </c>
      <c r="O33" s="43">
        <f t="shared" si="1"/>
        <v>94.052527075812279</v>
      </c>
      <c r="P33" s="9"/>
    </row>
    <row r="34" spans="1:119" ht="15.75" thickBot="1">
      <c r="A34" s="12"/>
      <c r="B34" s="44">
        <v>581</v>
      </c>
      <c r="C34" s="20" t="s">
        <v>46</v>
      </c>
      <c r="D34" s="46">
        <v>1063515</v>
      </c>
      <c r="E34" s="46">
        <v>0</v>
      </c>
      <c r="F34" s="46">
        <v>0</v>
      </c>
      <c r="G34" s="46">
        <v>0</v>
      </c>
      <c r="H34" s="46">
        <v>0</v>
      </c>
      <c r="I34" s="46">
        <v>1541740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2605255</v>
      </c>
      <c r="O34" s="47">
        <f t="shared" si="1"/>
        <v>94.052527075812279</v>
      </c>
      <c r="P34" s="9"/>
    </row>
    <row r="35" spans="1:119" ht="16.5" thickBot="1">
      <c r="A35" s="14" t="s">
        <v>10</v>
      </c>
      <c r="B35" s="23"/>
      <c r="C35" s="22"/>
      <c r="D35" s="15">
        <f>SUM(D5,D13,D17,D23,D26,D28,D33)</f>
        <v>21561344</v>
      </c>
      <c r="E35" s="15">
        <f t="shared" ref="E35:M35" si="10">SUM(E5,E13,E17,E23,E26,E28,E33)</f>
        <v>2606368</v>
      </c>
      <c r="F35" s="15">
        <f t="shared" si="10"/>
        <v>0</v>
      </c>
      <c r="G35" s="15">
        <f t="shared" si="10"/>
        <v>844812</v>
      </c>
      <c r="H35" s="15">
        <f t="shared" si="10"/>
        <v>0</v>
      </c>
      <c r="I35" s="15">
        <f t="shared" si="10"/>
        <v>17523634</v>
      </c>
      <c r="J35" s="15">
        <f t="shared" si="10"/>
        <v>1306659</v>
      </c>
      <c r="K35" s="15">
        <f t="shared" si="10"/>
        <v>3431272</v>
      </c>
      <c r="L35" s="15">
        <f t="shared" si="10"/>
        <v>0</v>
      </c>
      <c r="M35" s="15">
        <f t="shared" si="10"/>
        <v>0</v>
      </c>
      <c r="N35" s="15">
        <f t="shared" si="4"/>
        <v>47274089</v>
      </c>
      <c r="O35" s="37">
        <f t="shared" si="1"/>
        <v>1706.6458122743682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93" t="s">
        <v>56</v>
      </c>
      <c r="M37" s="93"/>
      <c r="N37" s="93"/>
      <c r="O37" s="41">
        <v>27700</v>
      </c>
    </row>
    <row r="38" spans="1:119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/>
    </row>
    <row r="39" spans="1:119" ht="15.75" customHeight="1" thickBot="1">
      <c r="A39" s="97" t="s">
        <v>52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9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4717504</v>
      </c>
      <c r="E5" s="26">
        <f t="shared" si="0"/>
        <v>715192</v>
      </c>
      <c r="F5" s="26">
        <f t="shared" si="0"/>
        <v>0</v>
      </c>
      <c r="G5" s="26">
        <f t="shared" si="0"/>
        <v>82309</v>
      </c>
      <c r="H5" s="26">
        <f t="shared" si="0"/>
        <v>0</v>
      </c>
      <c r="I5" s="26">
        <f t="shared" si="0"/>
        <v>0</v>
      </c>
      <c r="J5" s="26">
        <f t="shared" si="0"/>
        <v>1244257</v>
      </c>
      <c r="K5" s="26">
        <f t="shared" si="0"/>
        <v>3374294</v>
      </c>
      <c r="L5" s="26">
        <f t="shared" si="0"/>
        <v>0</v>
      </c>
      <c r="M5" s="26">
        <f t="shared" si="0"/>
        <v>0</v>
      </c>
      <c r="N5" s="27">
        <f>SUM(D5:M5)</f>
        <v>10133556</v>
      </c>
      <c r="O5" s="32">
        <f t="shared" ref="O5:O35" si="1">(N5/O$37)</f>
        <v>370.78507135016463</v>
      </c>
      <c r="P5" s="6"/>
    </row>
    <row r="6" spans="1:133">
      <c r="A6" s="12"/>
      <c r="B6" s="44">
        <v>511</v>
      </c>
      <c r="C6" s="20" t="s">
        <v>19</v>
      </c>
      <c r="D6" s="46">
        <v>101727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101727</v>
      </c>
      <c r="O6" s="47">
        <f t="shared" si="1"/>
        <v>3.7221734357848519</v>
      </c>
      <c r="P6" s="9"/>
    </row>
    <row r="7" spans="1:133">
      <c r="A7" s="12"/>
      <c r="B7" s="44">
        <v>512</v>
      </c>
      <c r="C7" s="20" t="s">
        <v>20</v>
      </c>
      <c r="D7" s="46">
        <v>594873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594873</v>
      </c>
      <c r="O7" s="47">
        <f t="shared" si="1"/>
        <v>21.76630076838639</v>
      </c>
      <c r="P7" s="9"/>
    </row>
    <row r="8" spans="1:133">
      <c r="A8" s="12"/>
      <c r="B8" s="44">
        <v>513</v>
      </c>
      <c r="C8" s="20" t="s">
        <v>21</v>
      </c>
      <c r="D8" s="46">
        <v>1889921</v>
      </c>
      <c r="E8" s="46">
        <v>16475</v>
      </c>
      <c r="F8" s="46">
        <v>0</v>
      </c>
      <c r="G8" s="46">
        <v>75958</v>
      </c>
      <c r="H8" s="46">
        <v>0</v>
      </c>
      <c r="I8" s="46">
        <v>0</v>
      </c>
      <c r="J8" s="46">
        <v>1244257</v>
      </c>
      <c r="K8" s="46">
        <v>0</v>
      </c>
      <c r="L8" s="46">
        <v>0</v>
      </c>
      <c r="M8" s="46">
        <v>0</v>
      </c>
      <c r="N8" s="46">
        <f t="shared" si="2"/>
        <v>3226611</v>
      </c>
      <c r="O8" s="47">
        <f t="shared" si="1"/>
        <v>118.06114160263446</v>
      </c>
      <c r="P8" s="9"/>
    </row>
    <row r="9" spans="1:133">
      <c r="A9" s="12"/>
      <c r="B9" s="44">
        <v>514</v>
      </c>
      <c r="C9" s="20" t="s">
        <v>22</v>
      </c>
      <c r="D9" s="46">
        <v>215405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215405</v>
      </c>
      <c r="O9" s="47">
        <f t="shared" si="1"/>
        <v>7.88163190633004</v>
      </c>
      <c r="P9" s="9"/>
    </row>
    <row r="10" spans="1:133">
      <c r="A10" s="12"/>
      <c r="B10" s="44">
        <v>515</v>
      </c>
      <c r="C10" s="20" t="s">
        <v>23</v>
      </c>
      <c r="D10" s="46">
        <v>469787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469787</v>
      </c>
      <c r="O10" s="47">
        <f t="shared" si="1"/>
        <v>17.189425539699965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3374294</v>
      </c>
      <c r="L11" s="46">
        <v>0</v>
      </c>
      <c r="M11" s="46">
        <v>0</v>
      </c>
      <c r="N11" s="46">
        <f t="shared" si="2"/>
        <v>3374294</v>
      </c>
      <c r="O11" s="47">
        <f t="shared" si="1"/>
        <v>123.46483717526527</v>
      </c>
      <c r="P11" s="9"/>
    </row>
    <row r="12" spans="1:133">
      <c r="A12" s="12"/>
      <c r="B12" s="44">
        <v>519</v>
      </c>
      <c r="C12" s="20" t="s">
        <v>25</v>
      </c>
      <c r="D12" s="46">
        <v>1445791</v>
      </c>
      <c r="E12" s="46">
        <v>698717</v>
      </c>
      <c r="F12" s="46">
        <v>0</v>
      </c>
      <c r="G12" s="46">
        <v>6351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2150859</v>
      </c>
      <c r="O12" s="47">
        <f t="shared" si="1"/>
        <v>78.699560922063668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12527888</v>
      </c>
      <c r="E13" s="31">
        <f t="shared" si="3"/>
        <v>47461</v>
      </c>
      <c r="F13" s="31">
        <f t="shared" si="3"/>
        <v>0</v>
      </c>
      <c r="G13" s="31">
        <f t="shared" si="3"/>
        <v>139526</v>
      </c>
      <c r="H13" s="31">
        <f t="shared" si="3"/>
        <v>0</v>
      </c>
      <c r="I13" s="31">
        <f t="shared" si="3"/>
        <v>818769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5" si="4">SUM(D13:M13)</f>
        <v>13533644</v>
      </c>
      <c r="O13" s="43">
        <f t="shared" si="1"/>
        <v>495.19370654957919</v>
      </c>
      <c r="P13" s="10"/>
    </row>
    <row r="14" spans="1:133">
      <c r="A14" s="12"/>
      <c r="B14" s="44">
        <v>521</v>
      </c>
      <c r="C14" s="20" t="s">
        <v>27</v>
      </c>
      <c r="D14" s="46">
        <v>8487736</v>
      </c>
      <c r="E14" s="46">
        <v>31141</v>
      </c>
      <c r="F14" s="46">
        <v>0</v>
      </c>
      <c r="G14" s="46">
        <v>89137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8608014</v>
      </c>
      <c r="O14" s="47">
        <f t="shared" si="1"/>
        <v>314.965751920966</v>
      </c>
      <c r="P14" s="9"/>
    </row>
    <row r="15" spans="1:133">
      <c r="A15" s="12"/>
      <c r="B15" s="44">
        <v>522</v>
      </c>
      <c r="C15" s="20" t="s">
        <v>28</v>
      </c>
      <c r="D15" s="46">
        <v>3879559</v>
      </c>
      <c r="E15" s="46">
        <v>0</v>
      </c>
      <c r="F15" s="46">
        <v>0</v>
      </c>
      <c r="G15" s="46">
        <v>48803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3928362</v>
      </c>
      <c r="O15" s="47">
        <f t="shared" si="1"/>
        <v>143.73809001097695</v>
      </c>
      <c r="P15" s="9"/>
    </row>
    <row r="16" spans="1:133">
      <c r="A16" s="12"/>
      <c r="B16" s="44">
        <v>524</v>
      </c>
      <c r="C16" s="20" t="s">
        <v>29</v>
      </c>
      <c r="D16" s="46">
        <v>160593</v>
      </c>
      <c r="E16" s="46">
        <v>16320</v>
      </c>
      <c r="F16" s="46">
        <v>0</v>
      </c>
      <c r="G16" s="46">
        <v>1586</v>
      </c>
      <c r="H16" s="46">
        <v>0</v>
      </c>
      <c r="I16" s="46">
        <v>818769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997268</v>
      </c>
      <c r="O16" s="47">
        <f t="shared" si="1"/>
        <v>36.4898646176363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SUM(D18:D22)</f>
        <v>942136</v>
      </c>
      <c r="E17" s="31">
        <f t="shared" si="5"/>
        <v>3000</v>
      </c>
      <c r="F17" s="31">
        <f t="shared" si="5"/>
        <v>0</v>
      </c>
      <c r="G17" s="31">
        <f t="shared" si="5"/>
        <v>21951</v>
      </c>
      <c r="H17" s="31">
        <f t="shared" si="5"/>
        <v>0</v>
      </c>
      <c r="I17" s="31">
        <f t="shared" si="5"/>
        <v>12726250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13693337</v>
      </c>
      <c r="O17" s="43">
        <f t="shared" si="1"/>
        <v>501.03684595682398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2416360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2416360</v>
      </c>
      <c r="O18" s="47">
        <f t="shared" si="1"/>
        <v>88.414196853274788</v>
      </c>
      <c r="P18" s="9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2499889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2499889</v>
      </c>
      <c r="O19" s="47">
        <f t="shared" si="1"/>
        <v>91.470508598609584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2775173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2775173</v>
      </c>
      <c r="O20" s="47">
        <f t="shared" si="1"/>
        <v>101.54310281741675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3967138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3967138</v>
      </c>
      <c r="O21" s="47">
        <f t="shared" si="1"/>
        <v>145.15689718258324</v>
      </c>
      <c r="P21" s="9"/>
    </row>
    <row r="22" spans="1:16">
      <c r="A22" s="12"/>
      <c r="B22" s="44">
        <v>539</v>
      </c>
      <c r="C22" s="20" t="s">
        <v>35</v>
      </c>
      <c r="D22" s="46">
        <v>942136</v>
      </c>
      <c r="E22" s="46">
        <v>3000</v>
      </c>
      <c r="F22" s="46">
        <v>0</v>
      </c>
      <c r="G22" s="46">
        <v>21951</v>
      </c>
      <c r="H22" s="46">
        <v>0</v>
      </c>
      <c r="I22" s="46">
        <v>1067690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2034777</v>
      </c>
      <c r="O22" s="47">
        <f t="shared" si="1"/>
        <v>74.452140504939621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SUM(D24:D25)</f>
        <v>1627698</v>
      </c>
      <c r="E23" s="31">
        <f t="shared" si="6"/>
        <v>230744</v>
      </c>
      <c r="F23" s="31">
        <f t="shared" si="6"/>
        <v>0</v>
      </c>
      <c r="G23" s="31">
        <f t="shared" si="6"/>
        <v>61243</v>
      </c>
      <c r="H23" s="31">
        <f t="shared" si="6"/>
        <v>0</v>
      </c>
      <c r="I23" s="31">
        <f t="shared" si="6"/>
        <v>2302616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4222301</v>
      </c>
      <c r="O23" s="43">
        <f t="shared" si="1"/>
        <v>154.49326747164289</v>
      </c>
      <c r="P23" s="10"/>
    </row>
    <row r="24" spans="1:16">
      <c r="A24" s="12"/>
      <c r="B24" s="44">
        <v>541</v>
      </c>
      <c r="C24" s="20" t="s">
        <v>37</v>
      </c>
      <c r="D24" s="46">
        <v>1627698</v>
      </c>
      <c r="E24" s="46">
        <v>230744</v>
      </c>
      <c r="F24" s="46">
        <v>0</v>
      </c>
      <c r="G24" s="46">
        <v>61243</v>
      </c>
      <c r="H24" s="46">
        <v>0</v>
      </c>
      <c r="I24" s="46">
        <v>950700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2870385</v>
      </c>
      <c r="O24" s="47">
        <f t="shared" si="1"/>
        <v>105.02689352360044</v>
      </c>
      <c r="P24" s="9"/>
    </row>
    <row r="25" spans="1:16">
      <c r="A25" s="12"/>
      <c r="B25" s="44">
        <v>542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1351916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1351916</v>
      </c>
      <c r="O25" s="47">
        <f t="shared" si="1"/>
        <v>49.466373948042445</v>
      </c>
      <c r="P25" s="9"/>
    </row>
    <row r="26" spans="1:16" ht="15.75">
      <c r="A26" s="28" t="s">
        <v>39</v>
      </c>
      <c r="B26" s="29"/>
      <c r="C26" s="30"/>
      <c r="D26" s="31">
        <f t="shared" ref="D26:M26" si="7">SUM(D27:D27)</f>
        <v>240349</v>
      </c>
      <c r="E26" s="31">
        <f t="shared" si="7"/>
        <v>1013253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1253602</v>
      </c>
      <c r="O26" s="43">
        <f t="shared" si="1"/>
        <v>45.869081595316501</v>
      </c>
      <c r="P26" s="10"/>
    </row>
    <row r="27" spans="1:16">
      <c r="A27" s="13"/>
      <c r="B27" s="45">
        <v>552</v>
      </c>
      <c r="C27" s="21" t="s">
        <v>40</v>
      </c>
      <c r="D27" s="46">
        <v>240349</v>
      </c>
      <c r="E27" s="46">
        <v>1013253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1253602</v>
      </c>
      <c r="O27" s="47">
        <f t="shared" si="1"/>
        <v>45.869081595316501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SUM(D29:D32)</f>
        <v>2605983</v>
      </c>
      <c r="E28" s="31">
        <f t="shared" si="8"/>
        <v>129271</v>
      </c>
      <c r="F28" s="31">
        <f t="shared" si="8"/>
        <v>0</v>
      </c>
      <c r="G28" s="31">
        <f t="shared" si="8"/>
        <v>43272</v>
      </c>
      <c r="H28" s="31">
        <f t="shared" si="8"/>
        <v>0</v>
      </c>
      <c r="I28" s="31">
        <f t="shared" si="8"/>
        <v>700428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3478954</v>
      </c>
      <c r="O28" s="43">
        <f t="shared" si="1"/>
        <v>127.29432857665569</v>
      </c>
      <c r="P28" s="9"/>
    </row>
    <row r="29" spans="1:16">
      <c r="A29" s="12"/>
      <c r="B29" s="44">
        <v>572</v>
      </c>
      <c r="C29" s="20" t="s">
        <v>42</v>
      </c>
      <c r="D29" s="46">
        <v>2412698</v>
      </c>
      <c r="E29" s="46">
        <v>129271</v>
      </c>
      <c r="F29" s="46">
        <v>0</v>
      </c>
      <c r="G29" s="46">
        <v>43272</v>
      </c>
      <c r="H29" s="46">
        <v>0</v>
      </c>
      <c r="I29" s="46">
        <v>700428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3285669</v>
      </c>
      <c r="O29" s="47">
        <f t="shared" si="1"/>
        <v>120.22206366630077</v>
      </c>
      <c r="P29" s="9"/>
    </row>
    <row r="30" spans="1:16">
      <c r="A30" s="12"/>
      <c r="B30" s="44">
        <v>573</v>
      </c>
      <c r="C30" s="20" t="s">
        <v>43</v>
      </c>
      <c r="D30" s="46">
        <v>17381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17381</v>
      </c>
      <c r="O30" s="47">
        <f t="shared" si="1"/>
        <v>0.63596780095133554</v>
      </c>
      <c r="P30" s="9"/>
    </row>
    <row r="31" spans="1:16">
      <c r="A31" s="12"/>
      <c r="B31" s="44">
        <v>575</v>
      </c>
      <c r="C31" s="20" t="s">
        <v>44</v>
      </c>
      <c r="D31" s="46">
        <v>169697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169697</v>
      </c>
      <c r="O31" s="47">
        <f t="shared" si="1"/>
        <v>6.2091840468349799</v>
      </c>
      <c r="P31" s="9"/>
    </row>
    <row r="32" spans="1:16">
      <c r="A32" s="12"/>
      <c r="B32" s="44">
        <v>579</v>
      </c>
      <c r="C32" s="20" t="s">
        <v>45</v>
      </c>
      <c r="D32" s="46">
        <v>6207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6207</v>
      </c>
      <c r="O32" s="47">
        <f t="shared" si="1"/>
        <v>0.22711306256860592</v>
      </c>
      <c r="P32" s="9"/>
    </row>
    <row r="33" spans="1:119" ht="15.75">
      <c r="A33" s="28" t="s">
        <v>47</v>
      </c>
      <c r="B33" s="29"/>
      <c r="C33" s="30"/>
      <c r="D33" s="31">
        <f t="shared" ref="D33:M33" si="9">SUM(D34:D34)</f>
        <v>769839</v>
      </c>
      <c r="E33" s="31">
        <f t="shared" si="9"/>
        <v>0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1493480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4"/>
        <v>2263319</v>
      </c>
      <c r="O33" s="43">
        <f t="shared" si="1"/>
        <v>82.814452982070989</v>
      </c>
      <c r="P33" s="9"/>
    </row>
    <row r="34" spans="1:119" ht="15.75" thickBot="1">
      <c r="A34" s="12"/>
      <c r="B34" s="44">
        <v>581</v>
      </c>
      <c r="C34" s="20" t="s">
        <v>46</v>
      </c>
      <c r="D34" s="46">
        <v>769839</v>
      </c>
      <c r="E34" s="46">
        <v>0</v>
      </c>
      <c r="F34" s="46">
        <v>0</v>
      </c>
      <c r="G34" s="46">
        <v>0</v>
      </c>
      <c r="H34" s="46">
        <v>0</v>
      </c>
      <c r="I34" s="46">
        <v>1493480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2263319</v>
      </c>
      <c r="O34" s="47">
        <f t="shared" si="1"/>
        <v>82.814452982070989</v>
      </c>
      <c r="P34" s="9"/>
    </row>
    <row r="35" spans="1:119" ht="16.5" thickBot="1">
      <c r="A35" s="14" t="s">
        <v>10</v>
      </c>
      <c r="B35" s="23"/>
      <c r="C35" s="22"/>
      <c r="D35" s="15">
        <f>SUM(D5,D13,D17,D23,D26,D28,D33)</f>
        <v>23431397</v>
      </c>
      <c r="E35" s="15">
        <f t="shared" ref="E35:M35" si="10">SUM(E5,E13,E17,E23,E26,E28,E33)</f>
        <v>2138921</v>
      </c>
      <c r="F35" s="15">
        <f t="shared" si="10"/>
        <v>0</v>
      </c>
      <c r="G35" s="15">
        <f t="shared" si="10"/>
        <v>348301</v>
      </c>
      <c r="H35" s="15">
        <f t="shared" si="10"/>
        <v>0</v>
      </c>
      <c r="I35" s="15">
        <f t="shared" si="10"/>
        <v>18041543</v>
      </c>
      <c r="J35" s="15">
        <f t="shared" si="10"/>
        <v>1244257</v>
      </c>
      <c r="K35" s="15">
        <f t="shared" si="10"/>
        <v>3374294</v>
      </c>
      <c r="L35" s="15">
        <f t="shared" si="10"/>
        <v>0</v>
      </c>
      <c r="M35" s="15">
        <f t="shared" si="10"/>
        <v>0</v>
      </c>
      <c r="N35" s="15">
        <f t="shared" si="4"/>
        <v>48578713</v>
      </c>
      <c r="O35" s="37">
        <f t="shared" si="1"/>
        <v>1777.4867544822539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93" t="s">
        <v>54</v>
      </c>
      <c r="M37" s="93"/>
      <c r="N37" s="93"/>
      <c r="O37" s="41">
        <v>27330</v>
      </c>
    </row>
    <row r="38" spans="1:119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/>
    </row>
    <row r="39" spans="1:119" ht="15.75" customHeight="1" thickBot="1">
      <c r="A39" s="97" t="s">
        <v>52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9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43" t="s">
        <v>50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5"/>
      <c r="P2" s="7"/>
      <c r="Q2"/>
    </row>
    <row r="3" spans="1:133" ht="18" customHeight="1">
      <c r="A3" s="106" t="s">
        <v>12</v>
      </c>
      <c r="B3" s="146"/>
      <c r="C3" s="147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48"/>
      <c r="B4" s="149"/>
      <c r="C4" s="150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SUM(D6:D12)</f>
        <v>6662806</v>
      </c>
      <c r="E5" s="26">
        <f t="shared" ref="E5:M5" si="0">SUM(E6:E12)</f>
        <v>1072601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784277</v>
      </c>
      <c r="K5" s="26">
        <f t="shared" si="0"/>
        <v>3436967</v>
      </c>
      <c r="L5" s="26">
        <f t="shared" si="0"/>
        <v>0</v>
      </c>
      <c r="M5" s="26">
        <f t="shared" si="0"/>
        <v>0</v>
      </c>
      <c r="N5" s="27">
        <f>SUM(D5:M5)</f>
        <v>11956651</v>
      </c>
      <c r="O5" s="32">
        <f t="shared" ref="O5:O35" si="1">(N5/O$37)</f>
        <v>442.331064333543</v>
      </c>
      <c r="P5" s="6"/>
    </row>
    <row r="6" spans="1:133">
      <c r="A6" s="12"/>
      <c r="B6" s="44">
        <v>511</v>
      </c>
      <c r="C6" s="20" t="s">
        <v>19</v>
      </c>
      <c r="D6" s="46">
        <v>97060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97060</v>
      </c>
      <c r="O6" s="47">
        <f t="shared" si="1"/>
        <v>3.5906921682512669</v>
      </c>
      <c r="P6" s="9"/>
    </row>
    <row r="7" spans="1:133">
      <c r="A7" s="12"/>
      <c r="B7" s="44">
        <v>512</v>
      </c>
      <c r="C7" s="20" t="s">
        <v>20</v>
      </c>
      <c r="D7" s="46">
        <v>582031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582031</v>
      </c>
      <c r="O7" s="47">
        <f t="shared" si="1"/>
        <v>21.531981798675595</v>
      </c>
      <c r="P7" s="9"/>
    </row>
    <row r="8" spans="1:133">
      <c r="A8" s="12"/>
      <c r="B8" s="44">
        <v>513</v>
      </c>
      <c r="C8" s="20" t="s">
        <v>21</v>
      </c>
      <c r="D8" s="46">
        <v>1769100</v>
      </c>
      <c r="E8" s="46">
        <v>39351</v>
      </c>
      <c r="F8" s="46">
        <v>0</v>
      </c>
      <c r="G8" s="46">
        <v>0</v>
      </c>
      <c r="H8" s="46">
        <v>0</v>
      </c>
      <c r="I8" s="46">
        <v>0</v>
      </c>
      <c r="J8" s="46">
        <v>784277</v>
      </c>
      <c r="K8" s="46">
        <v>0</v>
      </c>
      <c r="L8" s="46">
        <v>0</v>
      </c>
      <c r="M8" s="46">
        <v>0</v>
      </c>
      <c r="N8" s="46">
        <f t="shared" si="2"/>
        <v>2592728</v>
      </c>
      <c r="O8" s="47">
        <f t="shared" si="1"/>
        <v>95.916836225074917</v>
      </c>
      <c r="P8" s="9"/>
    </row>
    <row r="9" spans="1:133">
      <c r="A9" s="12"/>
      <c r="B9" s="44">
        <v>514</v>
      </c>
      <c r="C9" s="20" t="s">
        <v>22</v>
      </c>
      <c r="D9" s="46">
        <v>193173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193173</v>
      </c>
      <c r="O9" s="47">
        <f t="shared" si="1"/>
        <v>7.1463504864784877</v>
      </c>
      <c r="P9" s="9"/>
    </row>
    <row r="10" spans="1:133">
      <c r="A10" s="12"/>
      <c r="B10" s="44">
        <v>515</v>
      </c>
      <c r="C10" s="20" t="s">
        <v>23</v>
      </c>
      <c r="D10" s="46">
        <v>416801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416801</v>
      </c>
      <c r="O10" s="47">
        <f t="shared" si="1"/>
        <v>15.419370352558174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3436967</v>
      </c>
      <c r="L11" s="46">
        <v>0</v>
      </c>
      <c r="M11" s="46">
        <v>0</v>
      </c>
      <c r="N11" s="46">
        <f t="shared" si="2"/>
        <v>3436967</v>
      </c>
      <c r="O11" s="47">
        <f t="shared" si="1"/>
        <v>127.14908808405164</v>
      </c>
      <c r="P11" s="9"/>
    </row>
    <row r="12" spans="1:133">
      <c r="A12" s="12"/>
      <c r="B12" s="44">
        <v>519</v>
      </c>
      <c r="C12" s="20" t="s">
        <v>25</v>
      </c>
      <c r="D12" s="46">
        <v>3604641</v>
      </c>
      <c r="E12" s="46">
        <v>1033250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4637891</v>
      </c>
      <c r="O12" s="47">
        <f t="shared" si="1"/>
        <v>171.57674521845288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11452968</v>
      </c>
      <c r="E13" s="31">
        <f t="shared" si="3"/>
        <v>147697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832768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5" si="4">SUM(D13:M13)</f>
        <v>12433433</v>
      </c>
      <c r="O13" s="43">
        <f t="shared" si="1"/>
        <v>459.9694054973919</v>
      </c>
      <c r="P13" s="10"/>
    </row>
    <row r="14" spans="1:133">
      <c r="A14" s="12"/>
      <c r="B14" s="44">
        <v>521</v>
      </c>
      <c r="C14" s="20" t="s">
        <v>27</v>
      </c>
      <c r="D14" s="46">
        <v>7031911</v>
      </c>
      <c r="E14" s="46">
        <v>138697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7170608</v>
      </c>
      <c r="O14" s="47">
        <f t="shared" si="1"/>
        <v>265.27350079538309</v>
      </c>
      <c r="P14" s="9"/>
    </row>
    <row r="15" spans="1:133">
      <c r="A15" s="12"/>
      <c r="B15" s="44">
        <v>522</v>
      </c>
      <c r="C15" s="20" t="s">
        <v>28</v>
      </c>
      <c r="D15" s="46">
        <v>4278732</v>
      </c>
      <c r="E15" s="46">
        <v>9000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4287732</v>
      </c>
      <c r="O15" s="47">
        <f t="shared" si="1"/>
        <v>158.62276645333137</v>
      </c>
      <c r="P15" s="9"/>
      <c r="Q15"/>
    </row>
    <row r="16" spans="1:133">
      <c r="A16" s="12"/>
      <c r="B16" s="44">
        <v>524</v>
      </c>
      <c r="C16" s="20" t="s">
        <v>29</v>
      </c>
      <c r="D16" s="46">
        <v>142325</v>
      </c>
      <c r="E16" s="46">
        <v>0</v>
      </c>
      <c r="F16" s="46">
        <v>0</v>
      </c>
      <c r="G16" s="46">
        <v>0</v>
      </c>
      <c r="H16" s="46">
        <v>0</v>
      </c>
      <c r="I16" s="46">
        <v>832768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975093</v>
      </c>
      <c r="O16" s="47">
        <f t="shared" si="1"/>
        <v>36.073138248677445</v>
      </c>
      <c r="P16" s="9"/>
      <c r="Q16"/>
    </row>
    <row r="17" spans="1:17" ht="15.75">
      <c r="A17" s="28" t="s">
        <v>30</v>
      </c>
      <c r="B17" s="29"/>
      <c r="C17" s="30"/>
      <c r="D17" s="31">
        <f t="shared" ref="D17:M17" si="5">SUM(D18:D22)</f>
        <v>880854</v>
      </c>
      <c r="E17" s="31">
        <f t="shared" si="5"/>
        <v>16702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13325487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14223043</v>
      </c>
      <c r="O17" s="43">
        <f t="shared" si="1"/>
        <v>526.17524323924385</v>
      </c>
      <c r="P17" s="10"/>
      <c r="Q17"/>
    </row>
    <row r="18" spans="1:17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2221870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2221870</v>
      </c>
      <c r="O18" s="47">
        <f t="shared" si="1"/>
        <v>82.197107025267286</v>
      </c>
      <c r="P18" s="9"/>
      <c r="Q18"/>
    </row>
    <row r="19" spans="1:17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2391417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2391417</v>
      </c>
      <c r="O19" s="47">
        <f t="shared" si="1"/>
        <v>88.469423994672781</v>
      </c>
      <c r="P19" s="9"/>
      <c r="Q19"/>
    </row>
    <row r="20" spans="1:17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2920134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2920134</v>
      </c>
      <c r="O20" s="47">
        <f t="shared" si="1"/>
        <v>108.02907772557434</v>
      </c>
      <c r="P20" s="9"/>
      <c r="Q20"/>
    </row>
    <row r="21" spans="1:17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4801754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4801754</v>
      </c>
      <c r="O21" s="47">
        <f t="shared" si="1"/>
        <v>177.63878509859052</v>
      </c>
      <c r="P21" s="9"/>
      <c r="Q21"/>
    </row>
    <row r="22" spans="1:17">
      <c r="A22" s="12"/>
      <c r="B22" s="44">
        <v>539</v>
      </c>
      <c r="C22" s="20" t="s">
        <v>35</v>
      </c>
      <c r="D22" s="46">
        <v>880854</v>
      </c>
      <c r="E22" s="46">
        <v>16702</v>
      </c>
      <c r="F22" s="46">
        <v>0</v>
      </c>
      <c r="G22" s="46">
        <v>0</v>
      </c>
      <c r="H22" s="46">
        <v>0</v>
      </c>
      <c r="I22" s="46">
        <v>990312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1887868</v>
      </c>
      <c r="O22" s="47">
        <f t="shared" si="1"/>
        <v>69.840849395138918</v>
      </c>
      <c r="P22" s="9"/>
      <c r="Q22"/>
    </row>
    <row r="23" spans="1:17" ht="15.75">
      <c r="A23" s="28" t="s">
        <v>36</v>
      </c>
      <c r="B23" s="29"/>
      <c r="C23" s="30"/>
      <c r="D23" s="31">
        <f t="shared" ref="D23:M23" si="6">SUM(D24:D25)</f>
        <v>1492984</v>
      </c>
      <c r="E23" s="31">
        <f t="shared" si="6"/>
        <v>393492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2068627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3955103</v>
      </c>
      <c r="O23" s="43">
        <f t="shared" si="1"/>
        <v>146.3173023565536</v>
      </c>
      <c r="P23" s="10"/>
      <c r="Q23"/>
    </row>
    <row r="24" spans="1:17">
      <c r="A24" s="12"/>
      <c r="B24" s="44">
        <v>541</v>
      </c>
      <c r="C24" s="20" t="s">
        <v>37</v>
      </c>
      <c r="D24" s="46">
        <v>1492984</v>
      </c>
      <c r="E24" s="46">
        <v>393492</v>
      </c>
      <c r="F24" s="46">
        <v>0</v>
      </c>
      <c r="G24" s="46">
        <v>0</v>
      </c>
      <c r="H24" s="46">
        <v>0</v>
      </c>
      <c r="I24" s="46">
        <v>835615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2722091</v>
      </c>
      <c r="O24" s="47">
        <f t="shared" si="1"/>
        <v>100.7025637231327</v>
      </c>
      <c r="P24" s="9"/>
      <c r="Q24"/>
    </row>
    <row r="25" spans="1:17">
      <c r="A25" s="12"/>
      <c r="B25" s="44">
        <v>542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1233012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1233012</v>
      </c>
      <c r="O25" s="47">
        <f t="shared" si="1"/>
        <v>45.614738633420885</v>
      </c>
      <c r="P25" s="9"/>
      <c r="Q25"/>
    </row>
    <row r="26" spans="1:17" ht="15.75">
      <c r="A26" s="28" t="s">
        <v>39</v>
      </c>
      <c r="B26" s="29"/>
      <c r="C26" s="30"/>
      <c r="D26" s="31">
        <f t="shared" ref="D26:M26" si="7">SUM(D27:D27)</f>
        <v>195252</v>
      </c>
      <c r="E26" s="31">
        <f t="shared" si="7"/>
        <v>938693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1133945</v>
      </c>
      <c r="O26" s="43">
        <f t="shared" si="1"/>
        <v>41.949798379638196</v>
      </c>
      <c r="P26" s="10"/>
      <c r="Q26"/>
    </row>
    <row r="27" spans="1:17">
      <c r="A27" s="13"/>
      <c r="B27" s="45">
        <v>552</v>
      </c>
      <c r="C27" s="21" t="s">
        <v>40</v>
      </c>
      <c r="D27" s="46">
        <v>195252</v>
      </c>
      <c r="E27" s="46">
        <v>938693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1133945</v>
      </c>
      <c r="O27" s="47">
        <f t="shared" si="1"/>
        <v>41.949798379638196</v>
      </c>
      <c r="P27" s="9"/>
      <c r="Q27"/>
    </row>
    <row r="28" spans="1:17" ht="15.75">
      <c r="A28" s="28" t="s">
        <v>41</v>
      </c>
      <c r="B28" s="29"/>
      <c r="C28" s="30"/>
      <c r="D28" s="31">
        <f t="shared" ref="D28:M28" si="8">SUM(D29:D32)</f>
        <v>2225886</v>
      </c>
      <c r="E28" s="31">
        <f t="shared" si="8"/>
        <v>5365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2231251</v>
      </c>
      <c r="O28" s="43">
        <f t="shared" si="1"/>
        <v>82.544153009507596</v>
      </c>
      <c r="P28" s="9"/>
      <c r="Q28"/>
    </row>
    <row r="29" spans="1:17">
      <c r="A29" s="12"/>
      <c r="B29" s="44">
        <v>572</v>
      </c>
      <c r="C29" s="20" t="s">
        <v>42</v>
      </c>
      <c r="D29" s="46">
        <v>2125156</v>
      </c>
      <c r="E29" s="46">
        <v>5365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2130521</v>
      </c>
      <c r="O29" s="47">
        <f t="shared" si="1"/>
        <v>78.817690799452478</v>
      </c>
      <c r="P29" s="9"/>
      <c r="Q29"/>
    </row>
    <row r="30" spans="1:17">
      <c r="A30" s="12"/>
      <c r="B30" s="44">
        <v>573</v>
      </c>
      <c r="C30" s="20" t="s">
        <v>43</v>
      </c>
      <c r="D30" s="46">
        <v>15903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15903</v>
      </c>
      <c r="O30" s="47">
        <f t="shared" si="1"/>
        <v>0.58832451629610449</v>
      </c>
      <c r="P30" s="9"/>
      <c r="Q30"/>
    </row>
    <row r="31" spans="1:17">
      <c r="A31" s="12"/>
      <c r="B31" s="44">
        <v>575</v>
      </c>
      <c r="C31" s="20" t="s">
        <v>44</v>
      </c>
      <c r="D31" s="46">
        <v>78226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78226</v>
      </c>
      <c r="O31" s="47">
        <f t="shared" si="1"/>
        <v>2.8939365913210757</v>
      </c>
      <c r="P31" s="9"/>
      <c r="Q31"/>
    </row>
    <row r="32" spans="1:17">
      <c r="A32" s="12"/>
      <c r="B32" s="44">
        <v>579</v>
      </c>
      <c r="C32" s="20" t="s">
        <v>45</v>
      </c>
      <c r="D32" s="46">
        <v>6601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6601</v>
      </c>
      <c r="O32" s="47">
        <f t="shared" si="1"/>
        <v>0.24420110243794163</v>
      </c>
      <c r="P32" s="9"/>
      <c r="Q32"/>
    </row>
    <row r="33" spans="1:119" ht="15.75">
      <c r="A33" s="28" t="s">
        <v>47</v>
      </c>
      <c r="B33" s="29"/>
      <c r="C33" s="30"/>
      <c r="D33" s="31">
        <f t="shared" ref="D33:M33" si="9">SUM(D34:D34)</f>
        <v>663769</v>
      </c>
      <c r="E33" s="31">
        <f t="shared" si="9"/>
        <v>0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1183830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4"/>
        <v>1847599</v>
      </c>
      <c r="O33" s="43">
        <f t="shared" si="1"/>
        <v>68.351115386038259</v>
      </c>
      <c r="P33" s="9"/>
      <c r="Q33"/>
    </row>
    <row r="34" spans="1:119" ht="15.75" thickBot="1">
      <c r="A34" s="12"/>
      <c r="B34" s="44">
        <v>581</v>
      </c>
      <c r="C34" s="20" t="s">
        <v>46</v>
      </c>
      <c r="D34" s="46">
        <v>663769</v>
      </c>
      <c r="E34" s="46">
        <v>0</v>
      </c>
      <c r="F34" s="46">
        <v>0</v>
      </c>
      <c r="G34" s="46">
        <v>0</v>
      </c>
      <c r="H34" s="46">
        <v>0</v>
      </c>
      <c r="I34" s="46">
        <v>1183830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1847599</v>
      </c>
      <c r="O34" s="47">
        <f t="shared" si="1"/>
        <v>68.351115386038259</v>
      </c>
      <c r="P34" s="9"/>
      <c r="Q34"/>
    </row>
    <row r="35" spans="1:119" ht="16.5" thickBot="1">
      <c r="A35" s="14" t="s">
        <v>10</v>
      </c>
      <c r="B35" s="23"/>
      <c r="C35" s="22"/>
      <c r="D35" s="15">
        <f>SUM(D5,D13,D17,D23,D26,D28,D33)</f>
        <v>23574519</v>
      </c>
      <c r="E35" s="15">
        <f t="shared" ref="E35:M35" si="10">SUM(E5,E13,E17,E23,E26,E28,E33)</f>
        <v>2574550</v>
      </c>
      <c r="F35" s="15">
        <f t="shared" si="10"/>
        <v>0</v>
      </c>
      <c r="G35" s="15">
        <f t="shared" si="10"/>
        <v>0</v>
      </c>
      <c r="H35" s="15">
        <f t="shared" si="10"/>
        <v>0</v>
      </c>
      <c r="I35" s="15">
        <f t="shared" si="10"/>
        <v>17410712</v>
      </c>
      <c r="J35" s="15">
        <f t="shared" si="10"/>
        <v>784277</v>
      </c>
      <c r="K35" s="15">
        <f t="shared" si="10"/>
        <v>3436967</v>
      </c>
      <c r="L35" s="15">
        <f t="shared" si="10"/>
        <v>0</v>
      </c>
      <c r="M35" s="15">
        <f t="shared" si="10"/>
        <v>0</v>
      </c>
      <c r="N35" s="15">
        <f t="shared" si="4"/>
        <v>47781025</v>
      </c>
      <c r="O35" s="37">
        <f t="shared" si="1"/>
        <v>1767.6380822019164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93" t="s">
        <v>51</v>
      </c>
      <c r="M37" s="93"/>
      <c r="N37" s="93"/>
      <c r="O37" s="41">
        <v>27031</v>
      </c>
    </row>
    <row r="38" spans="1:119">
      <c r="A38" s="9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97" t="s">
        <v>52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9"/>
      <c r="P39"/>
      <c r="Q39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SUM(D6:D12)</f>
        <v>5631532</v>
      </c>
      <c r="E5" s="26">
        <f t="shared" ref="E5:M5" si="0">SUM(E6:E12)</f>
        <v>930172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825355</v>
      </c>
      <c r="K5" s="26">
        <f t="shared" si="0"/>
        <v>3494745</v>
      </c>
      <c r="L5" s="26">
        <f t="shared" si="0"/>
        <v>0</v>
      </c>
      <c r="M5" s="26">
        <f t="shared" si="0"/>
        <v>0</v>
      </c>
      <c r="N5" s="27">
        <f>SUM(D5:M5)</f>
        <v>10881804</v>
      </c>
      <c r="O5" s="32">
        <f t="shared" ref="O5:O35" si="1">(N5/O$37)</f>
        <v>401.20207941599381</v>
      </c>
      <c r="P5" s="6"/>
    </row>
    <row r="6" spans="1:133">
      <c r="A6" s="12"/>
      <c r="B6" s="44">
        <v>511</v>
      </c>
      <c r="C6" s="20" t="s">
        <v>19</v>
      </c>
      <c r="D6" s="46">
        <v>89708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89708</v>
      </c>
      <c r="O6" s="47">
        <f t="shared" si="1"/>
        <v>3.3074512406444714</v>
      </c>
      <c r="P6" s="9"/>
    </row>
    <row r="7" spans="1:133">
      <c r="A7" s="12"/>
      <c r="B7" s="44">
        <v>512</v>
      </c>
      <c r="C7" s="20" t="s">
        <v>20</v>
      </c>
      <c r="D7" s="46">
        <v>617786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617786</v>
      </c>
      <c r="O7" s="47">
        <f t="shared" si="1"/>
        <v>22.777200162223942</v>
      </c>
      <c r="P7" s="9"/>
    </row>
    <row r="8" spans="1:133">
      <c r="A8" s="12"/>
      <c r="B8" s="44">
        <v>513</v>
      </c>
      <c r="C8" s="20" t="s">
        <v>21</v>
      </c>
      <c r="D8" s="46">
        <v>2459541</v>
      </c>
      <c r="E8" s="46">
        <v>268699</v>
      </c>
      <c r="F8" s="46">
        <v>0</v>
      </c>
      <c r="G8" s="46">
        <v>0</v>
      </c>
      <c r="H8" s="46">
        <v>0</v>
      </c>
      <c r="I8" s="46">
        <v>0</v>
      </c>
      <c r="J8" s="46">
        <v>825355</v>
      </c>
      <c r="K8" s="46">
        <v>0</v>
      </c>
      <c r="L8" s="46">
        <v>0</v>
      </c>
      <c r="M8" s="46">
        <v>0</v>
      </c>
      <c r="N8" s="46">
        <f t="shared" si="2"/>
        <v>3553595</v>
      </c>
      <c r="O8" s="47">
        <f t="shared" si="1"/>
        <v>131.01777089554992</v>
      </c>
      <c r="P8" s="9"/>
    </row>
    <row r="9" spans="1:133">
      <c r="A9" s="12"/>
      <c r="B9" s="44">
        <v>514</v>
      </c>
      <c r="C9" s="20" t="s">
        <v>22</v>
      </c>
      <c r="D9" s="46">
        <v>232904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232904</v>
      </c>
      <c r="O9" s="47">
        <f t="shared" si="1"/>
        <v>8.5869557202374374</v>
      </c>
      <c r="P9" s="9"/>
    </row>
    <row r="10" spans="1:133">
      <c r="A10" s="12"/>
      <c r="B10" s="44">
        <v>515</v>
      </c>
      <c r="C10" s="20" t="s">
        <v>23</v>
      </c>
      <c r="D10" s="46">
        <v>504376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504376</v>
      </c>
      <c r="O10" s="47">
        <f t="shared" si="1"/>
        <v>18.595878037090291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3494745</v>
      </c>
      <c r="L11" s="46">
        <v>0</v>
      </c>
      <c r="M11" s="46">
        <v>0</v>
      </c>
      <c r="N11" s="46">
        <f t="shared" si="2"/>
        <v>3494745</v>
      </c>
      <c r="O11" s="47">
        <f t="shared" si="1"/>
        <v>128.84802566087822</v>
      </c>
      <c r="P11" s="9"/>
    </row>
    <row r="12" spans="1:133">
      <c r="A12" s="12"/>
      <c r="B12" s="44">
        <v>519</v>
      </c>
      <c r="C12" s="20" t="s">
        <v>25</v>
      </c>
      <c r="D12" s="46">
        <v>1727217</v>
      </c>
      <c r="E12" s="46">
        <v>661473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2388690</v>
      </c>
      <c r="O12" s="47">
        <f t="shared" si="1"/>
        <v>88.06879769936954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11064672</v>
      </c>
      <c r="E13" s="31">
        <f t="shared" si="3"/>
        <v>698429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849452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5" si="4">SUM(D13:M13)</f>
        <v>12612553</v>
      </c>
      <c r="O13" s="43">
        <f t="shared" si="1"/>
        <v>465.01319912988976</v>
      </c>
      <c r="P13" s="10"/>
    </row>
    <row r="14" spans="1:133">
      <c r="A14" s="12"/>
      <c r="B14" s="44">
        <v>521</v>
      </c>
      <c r="C14" s="20" t="s">
        <v>27</v>
      </c>
      <c r="D14" s="46">
        <v>6888563</v>
      </c>
      <c r="E14" s="46">
        <v>658341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7546904</v>
      </c>
      <c r="O14" s="47">
        <f t="shared" si="1"/>
        <v>278.24739151273826</v>
      </c>
      <c r="P14" s="9"/>
    </row>
    <row r="15" spans="1:133">
      <c r="A15" s="12"/>
      <c r="B15" s="44">
        <v>522</v>
      </c>
      <c r="C15" s="20" t="s">
        <v>28</v>
      </c>
      <c r="D15" s="46">
        <v>3987750</v>
      </c>
      <c r="E15" s="46">
        <v>40088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4027838</v>
      </c>
      <c r="O15" s="47">
        <f t="shared" si="1"/>
        <v>148.50267300814807</v>
      </c>
      <c r="P15" s="9"/>
    </row>
    <row r="16" spans="1:133">
      <c r="A16" s="12"/>
      <c r="B16" s="44">
        <v>524</v>
      </c>
      <c r="C16" s="20" t="s">
        <v>29</v>
      </c>
      <c r="D16" s="46">
        <v>188359</v>
      </c>
      <c r="E16" s="46">
        <v>0</v>
      </c>
      <c r="F16" s="46">
        <v>0</v>
      </c>
      <c r="G16" s="46">
        <v>0</v>
      </c>
      <c r="H16" s="46">
        <v>0</v>
      </c>
      <c r="I16" s="46">
        <v>849452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1037811</v>
      </c>
      <c r="O16" s="47">
        <f t="shared" si="1"/>
        <v>38.26313460900343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SUM(D18:D22)</f>
        <v>958288</v>
      </c>
      <c r="E17" s="31">
        <f t="shared" si="5"/>
        <v>72665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12950226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13981179</v>
      </c>
      <c r="O17" s="43">
        <f t="shared" si="1"/>
        <v>515.47317774582461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2219956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2219956</v>
      </c>
      <c r="O18" s="47">
        <f t="shared" si="1"/>
        <v>81.847730708254986</v>
      </c>
      <c r="P18" s="9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2245446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2245446</v>
      </c>
      <c r="O19" s="47">
        <f t="shared" si="1"/>
        <v>82.787523504037168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2921177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2921177</v>
      </c>
      <c r="O20" s="47">
        <f t="shared" si="1"/>
        <v>107.70110238542934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4543443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4543443</v>
      </c>
      <c r="O21" s="47">
        <f t="shared" si="1"/>
        <v>167.51255392102644</v>
      </c>
      <c r="P21" s="9"/>
    </row>
    <row r="22" spans="1:16">
      <c r="A22" s="12"/>
      <c r="B22" s="44">
        <v>539</v>
      </c>
      <c r="C22" s="20" t="s">
        <v>35</v>
      </c>
      <c r="D22" s="46">
        <v>958288</v>
      </c>
      <c r="E22" s="46">
        <v>72665</v>
      </c>
      <c r="F22" s="46">
        <v>0</v>
      </c>
      <c r="G22" s="46">
        <v>0</v>
      </c>
      <c r="H22" s="46">
        <v>0</v>
      </c>
      <c r="I22" s="46">
        <v>1020204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2051157</v>
      </c>
      <c r="O22" s="47">
        <f t="shared" si="1"/>
        <v>75.624267227076658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SUM(D24:D25)</f>
        <v>1650428</v>
      </c>
      <c r="E23" s="31">
        <f t="shared" si="6"/>
        <v>401474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2298483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4350385</v>
      </c>
      <c r="O23" s="43">
        <f t="shared" si="1"/>
        <v>160.39468347896619</v>
      </c>
      <c r="P23" s="10"/>
    </row>
    <row r="24" spans="1:16">
      <c r="A24" s="12"/>
      <c r="B24" s="44">
        <v>541</v>
      </c>
      <c r="C24" s="20" t="s">
        <v>37</v>
      </c>
      <c r="D24" s="46">
        <v>1650428</v>
      </c>
      <c r="E24" s="46">
        <v>401474</v>
      </c>
      <c r="F24" s="46">
        <v>0</v>
      </c>
      <c r="G24" s="46">
        <v>0</v>
      </c>
      <c r="H24" s="46">
        <v>0</v>
      </c>
      <c r="I24" s="46">
        <v>1038492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3090394</v>
      </c>
      <c r="O24" s="47">
        <f t="shared" si="1"/>
        <v>113.9399771411717</v>
      </c>
      <c r="P24" s="9"/>
    </row>
    <row r="25" spans="1:16">
      <c r="A25" s="12"/>
      <c r="B25" s="44">
        <v>542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1259991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1259991</v>
      </c>
      <c r="O25" s="47">
        <f t="shared" si="1"/>
        <v>46.454706337794491</v>
      </c>
      <c r="P25" s="9"/>
    </row>
    <row r="26" spans="1:16" ht="15.75">
      <c r="A26" s="28" t="s">
        <v>39</v>
      </c>
      <c r="B26" s="29"/>
      <c r="C26" s="30"/>
      <c r="D26" s="31">
        <f t="shared" ref="D26:M26" si="7">SUM(D27:D27)</f>
        <v>175501</v>
      </c>
      <c r="E26" s="31">
        <f t="shared" si="7"/>
        <v>980951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1156452</v>
      </c>
      <c r="O26" s="43">
        <f t="shared" si="1"/>
        <v>42.637318880654796</v>
      </c>
      <c r="P26" s="10"/>
    </row>
    <row r="27" spans="1:16">
      <c r="A27" s="13"/>
      <c r="B27" s="45">
        <v>552</v>
      </c>
      <c r="C27" s="21" t="s">
        <v>40</v>
      </c>
      <c r="D27" s="46">
        <v>175501</v>
      </c>
      <c r="E27" s="46">
        <v>980951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1156452</v>
      </c>
      <c r="O27" s="47">
        <f t="shared" si="1"/>
        <v>42.637318880654796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SUM(D29:D32)</f>
        <v>2656873</v>
      </c>
      <c r="E28" s="31">
        <f t="shared" si="8"/>
        <v>268619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2925492</v>
      </c>
      <c r="O28" s="43">
        <f t="shared" si="1"/>
        <v>107.86019245658666</v>
      </c>
      <c r="P28" s="9"/>
    </row>
    <row r="29" spans="1:16">
      <c r="A29" s="12"/>
      <c r="B29" s="44">
        <v>572</v>
      </c>
      <c r="C29" s="20" t="s">
        <v>42</v>
      </c>
      <c r="D29" s="46">
        <v>2567072</v>
      </c>
      <c r="E29" s="46">
        <v>178440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2745512</v>
      </c>
      <c r="O29" s="47">
        <f t="shared" si="1"/>
        <v>101.22449581535966</v>
      </c>
      <c r="P29" s="9"/>
    </row>
    <row r="30" spans="1:16">
      <c r="A30" s="12"/>
      <c r="B30" s="44">
        <v>573</v>
      </c>
      <c r="C30" s="20" t="s">
        <v>43</v>
      </c>
      <c r="D30" s="46">
        <v>8988</v>
      </c>
      <c r="E30" s="46">
        <v>90179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99167</v>
      </c>
      <c r="O30" s="47">
        <f t="shared" si="1"/>
        <v>3.6561958485418278</v>
      </c>
      <c r="P30" s="9"/>
    </row>
    <row r="31" spans="1:16">
      <c r="A31" s="12"/>
      <c r="B31" s="44">
        <v>575</v>
      </c>
      <c r="C31" s="20" t="s">
        <v>44</v>
      </c>
      <c r="D31" s="46">
        <v>74673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74673</v>
      </c>
      <c r="O31" s="47">
        <f t="shared" si="1"/>
        <v>2.7531246543523946</v>
      </c>
      <c r="P31" s="9"/>
    </row>
    <row r="32" spans="1:16">
      <c r="A32" s="12"/>
      <c r="B32" s="44">
        <v>579</v>
      </c>
      <c r="C32" s="20" t="s">
        <v>45</v>
      </c>
      <c r="D32" s="46">
        <v>6140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6140</v>
      </c>
      <c r="O32" s="47">
        <f t="shared" si="1"/>
        <v>0.22637613833278031</v>
      </c>
      <c r="P32" s="9"/>
    </row>
    <row r="33" spans="1:119" ht="15.75">
      <c r="A33" s="28" t="s">
        <v>47</v>
      </c>
      <c r="B33" s="29"/>
      <c r="C33" s="30"/>
      <c r="D33" s="31">
        <f t="shared" ref="D33:M33" si="9">SUM(D34:D34)</f>
        <v>1706667</v>
      </c>
      <c r="E33" s="31">
        <f t="shared" si="9"/>
        <v>0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1163735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4"/>
        <v>2870402</v>
      </c>
      <c r="O33" s="43">
        <f t="shared" si="1"/>
        <v>105.82907495483538</v>
      </c>
      <c r="P33" s="9"/>
    </row>
    <row r="34" spans="1:119" ht="15.75" thickBot="1">
      <c r="A34" s="12"/>
      <c r="B34" s="44">
        <v>581</v>
      </c>
      <c r="C34" s="20" t="s">
        <v>46</v>
      </c>
      <c r="D34" s="46">
        <v>1706667</v>
      </c>
      <c r="E34" s="46">
        <v>0</v>
      </c>
      <c r="F34" s="46">
        <v>0</v>
      </c>
      <c r="G34" s="46">
        <v>0</v>
      </c>
      <c r="H34" s="46">
        <v>0</v>
      </c>
      <c r="I34" s="46">
        <v>1163735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2870402</v>
      </c>
      <c r="O34" s="47">
        <f t="shared" si="1"/>
        <v>105.82907495483538</v>
      </c>
      <c r="P34" s="9"/>
    </row>
    <row r="35" spans="1:119" ht="16.5" thickBot="1">
      <c r="A35" s="14" t="s">
        <v>10</v>
      </c>
      <c r="B35" s="23"/>
      <c r="C35" s="22"/>
      <c r="D35" s="15">
        <f>SUM(D5,D13,D17,D23,D26,D28,D33)</f>
        <v>23843961</v>
      </c>
      <c r="E35" s="15">
        <f t="shared" ref="E35:M35" si="10">SUM(E5,E13,E17,E23,E26,E28,E33)</f>
        <v>3352310</v>
      </c>
      <c r="F35" s="15">
        <f t="shared" si="10"/>
        <v>0</v>
      </c>
      <c r="G35" s="15">
        <f t="shared" si="10"/>
        <v>0</v>
      </c>
      <c r="H35" s="15">
        <f t="shared" si="10"/>
        <v>0</v>
      </c>
      <c r="I35" s="15">
        <f t="shared" si="10"/>
        <v>17261896</v>
      </c>
      <c r="J35" s="15">
        <f t="shared" si="10"/>
        <v>825355</v>
      </c>
      <c r="K35" s="15">
        <f t="shared" si="10"/>
        <v>3494745</v>
      </c>
      <c r="L35" s="15">
        <f t="shared" si="10"/>
        <v>0</v>
      </c>
      <c r="M35" s="15">
        <f t="shared" si="10"/>
        <v>0</v>
      </c>
      <c r="N35" s="15">
        <f t="shared" si="4"/>
        <v>48778267</v>
      </c>
      <c r="O35" s="37">
        <f t="shared" si="1"/>
        <v>1798.4097260627511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93" t="s">
        <v>48</v>
      </c>
      <c r="M37" s="93"/>
      <c r="N37" s="93"/>
      <c r="O37" s="41">
        <v>27123</v>
      </c>
    </row>
    <row r="38" spans="1:119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/>
    </row>
    <row r="39" spans="1:119" ht="15.75" thickBot="1">
      <c r="A39" s="97" t="s">
        <v>52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9"/>
    </row>
  </sheetData>
  <mergeCells count="10">
    <mergeCell ref="A39:O39"/>
    <mergeCell ref="A38:O38"/>
    <mergeCell ref="L37:N3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5604345</v>
      </c>
      <c r="E5" s="26">
        <f t="shared" si="0"/>
        <v>823809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600226</v>
      </c>
      <c r="K5" s="26">
        <f t="shared" si="0"/>
        <v>2997119</v>
      </c>
      <c r="L5" s="26">
        <f t="shared" si="0"/>
        <v>0</v>
      </c>
      <c r="M5" s="26">
        <f t="shared" si="0"/>
        <v>0</v>
      </c>
      <c r="N5" s="27">
        <f>SUM(D5:M5)</f>
        <v>10025499</v>
      </c>
      <c r="O5" s="32">
        <f t="shared" ref="O5:O36" si="1">(N5/O$38)</f>
        <v>366.88498133645612</v>
      </c>
      <c r="P5" s="6"/>
    </row>
    <row r="6" spans="1:133">
      <c r="A6" s="12"/>
      <c r="B6" s="44">
        <v>511</v>
      </c>
      <c r="C6" s="20" t="s">
        <v>19</v>
      </c>
      <c r="D6" s="46">
        <v>144439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144439</v>
      </c>
      <c r="O6" s="47">
        <f t="shared" si="1"/>
        <v>5.2857717924321159</v>
      </c>
      <c r="P6" s="9"/>
    </row>
    <row r="7" spans="1:133">
      <c r="A7" s="12"/>
      <c r="B7" s="44">
        <v>512</v>
      </c>
      <c r="C7" s="20" t="s">
        <v>20</v>
      </c>
      <c r="D7" s="46">
        <v>579901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579901</v>
      </c>
      <c r="O7" s="47">
        <f t="shared" si="1"/>
        <v>21.221583839566712</v>
      </c>
      <c r="P7" s="9"/>
    </row>
    <row r="8" spans="1:133">
      <c r="A8" s="12"/>
      <c r="B8" s="44">
        <v>513</v>
      </c>
      <c r="C8" s="20" t="s">
        <v>21</v>
      </c>
      <c r="D8" s="46">
        <v>2639304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600226</v>
      </c>
      <c r="K8" s="46">
        <v>0</v>
      </c>
      <c r="L8" s="46">
        <v>0</v>
      </c>
      <c r="M8" s="46">
        <v>0</v>
      </c>
      <c r="N8" s="46">
        <f t="shared" si="2"/>
        <v>3239530</v>
      </c>
      <c r="O8" s="47">
        <f t="shared" si="1"/>
        <v>118.55119666251922</v>
      </c>
      <c r="P8" s="9"/>
    </row>
    <row r="9" spans="1:133">
      <c r="A9" s="12"/>
      <c r="B9" s="44">
        <v>514</v>
      </c>
      <c r="C9" s="20" t="s">
        <v>22</v>
      </c>
      <c r="D9" s="46">
        <v>147665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147665</v>
      </c>
      <c r="O9" s="47">
        <f t="shared" si="1"/>
        <v>5.4038278562541171</v>
      </c>
      <c r="P9" s="9"/>
    </row>
    <row r="10" spans="1:133">
      <c r="A10" s="12"/>
      <c r="B10" s="44">
        <v>515</v>
      </c>
      <c r="C10" s="20" t="s">
        <v>23</v>
      </c>
      <c r="D10" s="46">
        <v>440658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440658</v>
      </c>
      <c r="O10" s="47">
        <f t="shared" si="1"/>
        <v>16.125960623581935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2997119</v>
      </c>
      <c r="L11" s="46">
        <v>0</v>
      </c>
      <c r="M11" s="46">
        <v>0</v>
      </c>
      <c r="N11" s="46">
        <f t="shared" si="2"/>
        <v>2997119</v>
      </c>
      <c r="O11" s="47">
        <f t="shared" si="1"/>
        <v>109.68012149601113</v>
      </c>
      <c r="P11" s="9"/>
    </row>
    <row r="12" spans="1:133">
      <c r="A12" s="12"/>
      <c r="B12" s="44">
        <v>519</v>
      </c>
      <c r="C12" s="20" t="s">
        <v>25</v>
      </c>
      <c r="D12" s="46">
        <v>1652378</v>
      </c>
      <c r="E12" s="46">
        <v>823809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2476187</v>
      </c>
      <c r="O12" s="47">
        <f t="shared" si="1"/>
        <v>90.616519066090902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11141933</v>
      </c>
      <c r="E13" s="31">
        <f t="shared" si="3"/>
        <v>6552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951205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2" si="4">SUM(D13:M13)</f>
        <v>12099690</v>
      </c>
      <c r="O13" s="43">
        <f t="shared" si="1"/>
        <v>442.79038278562541</v>
      </c>
      <c r="P13" s="10"/>
    </row>
    <row r="14" spans="1:133">
      <c r="A14" s="12"/>
      <c r="B14" s="44">
        <v>521</v>
      </c>
      <c r="C14" s="20" t="s">
        <v>27</v>
      </c>
      <c r="D14" s="46">
        <v>7305665</v>
      </c>
      <c r="E14" s="46">
        <v>6552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7312217</v>
      </c>
      <c r="O14" s="47">
        <f t="shared" si="1"/>
        <v>267.5919271023933</v>
      </c>
      <c r="P14" s="9"/>
    </row>
    <row r="15" spans="1:133">
      <c r="A15" s="12"/>
      <c r="B15" s="44">
        <v>522</v>
      </c>
      <c r="C15" s="20" t="s">
        <v>28</v>
      </c>
      <c r="D15" s="46">
        <v>3649158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3649158</v>
      </c>
      <c r="O15" s="47">
        <f t="shared" si="1"/>
        <v>133.54160872429188</v>
      </c>
      <c r="P15" s="9"/>
    </row>
    <row r="16" spans="1:133">
      <c r="A16" s="12"/>
      <c r="B16" s="44">
        <v>524</v>
      </c>
      <c r="C16" s="20" t="s">
        <v>29</v>
      </c>
      <c r="D16" s="46">
        <v>187110</v>
      </c>
      <c r="E16" s="46">
        <v>0</v>
      </c>
      <c r="F16" s="46">
        <v>0</v>
      </c>
      <c r="G16" s="46">
        <v>0</v>
      </c>
      <c r="H16" s="46">
        <v>0</v>
      </c>
      <c r="I16" s="46">
        <v>951205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1138315</v>
      </c>
      <c r="O16" s="47">
        <f t="shared" si="1"/>
        <v>41.6568469589402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SUM(D18:D22)</f>
        <v>983149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12386641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13369790</v>
      </c>
      <c r="O17" s="43">
        <f t="shared" si="1"/>
        <v>489.26992607772814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2206455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2206455</v>
      </c>
      <c r="O18" s="47">
        <f t="shared" si="1"/>
        <v>80.745626875503177</v>
      </c>
      <c r="P18" s="9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2238565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2238565</v>
      </c>
      <c r="O19" s="47">
        <f t="shared" si="1"/>
        <v>81.920698236112131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2672027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2672027</v>
      </c>
      <c r="O20" s="47">
        <f t="shared" si="1"/>
        <v>97.78331991509917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4282635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4282635</v>
      </c>
      <c r="O21" s="47">
        <f t="shared" si="1"/>
        <v>156.72381614579521</v>
      </c>
      <c r="P21" s="9"/>
    </row>
    <row r="22" spans="1:16">
      <c r="A22" s="12"/>
      <c r="B22" s="44">
        <v>539</v>
      </c>
      <c r="C22" s="20" t="s">
        <v>35</v>
      </c>
      <c r="D22" s="46">
        <v>983149</v>
      </c>
      <c r="E22" s="46">
        <v>0</v>
      </c>
      <c r="F22" s="46">
        <v>0</v>
      </c>
      <c r="G22" s="46">
        <v>0</v>
      </c>
      <c r="H22" s="46">
        <v>0</v>
      </c>
      <c r="I22" s="46">
        <v>986959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1970108</v>
      </c>
      <c r="O22" s="47">
        <f t="shared" si="1"/>
        <v>72.096464905218468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SUM(D24:D26)</f>
        <v>2578091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2384333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8" si="7">SUM(D23:M23)</f>
        <v>4962424</v>
      </c>
      <c r="O23" s="43">
        <f t="shared" si="1"/>
        <v>181.60081973212326</v>
      </c>
      <c r="P23" s="10"/>
    </row>
    <row r="24" spans="1:16">
      <c r="A24" s="12"/>
      <c r="B24" s="44">
        <v>541</v>
      </c>
      <c r="C24" s="20" t="s">
        <v>37</v>
      </c>
      <c r="D24" s="46">
        <v>2578091</v>
      </c>
      <c r="E24" s="46">
        <v>0</v>
      </c>
      <c r="F24" s="46">
        <v>0</v>
      </c>
      <c r="G24" s="46">
        <v>0</v>
      </c>
      <c r="H24" s="46">
        <v>0</v>
      </c>
      <c r="I24" s="46">
        <v>944649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3522740</v>
      </c>
      <c r="O24" s="47">
        <f t="shared" si="1"/>
        <v>128.91531874405328</v>
      </c>
      <c r="P24" s="9"/>
    </row>
    <row r="25" spans="1:16">
      <c r="A25" s="12"/>
      <c r="B25" s="44">
        <v>542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1282709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1282709</v>
      </c>
      <c r="O25" s="47">
        <f t="shared" si="1"/>
        <v>46.940971968089002</v>
      </c>
      <c r="P25" s="9"/>
    </row>
    <row r="26" spans="1:16">
      <c r="A26" s="12"/>
      <c r="B26" s="44">
        <v>545</v>
      </c>
      <c r="C26" s="20" t="s">
        <v>58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156975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156975</v>
      </c>
      <c r="O26" s="47">
        <f t="shared" si="1"/>
        <v>5.7445290199809707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SUM(D28:D28)</f>
        <v>489753</v>
      </c>
      <c r="E27" s="31">
        <f t="shared" si="8"/>
        <v>408328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898081</v>
      </c>
      <c r="O27" s="43">
        <f t="shared" si="1"/>
        <v>32.865439508160726</v>
      </c>
      <c r="P27" s="10"/>
    </row>
    <row r="28" spans="1:16">
      <c r="A28" s="13"/>
      <c r="B28" s="45">
        <v>552</v>
      </c>
      <c r="C28" s="21" t="s">
        <v>40</v>
      </c>
      <c r="D28" s="46">
        <v>489753</v>
      </c>
      <c r="E28" s="46">
        <v>408328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898081</v>
      </c>
      <c r="O28" s="47">
        <f t="shared" si="1"/>
        <v>32.865439508160726</v>
      </c>
      <c r="P28" s="9"/>
    </row>
    <row r="29" spans="1:16" ht="15.75">
      <c r="A29" s="28" t="s">
        <v>41</v>
      </c>
      <c r="B29" s="29"/>
      <c r="C29" s="30"/>
      <c r="D29" s="31">
        <f t="shared" ref="D29:M29" si="9">SUM(D30:D33)</f>
        <v>2598871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ref="N29:N36" si="10">SUM(D29:M29)</f>
        <v>2598871</v>
      </c>
      <c r="O29" s="43">
        <f t="shared" si="1"/>
        <v>95.106162628998021</v>
      </c>
      <c r="P29" s="9"/>
    </row>
    <row r="30" spans="1:16">
      <c r="A30" s="12"/>
      <c r="B30" s="44">
        <v>572</v>
      </c>
      <c r="C30" s="20" t="s">
        <v>42</v>
      </c>
      <c r="D30" s="46">
        <v>2495515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2495515</v>
      </c>
      <c r="O30" s="47">
        <f t="shared" si="1"/>
        <v>91.323830783868843</v>
      </c>
      <c r="P30" s="9"/>
    </row>
    <row r="31" spans="1:16">
      <c r="A31" s="12"/>
      <c r="B31" s="44">
        <v>573</v>
      </c>
      <c r="C31" s="20" t="s">
        <v>43</v>
      </c>
      <c r="D31" s="46">
        <v>20658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20658</v>
      </c>
      <c r="O31" s="47">
        <f t="shared" si="1"/>
        <v>0.75598331259606233</v>
      </c>
      <c r="P31" s="9"/>
    </row>
    <row r="32" spans="1:16">
      <c r="A32" s="12"/>
      <c r="B32" s="44">
        <v>575</v>
      </c>
      <c r="C32" s="20" t="s">
        <v>44</v>
      </c>
      <c r="D32" s="46">
        <v>75879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75879</v>
      </c>
      <c r="O32" s="47">
        <f t="shared" si="1"/>
        <v>2.7768059723340408</v>
      </c>
      <c r="P32" s="9"/>
    </row>
    <row r="33" spans="1:119">
      <c r="A33" s="12"/>
      <c r="B33" s="44">
        <v>579</v>
      </c>
      <c r="C33" s="20" t="s">
        <v>45</v>
      </c>
      <c r="D33" s="46">
        <v>6819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6819</v>
      </c>
      <c r="O33" s="47">
        <f t="shared" si="1"/>
        <v>0.24954256019907781</v>
      </c>
      <c r="P33" s="9"/>
    </row>
    <row r="34" spans="1:119" ht="15.75">
      <c r="A34" s="28" t="s">
        <v>47</v>
      </c>
      <c r="B34" s="29"/>
      <c r="C34" s="30"/>
      <c r="D34" s="31">
        <f t="shared" ref="D34:M34" si="11">SUM(D35:D35)</f>
        <v>404823</v>
      </c>
      <c r="E34" s="31">
        <f t="shared" si="11"/>
        <v>250000</v>
      </c>
      <c r="F34" s="31">
        <f t="shared" si="11"/>
        <v>0</v>
      </c>
      <c r="G34" s="31">
        <f t="shared" si="11"/>
        <v>0</v>
      </c>
      <c r="H34" s="31">
        <f t="shared" si="11"/>
        <v>0</v>
      </c>
      <c r="I34" s="31">
        <f t="shared" si="11"/>
        <v>1122210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0"/>
        <v>1777033</v>
      </c>
      <c r="O34" s="43">
        <f t="shared" si="1"/>
        <v>65.03084974017419</v>
      </c>
      <c r="P34" s="9"/>
    </row>
    <row r="35" spans="1:119" ht="15.75" thickBot="1">
      <c r="A35" s="12"/>
      <c r="B35" s="44">
        <v>581</v>
      </c>
      <c r="C35" s="20" t="s">
        <v>46</v>
      </c>
      <c r="D35" s="46">
        <v>404823</v>
      </c>
      <c r="E35" s="46">
        <v>250000</v>
      </c>
      <c r="F35" s="46">
        <v>0</v>
      </c>
      <c r="G35" s="46">
        <v>0</v>
      </c>
      <c r="H35" s="46">
        <v>0</v>
      </c>
      <c r="I35" s="46">
        <v>1122210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1777033</v>
      </c>
      <c r="O35" s="47">
        <f t="shared" si="1"/>
        <v>65.03084974017419</v>
      </c>
      <c r="P35" s="9"/>
    </row>
    <row r="36" spans="1:119" ht="16.5" thickBot="1">
      <c r="A36" s="14" t="s">
        <v>10</v>
      </c>
      <c r="B36" s="23"/>
      <c r="C36" s="22"/>
      <c r="D36" s="15">
        <f>SUM(D5,D13,D17,D23,D27,D29,D34)</f>
        <v>23800965</v>
      </c>
      <c r="E36" s="15">
        <f t="shared" ref="E36:M36" si="12">SUM(E5,E13,E17,E23,E27,E29,E34)</f>
        <v>1488689</v>
      </c>
      <c r="F36" s="15">
        <f t="shared" si="12"/>
        <v>0</v>
      </c>
      <c r="G36" s="15">
        <f t="shared" si="12"/>
        <v>0</v>
      </c>
      <c r="H36" s="15">
        <f t="shared" si="12"/>
        <v>0</v>
      </c>
      <c r="I36" s="15">
        <f t="shared" si="12"/>
        <v>16844389</v>
      </c>
      <c r="J36" s="15">
        <f t="shared" si="12"/>
        <v>600226</v>
      </c>
      <c r="K36" s="15">
        <f t="shared" si="12"/>
        <v>2997119</v>
      </c>
      <c r="L36" s="15">
        <f t="shared" si="12"/>
        <v>0</v>
      </c>
      <c r="M36" s="15">
        <f t="shared" si="12"/>
        <v>0</v>
      </c>
      <c r="N36" s="15">
        <f t="shared" si="10"/>
        <v>45731388</v>
      </c>
      <c r="O36" s="37">
        <f t="shared" si="1"/>
        <v>1673.5485618092659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93" t="s">
        <v>59</v>
      </c>
      <c r="M38" s="93"/>
      <c r="N38" s="93"/>
      <c r="O38" s="41">
        <v>27326</v>
      </c>
    </row>
    <row r="39" spans="1:119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6"/>
    </row>
    <row r="40" spans="1:119" ht="15.75" customHeight="1" thickBot="1">
      <c r="A40" s="97" t="s">
        <v>52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9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10742265</v>
      </c>
      <c r="E5" s="26">
        <f t="shared" si="0"/>
        <v>1774651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603806</v>
      </c>
      <c r="K5" s="26">
        <f t="shared" si="0"/>
        <v>3021826</v>
      </c>
      <c r="L5" s="26">
        <f t="shared" si="0"/>
        <v>0</v>
      </c>
      <c r="M5" s="26">
        <f t="shared" si="0"/>
        <v>0</v>
      </c>
      <c r="N5" s="27">
        <f>SUM(D5:M5)</f>
        <v>16142548</v>
      </c>
      <c r="O5" s="32">
        <f t="shared" ref="O5:O36" si="1">(N5/O$38)</f>
        <v>599.98320014867124</v>
      </c>
      <c r="P5" s="6"/>
    </row>
    <row r="6" spans="1:133">
      <c r="A6" s="12"/>
      <c r="B6" s="44">
        <v>511</v>
      </c>
      <c r="C6" s="20" t="s">
        <v>19</v>
      </c>
      <c r="D6" s="46">
        <v>187065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187065</v>
      </c>
      <c r="O6" s="47">
        <f t="shared" si="1"/>
        <v>6.9527968779037357</v>
      </c>
      <c r="P6" s="9"/>
    </row>
    <row r="7" spans="1:133">
      <c r="A7" s="12"/>
      <c r="B7" s="44">
        <v>512</v>
      </c>
      <c r="C7" s="20" t="s">
        <v>20</v>
      </c>
      <c r="D7" s="46">
        <v>475697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475697</v>
      </c>
      <c r="O7" s="47">
        <f t="shared" si="1"/>
        <v>17.680616985690392</v>
      </c>
      <c r="P7" s="9"/>
    </row>
    <row r="8" spans="1:133">
      <c r="A8" s="12"/>
      <c r="B8" s="44">
        <v>513</v>
      </c>
      <c r="C8" s="20" t="s">
        <v>21</v>
      </c>
      <c r="D8" s="46">
        <v>3038511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603806</v>
      </c>
      <c r="K8" s="46">
        <v>0</v>
      </c>
      <c r="L8" s="46">
        <v>0</v>
      </c>
      <c r="M8" s="46">
        <v>0</v>
      </c>
      <c r="N8" s="46">
        <f t="shared" si="2"/>
        <v>3642317</v>
      </c>
      <c r="O8" s="47">
        <f t="shared" si="1"/>
        <v>135.37695595614198</v>
      </c>
      <c r="P8" s="9"/>
    </row>
    <row r="9" spans="1:133">
      <c r="A9" s="12"/>
      <c r="B9" s="44">
        <v>514</v>
      </c>
      <c r="C9" s="20" t="s">
        <v>22</v>
      </c>
      <c r="D9" s="46">
        <v>151879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151879</v>
      </c>
      <c r="O9" s="47">
        <f t="shared" si="1"/>
        <v>5.6450102211484854</v>
      </c>
      <c r="P9" s="9"/>
    </row>
    <row r="10" spans="1:133">
      <c r="A10" s="12"/>
      <c r="B10" s="44">
        <v>515</v>
      </c>
      <c r="C10" s="20" t="s">
        <v>23</v>
      </c>
      <c r="D10" s="46">
        <v>488714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488714</v>
      </c>
      <c r="O10" s="47">
        <f t="shared" si="1"/>
        <v>18.164430403270767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3021826</v>
      </c>
      <c r="L11" s="46">
        <v>0</v>
      </c>
      <c r="M11" s="46">
        <v>0</v>
      </c>
      <c r="N11" s="46">
        <f t="shared" si="2"/>
        <v>3021826</v>
      </c>
      <c r="O11" s="47">
        <f t="shared" si="1"/>
        <v>112.31466270209998</v>
      </c>
      <c r="P11" s="9"/>
    </row>
    <row r="12" spans="1:133">
      <c r="A12" s="12"/>
      <c r="B12" s="44">
        <v>519</v>
      </c>
      <c r="C12" s="20" t="s">
        <v>25</v>
      </c>
      <c r="D12" s="46">
        <v>6400399</v>
      </c>
      <c r="E12" s="46">
        <v>1774651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8175050</v>
      </c>
      <c r="O12" s="47">
        <f t="shared" si="1"/>
        <v>303.8487270024159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11713698</v>
      </c>
      <c r="E13" s="31">
        <f t="shared" si="3"/>
        <v>34852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991979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2" si="4">SUM(D13:M13)</f>
        <v>12740529</v>
      </c>
      <c r="O13" s="43">
        <f t="shared" si="1"/>
        <v>473.53759524251996</v>
      </c>
      <c r="P13" s="10"/>
    </row>
    <row r="14" spans="1:133">
      <c r="A14" s="12"/>
      <c r="B14" s="44">
        <v>521</v>
      </c>
      <c r="C14" s="20" t="s">
        <v>27</v>
      </c>
      <c r="D14" s="46">
        <v>6990228</v>
      </c>
      <c r="E14" s="46">
        <v>34852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7025080</v>
      </c>
      <c r="O14" s="47">
        <f t="shared" si="1"/>
        <v>261.10685746143838</v>
      </c>
      <c r="P14" s="9"/>
    </row>
    <row r="15" spans="1:133">
      <c r="A15" s="12"/>
      <c r="B15" s="44">
        <v>522</v>
      </c>
      <c r="C15" s="20" t="s">
        <v>28</v>
      </c>
      <c r="D15" s="46">
        <v>4539139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4539139</v>
      </c>
      <c r="O15" s="47">
        <f t="shared" si="1"/>
        <v>168.709868054265</v>
      </c>
      <c r="P15" s="9"/>
    </row>
    <row r="16" spans="1:133">
      <c r="A16" s="12"/>
      <c r="B16" s="44">
        <v>524</v>
      </c>
      <c r="C16" s="20" t="s">
        <v>29</v>
      </c>
      <c r="D16" s="46">
        <v>184331</v>
      </c>
      <c r="E16" s="46">
        <v>0</v>
      </c>
      <c r="F16" s="46">
        <v>0</v>
      </c>
      <c r="G16" s="46">
        <v>0</v>
      </c>
      <c r="H16" s="46">
        <v>0</v>
      </c>
      <c r="I16" s="46">
        <v>991979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1176310</v>
      </c>
      <c r="O16" s="47">
        <f t="shared" si="1"/>
        <v>43.720869726816574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SUM(D18:D22)</f>
        <v>950043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14384544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15334587</v>
      </c>
      <c r="O17" s="43">
        <f t="shared" si="1"/>
        <v>569.9530570525925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4286738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4286738</v>
      </c>
      <c r="O18" s="47">
        <f t="shared" si="1"/>
        <v>159.32867496747815</v>
      </c>
      <c r="P18" s="9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2127366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2127366</v>
      </c>
      <c r="O19" s="47">
        <f t="shared" si="1"/>
        <v>79.069540977513469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2615608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2615608</v>
      </c>
      <c r="O20" s="47">
        <f t="shared" si="1"/>
        <v>97.216428173202004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4387028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4387028</v>
      </c>
      <c r="O21" s="47">
        <f t="shared" si="1"/>
        <v>163.0562349005761</v>
      </c>
      <c r="P21" s="9"/>
    </row>
    <row r="22" spans="1:16">
      <c r="A22" s="12"/>
      <c r="B22" s="44">
        <v>539</v>
      </c>
      <c r="C22" s="20" t="s">
        <v>35</v>
      </c>
      <c r="D22" s="46">
        <v>950043</v>
      </c>
      <c r="E22" s="46">
        <v>0</v>
      </c>
      <c r="F22" s="46">
        <v>0</v>
      </c>
      <c r="G22" s="46">
        <v>0</v>
      </c>
      <c r="H22" s="46">
        <v>0</v>
      </c>
      <c r="I22" s="46">
        <v>967804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1917847</v>
      </c>
      <c r="O22" s="47">
        <f t="shared" si="1"/>
        <v>71.282178033822703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SUM(D24:D26)</f>
        <v>3396350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2124515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8" si="7">SUM(D23:M23)</f>
        <v>5520865</v>
      </c>
      <c r="O23" s="43">
        <f t="shared" si="1"/>
        <v>205.19847611968035</v>
      </c>
      <c r="P23" s="10"/>
    </row>
    <row r="24" spans="1:16">
      <c r="A24" s="12"/>
      <c r="B24" s="44">
        <v>541</v>
      </c>
      <c r="C24" s="20" t="s">
        <v>37</v>
      </c>
      <c r="D24" s="46">
        <v>3396350</v>
      </c>
      <c r="E24" s="46">
        <v>0</v>
      </c>
      <c r="F24" s="46">
        <v>0</v>
      </c>
      <c r="G24" s="46">
        <v>0</v>
      </c>
      <c r="H24" s="46">
        <v>0</v>
      </c>
      <c r="I24" s="46">
        <v>770894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4167244</v>
      </c>
      <c r="O24" s="47">
        <f t="shared" si="1"/>
        <v>154.88734435978444</v>
      </c>
      <c r="P24" s="9"/>
    </row>
    <row r="25" spans="1:16">
      <c r="A25" s="12"/>
      <c r="B25" s="44">
        <v>542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1230605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1230605</v>
      </c>
      <c r="O25" s="47">
        <f t="shared" si="1"/>
        <v>45.738896115963577</v>
      </c>
      <c r="P25" s="9"/>
    </row>
    <row r="26" spans="1:16">
      <c r="A26" s="12"/>
      <c r="B26" s="44">
        <v>545</v>
      </c>
      <c r="C26" s="20" t="s">
        <v>58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123016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123016</v>
      </c>
      <c r="O26" s="47">
        <f t="shared" si="1"/>
        <v>4.5722356439323546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SUM(D28:D28)</f>
        <v>635098</v>
      </c>
      <c r="E27" s="31">
        <f t="shared" si="8"/>
        <v>324837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959935</v>
      </c>
      <c r="O27" s="43">
        <f t="shared" si="1"/>
        <v>35.678684259431336</v>
      </c>
      <c r="P27" s="10"/>
    </row>
    <row r="28" spans="1:16">
      <c r="A28" s="13"/>
      <c r="B28" s="45">
        <v>552</v>
      </c>
      <c r="C28" s="21" t="s">
        <v>40</v>
      </c>
      <c r="D28" s="46">
        <v>635098</v>
      </c>
      <c r="E28" s="46">
        <v>324837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959935</v>
      </c>
      <c r="O28" s="47">
        <f t="shared" si="1"/>
        <v>35.678684259431336</v>
      </c>
      <c r="P28" s="9"/>
    </row>
    <row r="29" spans="1:16" ht="15.75">
      <c r="A29" s="28" t="s">
        <v>41</v>
      </c>
      <c r="B29" s="29"/>
      <c r="C29" s="30"/>
      <c r="D29" s="31">
        <f t="shared" ref="D29:M29" si="9">SUM(D30:D33)</f>
        <v>2873555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ref="N29:N36" si="10">SUM(D29:M29)</f>
        <v>2873555</v>
      </c>
      <c r="O29" s="43">
        <f t="shared" si="1"/>
        <v>106.80375394908009</v>
      </c>
      <c r="P29" s="9"/>
    </row>
    <row r="30" spans="1:16">
      <c r="A30" s="12"/>
      <c r="B30" s="44">
        <v>572</v>
      </c>
      <c r="C30" s="20" t="s">
        <v>42</v>
      </c>
      <c r="D30" s="46">
        <v>2775569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2775569</v>
      </c>
      <c r="O30" s="47">
        <f t="shared" si="1"/>
        <v>103.16182865638358</v>
      </c>
      <c r="P30" s="9"/>
    </row>
    <row r="31" spans="1:16">
      <c r="A31" s="12"/>
      <c r="B31" s="44">
        <v>573</v>
      </c>
      <c r="C31" s="20" t="s">
        <v>43</v>
      </c>
      <c r="D31" s="46">
        <v>5940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5940</v>
      </c>
      <c r="O31" s="47">
        <f t="shared" si="1"/>
        <v>0.2207768072848913</v>
      </c>
      <c r="P31" s="9"/>
    </row>
    <row r="32" spans="1:16">
      <c r="A32" s="12"/>
      <c r="B32" s="44">
        <v>575</v>
      </c>
      <c r="C32" s="20" t="s">
        <v>44</v>
      </c>
      <c r="D32" s="46">
        <v>82215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82215</v>
      </c>
      <c r="O32" s="47">
        <f t="shared" si="1"/>
        <v>3.0557517190113361</v>
      </c>
      <c r="P32" s="9"/>
    </row>
    <row r="33" spans="1:119">
      <c r="A33" s="12"/>
      <c r="B33" s="44">
        <v>579</v>
      </c>
      <c r="C33" s="20" t="s">
        <v>45</v>
      </c>
      <c r="D33" s="46">
        <v>9831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9831</v>
      </c>
      <c r="O33" s="47">
        <f t="shared" si="1"/>
        <v>0.36539676640029733</v>
      </c>
      <c r="P33" s="9"/>
    </row>
    <row r="34" spans="1:119" ht="15.75">
      <c r="A34" s="28" t="s">
        <v>47</v>
      </c>
      <c r="B34" s="29"/>
      <c r="C34" s="30"/>
      <c r="D34" s="31">
        <f t="shared" ref="D34:M34" si="11">SUM(D35:D35)</f>
        <v>677469</v>
      </c>
      <c r="E34" s="31">
        <f t="shared" si="11"/>
        <v>0</v>
      </c>
      <c r="F34" s="31">
        <f t="shared" si="11"/>
        <v>0</v>
      </c>
      <c r="G34" s="31">
        <f t="shared" si="11"/>
        <v>0</v>
      </c>
      <c r="H34" s="31">
        <f t="shared" si="11"/>
        <v>0</v>
      </c>
      <c r="I34" s="31">
        <f t="shared" si="11"/>
        <v>1206810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0"/>
        <v>1884279</v>
      </c>
      <c r="O34" s="43">
        <f t="shared" si="1"/>
        <v>70.034528897974354</v>
      </c>
      <c r="P34" s="9"/>
    </row>
    <row r="35" spans="1:119" ht="15.75" thickBot="1">
      <c r="A35" s="12"/>
      <c r="B35" s="44">
        <v>581</v>
      </c>
      <c r="C35" s="20" t="s">
        <v>46</v>
      </c>
      <c r="D35" s="46">
        <v>677469</v>
      </c>
      <c r="E35" s="46">
        <v>0</v>
      </c>
      <c r="F35" s="46">
        <v>0</v>
      </c>
      <c r="G35" s="46">
        <v>0</v>
      </c>
      <c r="H35" s="46">
        <v>0</v>
      </c>
      <c r="I35" s="46">
        <v>1206810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1884279</v>
      </c>
      <c r="O35" s="47">
        <f t="shared" si="1"/>
        <v>70.034528897974354</v>
      </c>
      <c r="P35" s="9"/>
    </row>
    <row r="36" spans="1:119" ht="16.5" thickBot="1">
      <c r="A36" s="14" t="s">
        <v>10</v>
      </c>
      <c r="B36" s="23"/>
      <c r="C36" s="22"/>
      <c r="D36" s="15">
        <f>SUM(D5,D13,D17,D23,D27,D29,D34)</f>
        <v>30988478</v>
      </c>
      <c r="E36" s="15">
        <f t="shared" ref="E36:M36" si="12">SUM(E5,E13,E17,E23,E27,E29,E34)</f>
        <v>2134340</v>
      </c>
      <c r="F36" s="15">
        <f t="shared" si="12"/>
        <v>0</v>
      </c>
      <c r="G36" s="15">
        <f t="shared" si="12"/>
        <v>0</v>
      </c>
      <c r="H36" s="15">
        <f t="shared" si="12"/>
        <v>0</v>
      </c>
      <c r="I36" s="15">
        <f t="shared" si="12"/>
        <v>18707848</v>
      </c>
      <c r="J36" s="15">
        <f t="shared" si="12"/>
        <v>603806</v>
      </c>
      <c r="K36" s="15">
        <f t="shared" si="12"/>
        <v>3021826</v>
      </c>
      <c r="L36" s="15">
        <f t="shared" si="12"/>
        <v>0</v>
      </c>
      <c r="M36" s="15">
        <f t="shared" si="12"/>
        <v>0</v>
      </c>
      <c r="N36" s="15">
        <f t="shared" si="10"/>
        <v>55456298</v>
      </c>
      <c r="O36" s="37">
        <f t="shared" si="1"/>
        <v>2061.1892956699498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93" t="s">
        <v>73</v>
      </c>
      <c r="M38" s="93"/>
      <c r="N38" s="93"/>
      <c r="O38" s="41">
        <v>26905</v>
      </c>
    </row>
    <row r="39" spans="1:119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6"/>
    </row>
    <row r="40" spans="1:119" ht="15.75" customHeight="1" thickBot="1">
      <c r="A40" s="97" t="s">
        <v>52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9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2024-07-12T16:58:21Z</cp:lastPrinted>
  <dcterms:created xsi:type="dcterms:W3CDTF">2000-08-31T21:26:31Z</dcterms:created>
  <dcterms:modified xsi:type="dcterms:W3CDTF">2024-07-18T16:57:01Z</dcterms:modified>
</cp:coreProperties>
</file>