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7" documentId="11_40ABFEDC1BAEC06B37DCD3C639D8FE0DE7C2C6BD" xr6:coauthVersionLast="47" xr6:coauthVersionMax="47" xr10:uidLastSave="{2518E31D-018E-4195-BCBF-03114946C47C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'2008'!$A$1:$O$62</definedName>
    <definedName name="_xlnm.Print_Area" localSheetId="14">'2009'!$A$1:$O$60</definedName>
    <definedName name="_xlnm.Print_Area" localSheetId="13">'2010'!$A$1:$O$63</definedName>
    <definedName name="_xlnm.Print_Area" localSheetId="12">'2011'!$A$1:$O$57</definedName>
    <definedName name="_xlnm.Print_Area" localSheetId="11">'2012'!$A$1:$O$55</definedName>
    <definedName name="_xlnm.Print_Area" localSheetId="10">'2013'!$A$1:$O$56</definedName>
    <definedName name="_xlnm.Print_Area" localSheetId="9">'2014'!$A$1:$O$57</definedName>
    <definedName name="_xlnm.Print_Area" localSheetId="8">'2015'!$A$1:$O$59</definedName>
    <definedName name="_xlnm.Print_Area" localSheetId="7">'2016'!$A$1:$O$59</definedName>
    <definedName name="_xlnm.Print_Area" localSheetId="6">'2017'!$A$1:$O$54</definedName>
    <definedName name="_xlnm.Print_Area" localSheetId="5">'2018'!$A$1:$O$61</definedName>
    <definedName name="_xlnm.Print_Area" localSheetId="4">'2019'!$A$1:$O$66</definedName>
    <definedName name="_xlnm.Print_Area" localSheetId="3">'2020'!$A$1:$O$61</definedName>
    <definedName name="_xlnm.Print_Area" localSheetId="2">'2021'!$A$1:$P$46</definedName>
    <definedName name="_xlnm.Print_Area" localSheetId="1">'2022'!$A$1:$P$56</definedName>
    <definedName name="_xlnm.Print_Area" localSheetId="0">'2023'!$A$1:$P$59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" i="48" l="1"/>
  <c r="P54" i="48" s="1"/>
  <c r="O53" i="48"/>
  <c r="P53" i="48" s="1"/>
  <c r="N52" i="48"/>
  <c r="M52" i="48"/>
  <c r="L52" i="48"/>
  <c r="K52" i="48"/>
  <c r="J52" i="48"/>
  <c r="I52" i="48"/>
  <c r="H52" i="48"/>
  <c r="G52" i="48"/>
  <c r="F52" i="48"/>
  <c r="E52" i="48"/>
  <c r="D52" i="48"/>
  <c r="O51" i="48"/>
  <c r="P51" i="48" s="1"/>
  <c r="O50" i="48"/>
  <c r="P50" i="48" s="1"/>
  <c r="O49" i="48"/>
  <c r="P49" i="48" s="1"/>
  <c r="O48" i="48"/>
  <c r="P48" i="48" s="1"/>
  <c r="N47" i="48"/>
  <c r="M47" i="48"/>
  <c r="L47" i="48"/>
  <c r="K47" i="48"/>
  <c r="J47" i="48"/>
  <c r="I47" i="48"/>
  <c r="H47" i="48"/>
  <c r="G47" i="48"/>
  <c r="F47" i="48"/>
  <c r="E47" i="48"/>
  <c r="D47" i="48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1" i="47"/>
  <c r="P51" i="47" s="1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 s="1"/>
  <c r="O45" i="47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7" i="48" l="1"/>
  <c r="P47" i="48" s="1"/>
  <c r="H55" i="48"/>
  <c r="G55" i="48"/>
  <c r="F55" i="48"/>
  <c r="O44" i="48"/>
  <c r="P44" i="48" s="1"/>
  <c r="O16" i="48"/>
  <c r="P16" i="48" s="1"/>
  <c r="I55" i="48"/>
  <c r="M55" i="48"/>
  <c r="N55" i="48"/>
  <c r="O14" i="48"/>
  <c r="P14" i="48" s="1"/>
  <c r="J55" i="48"/>
  <c r="O5" i="48"/>
  <c r="P5" i="48" s="1"/>
  <c r="D55" i="48"/>
  <c r="E55" i="48"/>
  <c r="O33" i="48"/>
  <c r="P33" i="48" s="1"/>
  <c r="K55" i="48"/>
  <c r="L55" i="48"/>
  <c r="O52" i="48"/>
  <c r="P52" i="48" s="1"/>
  <c r="O48" i="47"/>
  <c r="P48" i="47" s="1"/>
  <c r="O42" i="47"/>
  <c r="P42" i="47" s="1"/>
  <c r="O39" i="47"/>
  <c r="P39" i="47" s="1"/>
  <c r="J52" i="47"/>
  <c r="O27" i="47"/>
  <c r="P27" i="47" s="1"/>
  <c r="M52" i="47"/>
  <c r="F52" i="47"/>
  <c r="K52" i="47"/>
  <c r="O15" i="47"/>
  <c r="P15" i="47" s="1"/>
  <c r="G52" i="47"/>
  <c r="H52" i="47"/>
  <c r="I52" i="47"/>
  <c r="O13" i="47"/>
  <c r="P13" i="47" s="1"/>
  <c r="L52" i="47"/>
  <c r="N52" i="47"/>
  <c r="E52" i="47"/>
  <c r="D52" i="47"/>
  <c r="O5" i="47"/>
  <c r="P5" i="47" s="1"/>
  <c r="E42" i="46"/>
  <c r="F42" i="46"/>
  <c r="O6" i="46"/>
  <c r="P6" i="46" s="1"/>
  <c r="O7" i="46"/>
  <c r="P7" i="46" s="1"/>
  <c r="O41" i="46"/>
  <c r="P41" i="46" s="1"/>
  <c r="O40" i="46"/>
  <c r="P40" i="46" s="1"/>
  <c r="O39" i="46"/>
  <c r="P39" i="46" s="1"/>
  <c r="N38" i="46"/>
  <c r="M38" i="46"/>
  <c r="L38" i="46"/>
  <c r="K38" i="46"/>
  <c r="J38" i="46"/>
  <c r="I38" i="46"/>
  <c r="H38" i="46"/>
  <c r="G38" i="46"/>
  <c r="F38" i="46"/>
  <c r="E38" i="46"/>
  <c r="D38" i="46"/>
  <c r="O38" i="46" s="1"/>
  <c r="P38" i="46" s="1"/>
  <c r="O37" i="46"/>
  <c r="P37" i="46" s="1"/>
  <c r="O36" i="46"/>
  <c r="P36" i="46" s="1"/>
  <c r="O35" i="46"/>
  <c r="P35" i="46" s="1"/>
  <c r="N34" i="46"/>
  <c r="M34" i="46"/>
  <c r="L34" i="46"/>
  <c r="K34" i="46"/>
  <c r="J34" i="46"/>
  <c r="I34" i="46"/>
  <c r="H34" i="46"/>
  <c r="G34" i="46"/>
  <c r="F34" i="46"/>
  <c r="E34" i="46"/>
  <c r="D34" i="46"/>
  <c r="O33" i="46"/>
  <c r="P33" i="46" s="1"/>
  <c r="O32" i="46"/>
  <c r="P32" i="46" s="1"/>
  <c r="O31" i="46"/>
  <c r="P31" i="46" s="1"/>
  <c r="O30" i="46"/>
  <c r="P30" i="46" s="1"/>
  <c r="O29" i="46"/>
  <c r="P29" i="46"/>
  <c r="O28" i="46"/>
  <c r="P28" i="46"/>
  <c r="O27" i="46"/>
  <c r="P27" i="46" s="1"/>
  <c r="O26" i="46"/>
  <c r="P26" i="46" s="1"/>
  <c r="O25" i="46"/>
  <c r="P25" i="46" s="1"/>
  <c r="O24" i="46"/>
  <c r="P24" i="46" s="1"/>
  <c r="N23" i="46"/>
  <c r="M23" i="46"/>
  <c r="L23" i="46"/>
  <c r="K23" i="46"/>
  <c r="J23" i="46"/>
  <c r="I23" i="46"/>
  <c r="H23" i="46"/>
  <c r="G23" i="46"/>
  <c r="F23" i="46"/>
  <c r="E23" i="46"/>
  <c r="D23" i="46"/>
  <c r="O23" i="46" s="1"/>
  <c r="P23" i="46" s="1"/>
  <c r="O22" i="46"/>
  <c r="P22" i="46" s="1"/>
  <c r="O21" i="46"/>
  <c r="P21" i="46" s="1"/>
  <c r="O20" i="46"/>
  <c r="P20" i="46"/>
  <c r="O19" i="46"/>
  <c r="P19" i="46" s="1"/>
  <c r="O18" i="46"/>
  <c r="P18" i="46" s="1"/>
  <c r="O17" i="46"/>
  <c r="P17" i="46" s="1"/>
  <c r="O16" i="46"/>
  <c r="P16" i="46" s="1"/>
  <c r="N15" i="46"/>
  <c r="M15" i="46"/>
  <c r="L15" i="46"/>
  <c r="K15" i="46"/>
  <c r="J15" i="46"/>
  <c r="I15" i="46"/>
  <c r="H15" i="46"/>
  <c r="G15" i="46"/>
  <c r="G42" i="46" s="1"/>
  <c r="F15" i="46"/>
  <c r="E15" i="46"/>
  <c r="D15" i="46"/>
  <c r="O14" i="46"/>
  <c r="P14" i="46"/>
  <c r="O13" i="46"/>
  <c r="P13" i="46"/>
  <c r="N12" i="46"/>
  <c r="O12" i="46" s="1"/>
  <c r="P12" i="46" s="1"/>
  <c r="M12" i="46"/>
  <c r="L12" i="46"/>
  <c r="K12" i="46"/>
  <c r="J12" i="46"/>
  <c r="I12" i="46"/>
  <c r="H12" i="46"/>
  <c r="G12" i="46"/>
  <c r="F12" i="46"/>
  <c r="E12" i="46"/>
  <c r="D12" i="46"/>
  <c r="O11" i="46"/>
  <c r="P11" i="46" s="1"/>
  <c r="O10" i="46"/>
  <c r="P10" i="46" s="1"/>
  <c r="O9" i="46"/>
  <c r="P9" i="46" s="1"/>
  <c r="O8" i="46"/>
  <c r="P8" i="46" s="1"/>
  <c r="N5" i="46"/>
  <c r="M5" i="46"/>
  <c r="M42" i="46" s="1"/>
  <c r="L5" i="46"/>
  <c r="K5" i="46"/>
  <c r="J5" i="46"/>
  <c r="J42" i="46" s="1"/>
  <c r="I5" i="46"/>
  <c r="I42" i="46" s="1"/>
  <c r="H5" i="46"/>
  <c r="G5" i="46"/>
  <c r="F5" i="46"/>
  <c r="E5" i="46"/>
  <c r="D5" i="46"/>
  <c r="N56" i="45"/>
  <c r="O56" i="45" s="1"/>
  <c r="N55" i="45"/>
  <c r="O55" i="45"/>
  <c r="N54" i="45"/>
  <c r="O54" i="45" s="1"/>
  <c r="N53" i="45"/>
  <c r="O53" i="45"/>
  <c r="M52" i="45"/>
  <c r="L52" i="45"/>
  <c r="K52" i="45"/>
  <c r="J52" i="45"/>
  <c r="I52" i="45"/>
  <c r="H52" i="45"/>
  <c r="G52" i="45"/>
  <c r="F52" i="45"/>
  <c r="N52" i="45" s="1"/>
  <c r="O52" i="45" s="1"/>
  <c r="E52" i="45"/>
  <c r="D52" i="45"/>
  <c r="N51" i="45"/>
  <c r="O51" i="45" s="1"/>
  <c r="N50" i="45"/>
  <c r="O50" i="45" s="1"/>
  <c r="N49" i="45"/>
  <c r="O49" i="45" s="1"/>
  <c r="N48" i="45"/>
  <c r="O48" i="45" s="1"/>
  <c r="N47" i="45"/>
  <c r="O47" i="45"/>
  <c r="M46" i="45"/>
  <c r="L46" i="45"/>
  <c r="K46" i="45"/>
  <c r="J46" i="45"/>
  <c r="I46" i="45"/>
  <c r="H46" i="45"/>
  <c r="G46" i="45"/>
  <c r="F46" i="45"/>
  <c r="E46" i="45"/>
  <c r="D46" i="45"/>
  <c r="N46" i="45" s="1"/>
  <c r="O46" i="45" s="1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/>
  <c r="N34" i="45"/>
  <c r="O34" i="45" s="1"/>
  <c r="N33" i="45"/>
  <c r="O33" i="45" s="1"/>
  <c r="N32" i="45"/>
  <c r="O32" i="45" s="1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 s="1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/>
  <c r="N21" i="45"/>
  <c r="O21" i="45"/>
  <c r="N20" i="45"/>
  <c r="O20" i="45" s="1"/>
  <c r="N19" i="45"/>
  <c r="O19" i="45" s="1"/>
  <c r="N18" i="45"/>
  <c r="O18" i="45" s="1"/>
  <c r="M17" i="45"/>
  <c r="M57" i="45" s="1"/>
  <c r="L17" i="45"/>
  <c r="K17" i="45"/>
  <c r="N17" i="45" s="1"/>
  <c r="O17" i="45" s="1"/>
  <c r="J17" i="45"/>
  <c r="I17" i="45"/>
  <c r="H17" i="45"/>
  <c r="G17" i="45"/>
  <c r="F17" i="45"/>
  <c r="E17" i="45"/>
  <c r="D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F57" i="45" s="1"/>
  <c r="E14" i="45"/>
  <c r="E57" i="45" s="1"/>
  <c r="D14" i="45"/>
  <c r="D57" i="45" s="1"/>
  <c r="N13" i="45"/>
  <c r="O13" i="45" s="1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/>
  <c r="N6" i="45"/>
  <c r="O6" i="45"/>
  <c r="M5" i="45"/>
  <c r="L5" i="45"/>
  <c r="K5" i="45"/>
  <c r="J5" i="45"/>
  <c r="J57" i="45" s="1"/>
  <c r="I5" i="45"/>
  <c r="I57" i="45" s="1"/>
  <c r="H5" i="45"/>
  <c r="H57" i="45" s="1"/>
  <c r="G5" i="45"/>
  <c r="G57" i="45" s="1"/>
  <c r="F5" i="45"/>
  <c r="E5" i="45"/>
  <c r="D5" i="45"/>
  <c r="N61" i="44"/>
  <c r="O61" i="44"/>
  <c r="N60" i="44"/>
  <c r="O60" i="44" s="1"/>
  <c r="M59" i="44"/>
  <c r="L59" i="44"/>
  <c r="K59" i="44"/>
  <c r="J59" i="44"/>
  <c r="I59" i="44"/>
  <c r="H59" i="44"/>
  <c r="H62" i="44" s="1"/>
  <c r="G59" i="44"/>
  <c r="F59" i="44"/>
  <c r="E59" i="44"/>
  <c r="D59" i="44"/>
  <c r="N59" i="44" s="1"/>
  <c r="O59" i="44" s="1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 s="1"/>
  <c r="M52" i="44"/>
  <c r="L52" i="44"/>
  <c r="K52" i="44"/>
  <c r="J52" i="44"/>
  <c r="I52" i="44"/>
  <c r="H52" i="44"/>
  <c r="G52" i="44"/>
  <c r="F52" i="44"/>
  <c r="E52" i="44"/>
  <c r="D52" i="44"/>
  <c r="N51" i="44"/>
  <c r="O51" i="44"/>
  <c r="N50" i="44"/>
  <c r="O50" i="44"/>
  <c r="M49" i="44"/>
  <c r="L49" i="44"/>
  <c r="K49" i="44"/>
  <c r="J49" i="44"/>
  <c r="I49" i="44"/>
  <c r="H49" i="44"/>
  <c r="G49" i="44"/>
  <c r="F49" i="44"/>
  <c r="E49" i="44"/>
  <c r="D49" i="44"/>
  <c r="N48" i="44"/>
  <c r="O48" i="44" s="1"/>
  <c r="N47" i="44"/>
  <c r="O47" i="44" s="1"/>
  <c r="N46" i="44"/>
  <c r="O46" i="44" s="1"/>
  <c r="N45" i="44"/>
  <c r="O45" i="44" s="1"/>
  <c r="N44" i="44"/>
  <c r="O44" i="44"/>
  <c r="N43" i="44"/>
  <c r="O43" i="44"/>
  <c r="N42" i="44"/>
  <c r="O42" i="44"/>
  <c r="N41" i="44"/>
  <c r="O41" i="44" s="1"/>
  <c r="N40" i="44"/>
  <c r="O40" i="44" s="1"/>
  <c r="N39" i="44"/>
  <c r="O39" i="44" s="1"/>
  <c r="N38" i="44"/>
  <c r="O38" i="44" s="1"/>
  <c r="M37" i="44"/>
  <c r="L37" i="44"/>
  <c r="K37" i="44"/>
  <c r="J37" i="44"/>
  <c r="I37" i="44"/>
  <c r="H37" i="44"/>
  <c r="G37" i="44"/>
  <c r="G62" i="44" s="1"/>
  <c r="F37" i="44"/>
  <c r="F62" i="44" s="1"/>
  <c r="E37" i="44"/>
  <c r="D37" i="44"/>
  <c r="N37" i="44" s="1"/>
  <c r="O37" i="44" s="1"/>
  <c r="N36" i="44"/>
  <c r="O36" i="44"/>
  <c r="N35" i="44"/>
  <c r="O35" i="44"/>
  <c r="N34" i="44"/>
  <c r="O34" i="44"/>
  <c r="N33" i="44"/>
  <c r="O33" i="44" s="1"/>
  <c r="N32" i="44"/>
  <c r="O32" i="44" s="1"/>
  <c r="N31" i="44"/>
  <c r="O31" i="44" s="1"/>
  <c r="N30" i="44"/>
  <c r="O30" i="44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/>
  <c r="N23" i="44"/>
  <c r="O23" i="44"/>
  <c r="N22" i="44"/>
  <c r="O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 s="1"/>
  <c r="N16" i="44"/>
  <c r="O16" i="44"/>
  <c r="N15" i="44"/>
  <c r="O15" i="44"/>
  <c r="M14" i="44"/>
  <c r="L14" i="44"/>
  <c r="K14" i="44"/>
  <c r="J14" i="44"/>
  <c r="J62" i="44" s="1"/>
  <c r="I14" i="44"/>
  <c r="N14" i="44" s="1"/>
  <c r="O14" i="44" s="1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/>
  <c r="N6" i="44"/>
  <c r="O6" i="44"/>
  <c r="M5" i="44"/>
  <c r="L5" i="44"/>
  <c r="K5" i="44"/>
  <c r="K62" i="44" s="1"/>
  <c r="J5" i="44"/>
  <c r="I5" i="44"/>
  <c r="H5" i="44"/>
  <c r="G5" i="44"/>
  <c r="F5" i="44"/>
  <c r="E5" i="44"/>
  <c r="D5" i="44"/>
  <c r="N56" i="43"/>
  <c r="O56" i="43"/>
  <c r="N55" i="43"/>
  <c r="O55" i="43" s="1"/>
  <c r="N54" i="43"/>
  <c r="O54" i="43" s="1"/>
  <c r="M53" i="43"/>
  <c r="L53" i="43"/>
  <c r="K53" i="43"/>
  <c r="J53" i="43"/>
  <c r="I53" i="43"/>
  <c r="H53" i="43"/>
  <c r="G53" i="43"/>
  <c r="F53" i="43"/>
  <c r="E53" i="43"/>
  <c r="N53" i="43" s="1"/>
  <c r="O53" i="43" s="1"/>
  <c r="D53" i="43"/>
  <c r="N52" i="43"/>
  <c r="O52" i="43" s="1"/>
  <c r="N51" i="43"/>
  <c r="O51" i="43" s="1"/>
  <c r="N50" i="43"/>
  <c r="O50" i="43"/>
  <c r="N49" i="43"/>
  <c r="O49" i="43" s="1"/>
  <c r="N48" i="43"/>
  <c r="O48" i="43" s="1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6" i="43" s="1"/>
  <c r="O46" i="43" s="1"/>
  <c r="N45" i="43"/>
  <c r="O45" i="43" s="1"/>
  <c r="N44" i="43"/>
  <c r="O44" i="43" s="1"/>
  <c r="M43" i="43"/>
  <c r="L43" i="43"/>
  <c r="K43" i="43"/>
  <c r="J43" i="43"/>
  <c r="I43" i="43"/>
  <c r="H43" i="43"/>
  <c r="G43" i="43"/>
  <c r="F43" i="43"/>
  <c r="E43" i="43"/>
  <c r="D43" i="43"/>
  <c r="N43" i="43" s="1"/>
  <c r="O43" i="43" s="1"/>
  <c r="N42" i="43"/>
  <c r="O42" i="43" s="1"/>
  <c r="N41" i="43"/>
  <c r="O41" i="43" s="1"/>
  <c r="N40" i="43"/>
  <c r="O40" i="43"/>
  <c r="N39" i="43"/>
  <c r="O39" i="43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1" i="43" s="1"/>
  <c r="O31" i="43" s="1"/>
  <c r="N30" i="43"/>
  <c r="O30" i="43"/>
  <c r="N29" i="43"/>
  <c r="O29" i="43" s="1"/>
  <c r="N28" i="43"/>
  <c r="O28" i="43" s="1"/>
  <c r="N27" i="43"/>
  <c r="O27" i="43" s="1"/>
  <c r="N26" i="43"/>
  <c r="O26" i="43" s="1"/>
  <c r="N25" i="43"/>
  <c r="O25" i="43"/>
  <c r="N24" i="43"/>
  <c r="O24" i="43" s="1"/>
  <c r="N23" i="43"/>
  <c r="O23" i="43" s="1"/>
  <c r="N22" i="43"/>
  <c r="O22" i="43" s="1"/>
  <c r="N21" i="43"/>
  <c r="O21" i="43" s="1"/>
  <c r="N20" i="43"/>
  <c r="O20" i="43"/>
  <c r="N19" i="43"/>
  <c r="O19" i="43"/>
  <c r="N18" i="43"/>
  <c r="O18" i="43"/>
  <c r="M17" i="43"/>
  <c r="M57" i="43" s="1"/>
  <c r="L17" i="43"/>
  <c r="K17" i="43"/>
  <c r="J17" i="43"/>
  <c r="N17" i="43" s="1"/>
  <c r="O17" i="43" s="1"/>
  <c r="I17" i="43"/>
  <c r="H17" i="43"/>
  <c r="G17" i="43"/>
  <c r="F17" i="43"/>
  <c r="E17" i="43"/>
  <c r="D17" i="43"/>
  <c r="N16" i="43"/>
  <c r="O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D57" i="43" s="1"/>
  <c r="N13" i="43"/>
  <c r="O13" i="43" s="1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L57" i="43" s="1"/>
  <c r="K5" i="43"/>
  <c r="K57" i="43" s="1"/>
  <c r="J5" i="43"/>
  <c r="J57" i="43" s="1"/>
  <c r="I5" i="43"/>
  <c r="H5" i="43"/>
  <c r="H57" i="43" s="1"/>
  <c r="G5" i="43"/>
  <c r="F5" i="43"/>
  <c r="E5" i="43"/>
  <c r="D5" i="43"/>
  <c r="N5" i="43" s="1"/>
  <c r="O5" i="43" s="1"/>
  <c r="N49" i="42"/>
  <c r="O49" i="42" s="1"/>
  <c r="N48" i="42"/>
  <c r="O48" i="42" s="1"/>
  <c r="N47" i="42"/>
  <c r="O47" i="42" s="1"/>
  <c r="M46" i="42"/>
  <c r="L46" i="42"/>
  <c r="K46" i="42"/>
  <c r="J46" i="42"/>
  <c r="I46" i="42"/>
  <c r="H46" i="42"/>
  <c r="G46" i="42"/>
  <c r="F46" i="42"/>
  <c r="E46" i="42"/>
  <c r="D46" i="42"/>
  <c r="N45" i="42"/>
  <c r="O45" i="42"/>
  <c r="N44" i="42"/>
  <c r="O44" i="42"/>
  <c r="N43" i="42"/>
  <c r="O43" i="42" s="1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 s="1"/>
  <c r="N35" i="42"/>
  <c r="O35" i="42"/>
  <c r="N34" i="42"/>
  <c r="O34" i="42" s="1"/>
  <c r="N33" i="42"/>
  <c r="O33" i="42"/>
  <c r="N32" i="42"/>
  <c r="O32" i="42" s="1"/>
  <c r="N31" i="42"/>
  <c r="O31" i="42" s="1"/>
  <c r="N30" i="42"/>
  <c r="O30" i="42" s="1"/>
  <c r="N29" i="42"/>
  <c r="O29" i="42"/>
  <c r="N28" i="42"/>
  <c r="O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 s="1"/>
  <c r="N23" i="42"/>
  <c r="O23" i="42" s="1"/>
  <c r="N22" i="42"/>
  <c r="O22" i="42" s="1"/>
  <c r="N21" i="42"/>
  <c r="O21" i="42"/>
  <c r="N20" i="42"/>
  <c r="O20" i="42"/>
  <c r="N19" i="42"/>
  <c r="O19" i="42"/>
  <c r="N18" i="42"/>
  <c r="O18" i="42" s="1"/>
  <c r="M17" i="42"/>
  <c r="M50" i="42" s="1"/>
  <c r="L17" i="42"/>
  <c r="N17" i="42" s="1"/>
  <c r="O17" i="42" s="1"/>
  <c r="K17" i="42"/>
  <c r="J17" i="42"/>
  <c r="I17" i="42"/>
  <c r="H17" i="42"/>
  <c r="G17" i="42"/>
  <c r="F17" i="42"/>
  <c r="E17" i="42"/>
  <c r="D17" i="42"/>
  <c r="D50" i="42" s="1"/>
  <c r="N16" i="42"/>
  <c r="O16" i="42" s="1"/>
  <c r="N15" i="42"/>
  <c r="O15" i="42" s="1"/>
  <c r="N14" i="42"/>
  <c r="O14" i="42" s="1"/>
  <c r="M13" i="42"/>
  <c r="L13" i="42"/>
  <c r="K13" i="42"/>
  <c r="J13" i="42"/>
  <c r="I13" i="42"/>
  <c r="I50" i="42" s="1"/>
  <c r="H13" i="42"/>
  <c r="G13" i="42"/>
  <c r="F13" i="42"/>
  <c r="E13" i="42"/>
  <c r="D13" i="42"/>
  <c r="N12" i="42"/>
  <c r="O12" i="42" s="1"/>
  <c r="N11" i="42"/>
  <c r="O11" i="42" s="1"/>
  <c r="N10" i="42"/>
  <c r="O10" i="42"/>
  <c r="N9" i="42"/>
  <c r="O9" i="42"/>
  <c r="N8" i="42"/>
  <c r="O8" i="42" s="1"/>
  <c r="N7" i="42"/>
  <c r="O7" i="42" s="1"/>
  <c r="N6" i="42"/>
  <c r="O6" i="42" s="1"/>
  <c r="M5" i="42"/>
  <c r="L5" i="42"/>
  <c r="K5" i="42"/>
  <c r="K50" i="42" s="1"/>
  <c r="J5" i="42"/>
  <c r="I5" i="42"/>
  <c r="H5" i="42"/>
  <c r="G5" i="42"/>
  <c r="F5" i="42"/>
  <c r="E5" i="42"/>
  <c r="N5" i="42" s="1"/>
  <c r="O5" i="42" s="1"/>
  <c r="D5" i="42"/>
  <c r="N54" i="41"/>
  <c r="O54" i="41" s="1"/>
  <c r="N53" i="41"/>
  <c r="O53" i="41"/>
  <c r="N52" i="41"/>
  <c r="O52" i="41"/>
  <c r="N51" i="41"/>
  <c r="O51" i="41" s="1"/>
  <c r="M50" i="41"/>
  <c r="L50" i="41"/>
  <c r="K50" i="41"/>
  <c r="J50" i="41"/>
  <c r="I50" i="41"/>
  <c r="H50" i="41"/>
  <c r="G50" i="41"/>
  <c r="F50" i="41"/>
  <c r="E50" i="41"/>
  <c r="D50" i="41"/>
  <c r="N50" i="41" s="1"/>
  <c r="O50" i="41" s="1"/>
  <c r="N49" i="41"/>
  <c r="O49" i="41" s="1"/>
  <c r="N48" i="41"/>
  <c r="O48" i="41" s="1"/>
  <c r="N47" i="41"/>
  <c r="O47" i="41" s="1"/>
  <c r="N46" i="41"/>
  <c r="O46" i="41" s="1"/>
  <c r="N45" i="41"/>
  <c r="O45" i="41" s="1"/>
  <c r="M44" i="41"/>
  <c r="L44" i="41"/>
  <c r="K44" i="41"/>
  <c r="J44" i="41"/>
  <c r="I44" i="41"/>
  <c r="H44" i="41"/>
  <c r="G44" i="41"/>
  <c r="F44" i="41"/>
  <c r="E44" i="41"/>
  <c r="D44" i="41"/>
  <c r="N44" i="41" s="1"/>
  <c r="O44" i="41" s="1"/>
  <c r="N43" i="41"/>
  <c r="O43" i="41"/>
  <c r="M42" i="41"/>
  <c r="L42" i="41"/>
  <c r="K42" i="41"/>
  <c r="J42" i="41"/>
  <c r="I42" i="41"/>
  <c r="N42" i="41" s="1"/>
  <c r="O42" i="41" s="1"/>
  <c r="H42" i="41"/>
  <c r="G42" i="41"/>
  <c r="F42" i="41"/>
  <c r="E42" i="41"/>
  <c r="D42" i="41"/>
  <c r="N41" i="41"/>
  <c r="O41" i="41" s="1"/>
  <c r="N40" i="41"/>
  <c r="O40" i="41"/>
  <c r="N39" i="41"/>
  <c r="O39" i="41"/>
  <c r="N38" i="41"/>
  <c r="O38" i="41" s="1"/>
  <c r="N37" i="41"/>
  <c r="O37" i="41" s="1"/>
  <c r="N36" i="41"/>
  <c r="O36" i="41" s="1"/>
  <c r="N35" i="41"/>
  <c r="O35" i="41"/>
  <c r="N34" i="41"/>
  <c r="O34" i="41"/>
  <c r="N33" i="4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 s="1"/>
  <c r="N27" i="41"/>
  <c r="O27" i="41"/>
  <c r="N26" i="41"/>
  <c r="O26" i="41"/>
  <c r="N25" i="41"/>
  <c r="O25" i="41"/>
  <c r="N24" i="41"/>
  <c r="O24" i="41" s="1"/>
  <c r="N23" i="41"/>
  <c r="O23" i="41" s="1"/>
  <c r="N22" i="41"/>
  <c r="O22" i="41" s="1"/>
  <c r="N21" i="41"/>
  <c r="O21" i="41"/>
  <c r="N20" i="41"/>
  <c r="O20" i="41"/>
  <c r="N19" i="41"/>
  <c r="O19" i="41"/>
  <c r="N18" i="41"/>
  <c r="O18" i="41" s="1"/>
  <c r="M17" i="41"/>
  <c r="M55" i="41" s="1"/>
  <c r="L17" i="41"/>
  <c r="K17" i="41"/>
  <c r="K55" i="41" s="1"/>
  <c r="J17" i="41"/>
  <c r="I17" i="41"/>
  <c r="I55" i="41" s="1"/>
  <c r="H17" i="41"/>
  <c r="G17" i="41"/>
  <c r="F17" i="41"/>
  <c r="E17" i="41"/>
  <c r="D17" i="41"/>
  <c r="N17" i="41" s="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D55" i="41" s="1"/>
  <c r="N12" i="41"/>
  <c r="O12" i="41" s="1"/>
  <c r="N11" i="41"/>
  <c r="O11" i="4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E55" i="41" s="1"/>
  <c r="D5" i="41"/>
  <c r="N54" i="40"/>
  <c r="O54" i="40" s="1"/>
  <c r="N53" i="40"/>
  <c r="O53" i="40"/>
  <c r="N52" i="40"/>
  <c r="O52" i="40"/>
  <c r="M51" i="40"/>
  <c r="L51" i="40"/>
  <c r="L55" i="40" s="1"/>
  <c r="K51" i="40"/>
  <c r="J51" i="40"/>
  <c r="I51" i="40"/>
  <c r="H51" i="40"/>
  <c r="G51" i="40"/>
  <c r="F51" i="40"/>
  <c r="E51" i="40"/>
  <c r="D51" i="40"/>
  <c r="N50" i="40"/>
  <c r="O50" i="40"/>
  <c r="N49" i="40"/>
  <c r="O49" i="40" s="1"/>
  <c r="N48" i="40"/>
  <c r="O48" i="40" s="1"/>
  <c r="N47" i="40"/>
  <c r="O47" i="40" s="1"/>
  <c r="N46" i="40"/>
  <c r="O46" i="40" s="1"/>
  <c r="N45" i="40"/>
  <c r="O45" i="40"/>
  <c r="M44" i="40"/>
  <c r="L44" i="40"/>
  <c r="K44" i="40"/>
  <c r="J44" i="40"/>
  <c r="I44" i="40"/>
  <c r="N44" i="40" s="1"/>
  <c r="O44" i="40" s="1"/>
  <c r="H44" i="40"/>
  <c r="G44" i="40"/>
  <c r="F44" i="40"/>
  <c r="E44" i="40"/>
  <c r="D44" i="40"/>
  <c r="N43" i="40"/>
  <c r="O43" i="40" s="1"/>
  <c r="M42" i="40"/>
  <c r="L42" i="40"/>
  <c r="K42" i="40"/>
  <c r="J42" i="40"/>
  <c r="I42" i="40"/>
  <c r="H42" i="40"/>
  <c r="G42" i="40"/>
  <c r="F42" i="40"/>
  <c r="E42" i="40"/>
  <c r="D42" i="40"/>
  <c r="N41" i="40"/>
  <c r="O41" i="40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/>
  <c r="N34" i="40"/>
  <c r="O34" i="40" s="1"/>
  <c r="N33" i="40"/>
  <c r="O33" i="40" s="1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N27" i="40"/>
  <c r="O27" i="40" s="1"/>
  <c r="N26" i="40"/>
  <c r="O26" i="40"/>
  <c r="N25" i="40"/>
  <c r="O25" i="40"/>
  <c r="N24" i="40"/>
  <c r="O24" i="40" s="1"/>
  <c r="N23" i="40"/>
  <c r="O23" i="40" s="1"/>
  <c r="N22" i="40"/>
  <c r="O22" i="40" s="1"/>
  <c r="N21" i="40"/>
  <c r="O21" i="40"/>
  <c r="N20" i="40"/>
  <c r="O20" i="40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M13" i="40"/>
  <c r="L13" i="40"/>
  <c r="K13" i="40"/>
  <c r="J13" i="40"/>
  <c r="I13" i="40"/>
  <c r="I55" i="40" s="1"/>
  <c r="H13" i="40"/>
  <c r="G13" i="40"/>
  <c r="N13" i="40" s="1"/>
  <c r="O13" i="40" s="1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M55" i="40" s="1"/>
  <c r="L5" i="40"/>
  <c r="K5" i="40"/>
  <c r="K55" i="40" s="1"/>
  <c r="J5" i="40"/>
  <c r="I5" i="40"/>
  <c r="H5" i="40"/>
  <c r="G5" i="40"/>
  <c r="G55" i="40" s="1"/>
  <c r="F5" i="40"/>
  <c r="E5" i="40"/>
  <c r="E55" i="40" s="1"/>
  <c r="D5" i="40"/>
  <c r="N52" i="39"/>
  <c r="O52" i="39" s="1"/>
  <c r="N51" i="39"/>
  <c r="O51" i="39" s="1"/>
  <c r="N50" i="39"/>
  <c r="O50" i="39"/>
  <c r="M49" i="39"/>
  <c r="L49" i="39"/>
  <c r="K49" i="39"/>
  <c r="J49" i="39"/>
  <c r="I49" i="39"/>
  <c r="H49" i="39"/>
  <c r="G49" i="39"/>
  <c r="F49" i="39"/>
  <c r="E49" i="39"/>
  <c r="D49" i="39"/>
  <c r="N48" i="39"/>
  <c r="O48" i="39" s="1"/>
  <c r="N47" i="39"/>
  <c r="O47" i="39" s="1"/>
  <c r="N46" i="39"/>
  <c r="O46" i="39" s="1"/>
  <c r="N45" i="39"/>
  <c r="O45" i="39" s="1"/>
  <c r="N44" i="39"/>
  <c r="O44" i="39" s="1"/>
  <c r="N43" i="39"/>
  <c r="O43" i="39" s="1"/>
  <c r="M42" i="39"/>
  <c r="L42" i="39"/>
  <c r="K42" i="39"/>
  <c r="J42" i="39"/>
  <c r="I42" i="39"/>
  <c r="H42" i="39"/>
  <c r="G42" i="39"/>
  <c r="F42" i="39"/>
  <c r="E42" i="39"/>
  <c r="D42" i="39"/>
  <c r="N42" i="39" s="1"/>
  <c r="O42" i="39" s="1"/>
  <c r="N41" i="39"/>
  <c r="O41" i="39" s="1"/>
  <c r="M40" i="39"/>
  <c r="L40" i="39"/>
  <c r="K40" i="39"/>
  <c r="J40" i="39"/>
  <c r="I40" i="39"/>
  <c r="H40" i="39"/>
  <c r="H53" i="39" s="1"/>
  <c r="G40" i="39"/>
  <c r="G53" i="39" s="1"/>
  <c r="F40" i="39"/>
  <c r="E40" i="39"/>
  <c r="D40" i="39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/>
  <c r="N32" i="39"/>
  <c r="O32" i="39" s="1"/>
  <c r="N31" i="39"/>
  <c r="O31" i="39" s="1"/>
  <c r="N30" i="39"/>
  <c r="O30" i="39" s="1"/>
  <c r="N29" i="39"/>
  <c r="O29" i="39" s="1"/>
  <c r="N28" i="39"/>
  <c r="O28" i="39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N24" i="39"/>
  <c r="O24" i="39"/>
  <c r="N23" i="39"/>
  <c r="O23" i="39" s="1"/>
  <c r="N22" i="39"/>
  <c r="O22" i="39" s="1"/>
  <c r="N21" i="39"/>
  <c r="O21" i="39" s="1"/>
  <c r="N20" i="39"/>
  <c r="O20" i="39"/>
  <c r="N19" i="39"/>
  <c r="O19" i="39" s="1"/>
  <c r="N18" i="39"/>
  <c r="O18" i="39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/>
  <c r="M13" i="39"/>
  <c r="L13" i="39"/>
  <c r="K13" i="39"/>
  <c r="J13" i="39"/>
  <c r="I13" i="39"/>
  <c r="N13" i="39" s="1"/>
  <c r="O13" i="39" s="1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M53" i="39" s="1"/>
  <c r="L5" i="39"/>
  <c r="K5" i="39"/>
  <c r="J5" i="39"/>
  <c r="J53" i="39"/>
  <c r="I5" i="39"/>
  <c r="H5" i="39"/>
  <c r="G5" i="39"/>
  <c r="F5" i="39"/>
  <c r="E5" i="39"/>
  <c r="D5" i="39"/>
  <c r="N51" i="38"/>
  <c r="O51" i="38" s="1"/>
  <c r="M50" i="38"/>
  <c r="L50" i="38"/>
  <c r="K50" i="38"/>
  <c r="J50" i="38"/>
  <c r="I50" i="38"/>
  <c r="H50" i="38"/>
  <c r="G50" i="38"/>
  <c r="F50" i="38"/>
  <c r="E50" i="38"/>
  <c r="E52" i="38" s="1"/>
  <c r="D50" i="38"/>
  <c r="N50" i="38" s="1"/>
  <c r="O50" i="38" s="1"/>
  <c r="N49" i="38"/>
  <c r="O49" i="38" s="1"/>
  <c r="N48" i="38"/>
  <c r="O48" i="38" s="1"/>
  <c r="N47" i="38"/>
  <c r="O47" i="38" s="1"/>
  <c r="N46" i="38"/>
  <c r="O46" i="38" s="1"/>
  <c r="N45" i="38"/>
  <c r="O45" i="38" s="1"/>
  <c r="M44" i="38"/>
  <c r="L44" i="38"/>
  <c r="K44" i="38"/>
  <c r="J44" i="38"/>
  <c r="I44" i="38"/>
  <c r="H44" i="38"/>
  <c r="G44" i="38"/>
  <c r="F44" i="38"/>
  <c r="E44" i="38"/>
  <c r="D44" i="38"/>
  <c r="N43" i="38"/>
  <c r="O43" i="38" s="1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0" i="38"/>
  <c r="O40" i="38" s="1"/>
  <c r="N39" i="38"/>
  <c r="O39" i="38" s="1"/>
  <c r="N38" i="38"/>
  <c r="O38" i="38" s="1"/>
  <c r="N37" i="38"/>
  <c r="O37" i="38"/>
  <c r="N36" i="38"/>
  <c r="O36" i="38"/>
  <c r="N35" i="38"/>
  <c r="O35" i="38" s="1"/>
  <c r="N34" i="38"/>
  <c r="O34" i="38" s="1"/>
  <c r="N33" i="38"/>
  <c r="O33" i="38" s="1"/>
  <c r="N32" i="38"/>
  <c r="O32" i="38" s="1"/>
  <c r="N31" i="38"/>
  <c r="O31" i="38"/>
  <c r="N30" i="38"/>
  <c r="O30" i="38" s="1"/>
  <c r="M29" i="38"/>
  <c r="L29" i="38"/>
  <c r="N29" i="38" s="1"/>
  <c r="O29" i="38" s="1"/>
  <c r="K29" i="38"/>
  <c r="J29" i="38"/>
  <c r="I29" i="38"/>
  <c r="H29" i="38"/>
  <c r="G29" i="38"/>
  <c r="F29" i="38"/>
  <c r="E29" i="38"/>
  <c r="D29" i="38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/>
  <c r="N22" i="38"/>
  <c r="O22" i="38"/>
  <c r="N21" i="38"/>
  <c r="O21" i="38" s="1"/>
  <c r="N20" i="38"/>
  <c r="O20" i="38" s="1"/>
  <c r="N19" i="38"/>
  <c r="O19" i="38" s="1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6" i="38" s="1"/>
  <c r="O16" i="38" s="1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/>
  <c r="N6" i="38"/>
  <c r="O6" i="38" s="1"/>
  <c r="M5" i="38"/>
  <c r="L5" i="38"/>
  <c r="K5" i="38"/>
  <c r="K52" i="38" s="1"/>
  <c r="J5" i="38"/>
  <c r="I5" i="38"/>
  <c r="I52" i="38" s="1"/>
  <c r="H5" i="38"/>
  <c r="G5" i="38"/>
  <c r="F5" i="38"/>
  <c r="E5" i="38"/>
  <c r="D5" i="38"/>
  <c r="N57" i="37"/>
  <c r="O57" i="37" s="1"/>
  <c r="N56" i="37"/>
  <c r="O56" i="37" s="1"/>
  <c r="M55" i="37"/>
  <c r="L55" i="37"/>
  <c r="K55" i="37"/>
  <c r="J55" i="37"/>
  <c r="I55" i="37"/>
  <c r="H55" i="37"/>
  <c r="G55" i="37"/>
  <c r="F55" i="37"/>
  <c r="E55" i="37"/>
  <c r="D55" i="37"/>
  <c r="N54" i="37"/>
  <c r="O54" i="37" s="1"/>
  <c r="N53" i="37"/>
  <c r="O53" i="37" s="1"/>
  <c r="N52" i="37"/>
  <c r="O52" i="37" s="1"/>
  <c r="N51" i="37"/>
  <c r="O51" i="37" s="1"/>
  <c r="N50" i="37"/>
  <c r="O50" i="37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7" i="37"/>
  <c r="O47" i="37" s="1"/>
  <c r="N46" i="37"/>
  <c r="O46" i="37" s="1"/>
  <c r="M45" i="37"/>
  <c r="L45" i="37"/>
  <c r="K45" i="37"/>
  <c r="J45" i="37"/>
  <c r="I45" i="37"/>
  <c r="H45" i="37"/>
  <c r="G45" i="37"/>
  <c r="F45" i="37"/>
  <c r="E45" i="37"/>
  <c r="D45" i="37"/>
  <c r="N44" i="37"/>
  <c r="O44" i="37"/>
  <c r="N43" i="37"/>
  <c r="O43" i="37" s="1"/>
  <c r="N42" i="37"/>
  <c r="O42" i="37" s="1"/>
  <c r="N41" i="37"/>
  <c r="O41" i="37" s="1"/>
  <c r="N40" i="37"/>
  <c r="O40" i="37" s="1"/>
  <c r="N39" i="37"/>
  <c r="O39" i="37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1" i="37" s="1"/>
  <c r="O31" i="37" s="1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/>
  <c r="N24" i="37"/>
  <c r="O24" i="37" s="1"/>
  <c r="N23" i="37"/>
  <c r="O23" i="37" s="1"/>
  <c r="N22" i="37"/>
  <c r="O22" i="37" s="1"/>
  <c r="N21" i="37"/>
  <c r="O21" i="37" s="1"/>
  <c r="N20" i="37"/>
  <c r="O20" i="37"/>
  <c r="N19" i="37"/>
  <c r="O19" i="37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N15" i="37"/>
  <c r="O15" i="37" s="1"/>
  <c r="N14" i="37"/>
  <c r="O14" i="37" s="1"/>
  <c r="M13" i="37"/>
  <c r="M58" i="37" s="1"/>
  <c r="L13" i="37"/>
  <c r="K13" i="37"/>
  <c r="J13" i="37"/>
  <c r="J58" i="37" s="1"/>
  <c r="I13" i="37"/>
  <c r="H13" i="37"/>
  <c r="G13" i="37"/>
  <c r="F13" i="37"/>
  <c r="E13" i="37"/>
  <c r="D13" i="37"/>
  <c r="N12" i="37"/>
  <c r="O12" i="37" s="1"/>
  <c r="N11" i="37"/>
  <c r="O11" i="37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I58" i="37" s="1"/>
  <c r="H5" i="37"/>
  <c r="G5" i="37"/>
  <c r="G58" i="37" s="1"/>
  <c r="F5" i="37"/>
  <c r="E5" i="37"/>
  <c r="D5" i="37"/>
  <c r="N50" i="36"/>
  <c r="O50" i="36"/>
  <c r="M49" i="36"/>
  <c r="L49" i="36"/>
  <c r="N49" i="36" s="1"/>
  <c r="O49" i="36" s="1"/>
  <c r="K49" i="36"/>
  <c r="J49" i="36"/>
  <c r="I49" i="36"/>
  <c r="H49" i="36"/>
  <c r="G49" i="36"/>
  <c r="F49" i="36"/>
  <c r="E49" i="36"/>
  <c r="D49" i="36"/>
  <c r="N48" i="36"/>
  <c r="O48" i="36" s="1"/>
  <c r="N47" i="36"/>
  <c r="O47" i="36" s="1"/>
  <c r="N46" i="36"/>
  <c r="O46" i="36" s="1"/>
  <c r="N45" i="36"/>
  <c r="O45" i="36" s="1"/>
  <c r="N44" i="36"/>
  <c r="O44" i="36" s="1"/>
  <c r="M43" i="36"/>
  <c r="L43" i="36"/>
  <c r="K43" i="36"/>
  <c r="J43" i="36"/>
  <c r="I43" i="36"/>
  <c r="H43" i="36"/>
  <c r="G43" i="36"/>
  <c r="F43" i="36"/>
  <c r="E43" i="36"/>
  <c r="D43" i="36"/>
  <c r="N42" i="36"/>
  <c r="O42" i="36" s="1"/>
  <c r="N41" i="36"/>
  <c r="O41" i="36" s="1"/>
  <c r="M40" i="36"/>
  <c r="L40" i="36"/>
  <c r="K40" i="36"/>
  <c r="J40" i="36"/>
  <c r="I40" i="36"/>
  <c r="H40" i="36"/>
  <c r="G40" i="36"/>
  <c r="F40" i="36"/>
  <c r="E40" i="36"/>
  <c r="D40" i="36"/>
  <c r="N39" i="36"/>
  <c r="O39" i="36"/>
  <c r="N38" i="36"/>
  <c r="O38" i="36" s="1"/>
  <c r="N37" i="36"/>
  <c r="O37" i="36" s="1"/>
  <c r="N36" i="36"/>
  <c r="O36" i="36" s="1"/>
  <c r="N35" i="36"/>
  <c r="O35" i="36" s="1"/>
  <c r="N34" i="36"/>
  <c r="O34" i="36"/>
  <c r="N33" i="36"/>
  <c r="O33" i="36" s="1"/>
  <c r="N32" i="36"/>
  <c r="O32" i="36" s="1"/>
  <c r="N31" i="36"/>
  <c r="O31" i="36" s="1"/>
  <c r="N30" i="36"/>
  <c r="O30" i="36" s="1"/>
  <c r="N29" i="36"/>
  <c r="O29" i="36" s="1"/>
  <c r="M28" i="36"/>
  <c r="L28" i="36"/>
  <c r="K28" i="36"/>
  <c r="J28" i="36"/>
  <c r="I28" i="36"/>
  <c r="I51" i="36" s="1"/>
  <c r="H28" i="36"/>
  <c r="G28" i="36"/>
  <c r="G51" i="36" s="1"/>
  <c r="F28" i="36"/>
  <c r="E28" i="36"/>
  <c r="D28" i="36"/>
  <c r="N27" i="36"/>
  <c r="O27" i="36" s="1"/>
  <c r="N26" i="36"/>
  <c r="O26" i="36"/>
  <c r="N25" i="36"/>
  <c r="O25" i="36" s="1"/>
  <c r="N24" i="36"/>
  <c r="O24" i="36"/>
  <c r="N23" i="36"/>
  <c r="O23" i="36" s="1"/>
  <c r="N22" i="36"/>
  <c r="O22" i="36"/>
  <c r="N21" i="36"/>
  <c r="O21" i="36"/>
  <c r="N20" i="36"/>
  <c r="O20" i="36"/>
  <c r="N19" i="36"/>
  <c r="O19" i="36" s="1"/>
  <c r="N18" i="36"/>
  <c r="O18" i="36"/>
  <c r="M17" i="36"/>
  <c r="L17" i="36"/>
  <c r="K17" i="36"/>
  <c r="J17" i="36"/>
  <c r="I17" i="36"/>
  <c r="H17" i="36"/>
  <c r="G17" i="36"/>
  <c r="F17" i="36"/>
  <c r="E17" i="36"/>
  <c r="N17" i="36" s="1"/>
  <c r="O17" i="36" s="1"/>
  <c r="D17" i="36"/>
  <c r="N16" i="36"/>
  <c r="O16" i="36"/>
  <c r="N15" i="36"/>
  <c r="O15" i="36"/>
  <c r="N14" i="36"/>
  <c r="O14" i="36"/>
  <c r="M13" i="36"/>
  <c r="L13" i="36"/>
  <c r="K13" i="36"/>
  <c r="J13" i="36"/>
  <c r="I13" i="36"/>
  <c r="H13" i="36"/>
  <c r="G13" i="36"/>
  <c r="F13" i="36"/>
  <c r="E13" i="36"/>
  <c r="D13" i="36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/>
  <c r="M5" i="36"/>
  <c r="L5" i="36"/>
  <c r="K5" i="36"/>
  <c r="J5" i="36"/>
  <c r="I5" i="36"/>
  <c r="H5" i="36"/>
  <c r="G5" i="36"/>
  <c r="F5" i="36"/>
  <c r="E5" i="36"/>
  <c r="D5" i="36"/>
  <c r="N52" i="35"/>
  <c r="O52" i="35" s="1"/>
  <c r="M51" i="35"/>
  <c r="L51" i="35"/>
  <c r="K51" i="35"/>
  <c r="J51" i="35"/>
  <c r="I51" i="35"/>
  <c r="H51" i="35"/>
  <c r="G51" i="35"/>
  <c r="F51" i="35"/>
  <c r="E51" i="35"/>
  <c r="D51" i="35"/>
  <c r="N50" i="35"/>
  <c r="O50" i="35" s="1"/>
  <c r="N49" i="35"/>
  <c r="O49" i="35" s="1"/>
  <c r="N48" i="35"/>
  <c r="O48" i="35" s="1"/>
  <c r="N47" i="35"/>
  <c r="O47" i="35" s="1"/>
  <c r="M46" i="35"/>
  <c r="L46" i="35"/>
  <c r="K46" i="35"/>
  <c r="J46" i="35"/>
  <c r="I46" i="35"/>
  <c r="H46" i="35"/>
  <c r="G46" i="35"/>
  <c r="F46" i="35"/>
  <c r="E46" i="35"/>
  <c r="D46" i="35"/>
  <c r="N46" i="35" s="1"/>
  <c r="O46" i="35" s="1"/>
  <c r="N45" i="35"/>
  <c r="O45" i="35" s="1"/>
  <c r="N44" i="35"/>
  <c r="O44" i="35"/>
  <c r="M43" i="35"/>
  <c r="L43" i="35"/>
  <c r="K43" i="35"/>
  <c r="J43" i="35"/>
  <c r="I43" i="35"/>
  <c r="H43" i="35"/>
  <c r="G43" i="35"/>
  <c r="F43" i="35"/>
  <c r="E43" i="35"/>
  <c r="D43" i="35"/>
  <c r="N42" i="35"/>
  <c r="O42" i="35" s="1"/>
  <c r="N41" i="35"/>
  <c r="O41" i="35" s="1"/>
  <c r="N40" i="35"/>
  <c r="O40" i="35"/>
  <c r="N39" i="35"/>
  <c r="O39" i="35" s="1"/>
  <c r="N38" i="35"/>
  <c r="O38" i="35"/>
  <c r="N37" i="35"/>
  <c r="O37" i="35"/>
  <c r="N36" i="35"/>
  <c r="O36" i="35"/>
  <c r="N35" i="35"/>
  <c r="O35" i="35" s="1"/>
  <c r="N34" i="35"/>
  <c r="O34" i="35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N29" i="35"/>
  <c r="O29" i="35" s="1"/>
  <c r="N28" i="35"/>
  <c r="O28" i="35" s="1"/>
  <c r="N27" i="35"/>
  <c r="O27" i="35"/>
  <c r="N26" i="35"/>
  <c r="O26" i="35"/>
  <c r="N25" i="35"/>
  <c r="O25" i="35"/>
  <c r="N24" i="35"/>
  <c r="O24" i="35" s="1"/>
  <c r="N23" i="35"/>
  <c r="O23" i="35"/>
  <c r="N22" i="35"/>
  <c r="O22" i="35" s="1"/>
  <c r="N21" i="35"/>
  <c r="O21" i="35"/>
  <c r="N20" i="35"/>
  <c r="O20" i="35" s="1"/>
  <c r="N19" i="35"/>
  <c r="O19" i="35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N16" i="35"/>
  <c r="O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D53" i="35" s="1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58" i="34"/>
  <c r="O58" i="34"/>
  <c r="M57" i="34"/>
  <c r="L57" i="34"/>
  <c r="K57" i="34"/>
  <c r="J57" i="34"/>
  <c r="I57" i="34"/>
  <c r="H57" i="34"/>
  <c r="G57" i="34"/>
  <c r="F57" i="34"/>
  <c r="E57" i="34"/>
  <c r="D57" i="34"/>
  <c r="N56" i="34"/>
  <c r="O56" i="34"/>
  <c r="N55" i="34"/>
  <c r="O55" i="34" s="1"/>
  <c r="N54" i="34"/>
  <c r="O54" i="34"/>
  <c r="N53" i="34"/>
  <c r="O53" i="34" s="1"/>
  <c r="N52" i="34"/>
  <c r="O52" i="34" s="1"/>
  <c r="M51" i="34"/>
  <c r="L51" i="34"/>
  <c r="K51" i="34"/>
  <c r="J51" i="34"/>
  <c r="I51" i="34"/>
  <c r="H51" i="34"/>
  <c r="G51" i="34"/>
  <c r="F51" i="34"/>
  <c r="E51" i="34"/>
  <c r="D51" i="34"/>
  <c r="N50" i="34"/>
  <c r="O50" i="34"/>
  <c r="N49" i="34"/>
  <c r="O49" i="34" s="1"/>
  <c r="N48" i="34"/>
  <c r="O48" i="34" s="1"/>
  <c r="M47" i="34"/>
  <c r="L47" i="34"/>
  <c r="K47" i="34"/>
  <c r="J47" i="34"/>
  <c r="I47" i="34"/>
  <c r="H47" i="34"/>
  <c r="G47" i="34"/>
  <c r="F47" i="34"/>
  <c r="E47" i="34"/>
  <c r="D47" i="34"/>
  <c r="N46" i="34"/>
  <c r="O46" i="34" s="1"/>
  <c r="N45" i="34"/>
  <c r="O45" i="34" s="1"/>
  <c r="N44" i="34"/>
  <c r="O44" i="34" s="1"/>
  <c r="N43" i="34"/>
  <c r="O43" i="34"/>
  <c r="N42" i="34"/>
  <c r="O42" i="34" s="1"/>
  <c r="N41" i="34"/>
  <c r="O41" i="34" s="1"/>
  <c r="N40" i="34"/>
  <c r="O40" i="34"/>
  <c r="N39" i="34"/>
  <c r="O39" i="34" s="1"/>
  <c r="N38" i="34"/>
  <c r="O38" i="34" s="1"/>
  <c r="N37" i="34"/>
  <c r="O37" i="34"/>
  <c r="N36" i="34"/>
  <c r="O36" i="34" s="1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3" i="34"/>
  <c r="O33" i="34" s="1"/>
  <c r="N32" i="34"/>
  <c r="O32" i="34" s="1"/>
  <c r="N31" i="34"/>
  <c r="O31" i="34" s="1"/>
  <c r="N30" i="34"/>
  <c r="O30" i="34"/>
  <c r="N29" i="34"/>
  <c r="O29" i="34" s="1"/>
  <c r="N28" i="34"/>
  <c r="O28" i="34" s="1"/>
  <c r="N27" i="34"/>
  <c r="O27" i="34"/>
  <c r="N26" i="34"/>
  <c r="O26" i="34" s="1"/>
  <c r="N25" i="34"/>
  <c r="O25" i="34" s="1"/>
  <c r="N24" i="34"/>
  <c r="O24" i="34"/>
  <c r="N23" i="34"/>
  <c r="O23" i="34" s="1"/>
  <c r="N22" i="34"/>
  <c r="O22" i="34" s="1"/>
  <c r="N21" i="34"/>
  <c r="O21" i="34" s="1"/>
  <c r="N20" i="34"/>
  <c r="O20" i="34" s="1"/>
  <c r="N19" i="34"/>
  <c r="O19" i="34" s="1"/>
  <c r="M18" i="34"/>
  <c r="L18" i="34"/>
  <c r="K18" i="34"/>
  <c r="J18" i="34"/>
  <c r="I18" i="34"/>
  <c r="I59" i="34" s="1"/>
  <c r="H18" i="34"/>
  <c r="G18" i="34"/>
  <c r="F18" i="34"/>
  <c r="E18" i="34"/>
  <c r="D18" i="34"/>
  <c r="N17" i="34"/>
  <c r="O17" i="34"/>
  <c r="N16" i="34"/>
  <c r="O16" i="34" s="1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H5" i="34"/>
  <c r="H59" i="34" s="1"/>
  <c r="G5" i="34"/>
  <c r="F5" i="34"/>
  <c r="E5" i="34"/>
  <c r="D5" i="34"/>
  <c r="N42" i="33"/>
  <c r="O42" i="33" s="1"/>
  <c r="N32" i="33"/>
  <c r="O32" i="33" s="1"/>
  <c r="N33" i="33"/>
  <c r="O33" i="33" s="1"/>
  <c r="N34" i="33"/>
  <c r="O34" i="33" s="1"/>
  <c r="N35" i="33"/>
  <c r="O35" i="33"/>
  <c r="N36" i="33"/>
  <c r="O36" i="33" s="1"/>
  <c r="N37" i="33"/>
  <c r="O37" i="33" s="1"/>
  <c r="N38" i="33"/>
  <c r="O38" i="33" s="1"/>
  <c r="N39" i="33"/>
  <c r="O39" i="33" s="1"/>
  <c r="N40" i="33"/>
  <c r="O40" i="33" s="1"/>
  <c r="N41" i="33"/>
  <c r="O41" i="33"/>
  <c r="N19" i="33"/>
  <c r="O19" i="33" s="1"/>
  <c r="N20" i="33"/>
  <c r="O20" i="33" s="1"/>
  <c r="N21" i="33"/>
  <c r="O21" i="33"/>
  <c r="N22" i="33"/>
  <c r="O22" i="33" s="1"/>
  <c r="N23" i="33"/>
  <c r="O23" i="33" s="1"/>
  <c r="N24" i="33"/>
  <c r="O24" i="33"/>
  <c r="N25" i="33"/>
  <c r="O25" i="33" s="1"/>
  <c r="N26" i="33"/>
  <c r="O26" i="33" s="1"/>
  <c r="N27" i="33"/>
  <c r="O27" i="33" s="1"/>
  <c r="N28" i="33"/>
  <c r="O28" i="33" s="1"/>
  <c r="N29" i="33"/>
  <c r="O29" i="33" s="1"/>
  <c r="N30" i="33"/>
  <c r="O30" i="33"/>
  <c r="E31" i="33"/>
  <c r="F31" i="33"/>
  <c r="G31" i="33"/>
  <c r="H31" i="33"/>
  <c r="I31" i="33"/>
  <c r="J31" i="33"/>
  <c r="K31" i="33"/>
  <c r="L31" i="33"/>
  <c r="M31" i="33"/>
  <c r="D31" i="33"/>
  <c r="E18" i="33"/>
  <c r="F18" i="33"/>
  <c r="G18" i="33"/>
  <c r="H18" i="33"/>
  <c r="I18" i="33"/>
  <c r="J18" i="33"/>
  <c r="K18" i="33"/>
  <c r="L18" i="33"/>
  <c r="M18" i="33"/>
  <c r="D18" i="33"/>
  <c r="E13" i="33"/>
  <c r="F13" i="33"/>
  <c r="G13" i="33"/>
  <c r="H13" i="33"/>
  <c r="I13" i="33"/>
  <c r="J13" i="33"/>
  <c r="K13" i="33"/>
  <c r="L13" i="33"/>
  <c r="M13" i="33"/>
  <c r="D13" i="33"/>
  <c r="E5" i="33"/>
  <c r="F5" i="33"/>
  <c r="G5" i="33"/>
  <c r="H5" i="33"/>
  <c r="I5" i="33"/>
  <c r="J5" i="33"/>
  <c r="K5" i="33"/>
  <c r="L5" i="33"/>
  <c r="L56" i="33"/>
  <c r="M5" i="33"/>
  <c r="M56" i="33" s="1"/>
  <c r="D5" i="33"/>
  <c r="E54" i="33"/>
  <c r="F54" i="33"/>
  <c r="G54" i="33"/>
  <c r="H54" i="33"/>
  <c r="I54" i="33"/>
  <c r="J54" i="33"/>
  <c r="K54" i="33"/>
  <c r="L54" i="33"/>
  <c r="M54" i="33"/>
  <c r="D54" i="33"/>
  <c r="N54" i="33" s="1"/>
  <c r="O54" i="33" s="1"/>
  <c r="N55" i="33"/>
  <c r="O55" i="33"/>
  <c r="N50" i="33"/>
  <c r="O50" i="33" s="1"/>
  <c r="N51" i="33"/>
  <c r="O51" i="33" s="1"/>
  <c r="N52" i="33"/>
  <c r="O52" i="33"/>
  <c r="N53" i="33"/>
  <c r="O53" i="33" s="1"/>
  <c r="N49" i="33"/>
  <c r="O49" i="33"/>
  <c r="E48" i="33"/>
  <c r="F48" i="33"/>
  <c r="G48" i="33"/>
  <c r="H48" i="33"/>
  <c r="I48" i="33"/>
  <c r="J48" i="33"/>
  <c r="K48" i="33"/>
  <c r="L48" i="33"/>
  <c r="M48" i="33"/>
  <c r="D48" i="33"/>
  <c r="E44" i="33"/>
  <c r="F44" i="33"/>
  <c r="G44" i="33"/>
  <c r="H44" i="33"/>
  <c r="I44" i="33"/>
  <c r="J44" i="33"/>
  <c r="K44" i="33"/>
  <c r="L44" i="33"/>
  <c r="M44" i="33"/>
  <c r="D44" i="33"/>
  <c r="N44" i="33" s="1"/>
  <c r="O44" i="33" s="1"/>
  <c r="N46" i="33"/>
  <c r="O46" i="33" s="1"/>
  <c r="N47" i="33"/>
  <c r="O47" i="33"/>
  <c r="N45" i="33"/>
  <c r="O45" i="33"/>
  <c r="N16" i="33"/>
  <c r="O16" i="33" s="1"/>
  <c r="N43" i="33"/>
  <c r="O43" i="33" s="1"/>
  <c r="N15" i="33"/>
  <c r="O15" i="33"/>
  <c r="N17" i="33"/>
  <c r="O17" i="33" s="1"/>
  <c r="N7" i="33"/>
  <c r="O7" i="33" s="1"/>
  <c r="N8" i="33"/>
  <c r="O8" i="33"/>
  <c r="N9" i="33"/>
  <c r="O9" i="33"/>
  <c r="N10" i="33"/>
  <c r="O10" i="33" s="1"/>
  <c r="N11" i="33"/>
  <c r="O11" i="33" s="1"/>
  <c r="N12" i="33"/>
  <c r="O12" i="33" s="1"/>
  <c r="N6" i="33"/>
  <c r="O6" i="33" s="1"/>
  <c r="N14" i="33"/>
  <c r="O14" i="33" s="1"/>
  <c r="F53" i="39"/>
  <c r="N18" i="34"/>
  <c r="O18" i="34" s="1"/>
  <c r="F56" i="33"/>
  <c r="N48" i="37"/>
  <c r="O48" i="37" s="1"/>
  <c r="N16" i="40"/>
  <c r="O16" i="40"/>
  <c r="D55" i="40"/>
  <c r="L55" i="41"/>
  <c r="J50" i="42"/>
  <c r="N46" i="42"/>
  <c r="O46" i="42" s="1"/>
  <c r="N26" i="42"/>
  <c r="O26" i="42" s="1"/>
  <c r="I57" i="43"/>
  <c r="G57" i="43"/>
  <c r="N43" i="45"/>
  <c r="O43" i="45"/>
  <c r="O55" i="48" l="1"/>
  <c r="P55" i="48" s="1"/>
  <c r="N5" i="44"/>
  <c r="O5" i="44" s="1"/>
  <c r="N5" i="45"/>
  <c r="O5" i="45" s="1"/>
  <c r="D56" i="33"/>
  <c r="D42" i="46"/>
  <c r="N57" i="34"/>
  <c r="O57" i="34" s="1"/>
  <c r="F57" i="43"/>
  <c r="N27" i="39"/>
  <c r="O27" i="39" s="1"/>
  <c r="G55" i="41"/>
  <c r="N20" i="44"/>
  <c r="O20" i="44" s="1"/>
  <c r="N49" i="44"/>
  <c r="O49" i="44" s="1"/>
  <c r="I62" i="44"/>
  <c r="N5" i="41"/>
  <c r="O5" i="41" s="1"/>
  <c r="N40" i="42"/>
  <c r="O40" i="42" s="1"/>
  <c r="E62" i="44"/>
  <c r="O15" i="46"/>
  <c r="P15" i="46" s="1"/>
  <c r="L50" i="42"/>
  <c r="J55" i="41"/>
  <c r="N52" i="44"/>
  <c r="O52" i="44" s="1"/>
  <c r="O5" i="46"/>
  <c r="P5" i="46" s="1"/>
  <c r="K53" i="35"/>
  <c r="N5" i="36"/>
  <c r="O5" i="36" s="1"/>
  <c r="D53" i="39"/>
  <c r="M62" i="44"/>
  <c r="E50" i="42"/>
  <c r="H53" i="35"/>
  <c r="N42" i="40"/>
  <c r="O42" i="40" s="1"/>
  <c r="N40" i="36"/>
  <c r="O40" i="36" s="1"/>
  <c r="K58" i="37"/>
  <c r="E51" i="36"/>
  <c r="H56" i="33"/>
  <c r="F51" i="36"/>
  <c r="E53" i="39"/>
  <c r="F50" i="42"/>
  <c r="G50" i="42"/>
  <c r="E57" i="43"/>
  <c r="N57" i="43" s="1"/>
  <c r="O57" i="43" s="1"/>
  <c r="N14" i="45"/>
  <c r="O14" i="45" s="1"/>
  <c r="K51" i="36"/>
  <c r="F53" i="35"/>
  <c r="N51" i="35"/>
  <c r="O51" i="35" s="1"/>
  <c r="N13" i="37"/>
  <c r="O13" i="37" s="1"/>
  <c r="J55" i="40"/>
  <c r="L57" i="45"/>
  <c r="G59" i="34"/>
  <c r="N5" i="38"/>
  <c r="O5" i="38" s="1"/>
  <c r="E59" i="34"/>
  <c r="L52" i="38"/>
  <c r="J59" i="34"/>
  <c r="N40" i="39"/>
  <c r="O40" i="39" s="1"/>
  <c r="I53" i="39"/>
  <c r="N13" i="42"/>
  <c r="O13" i="42" s="1"/>
  <c r="H58" i="37"/>
  <c r="F55" i="40"/>
  <c r="N30" i="41"/>
  <c r="O30" i="41" s="1"/>
  <c r="N13" i="38"/>
  <c r="O13" i="38" s="1"/>
  <c r="H51" i="36"/>
  <c r="H52" i="38"/>
  <c r="J52" i="38"/>
  <c r="N18" i="35"/>
  <c r="O18" i="35" s="1"/>
  <c r="K53" i="39"/>
  <c r="N5" i="40"/>
  <c r="O5" i="40" s="1"/>
  <c r="K57" i="45"/>
  <c r="N57" i="45" s="1"/>
  <c r="O57" i="45" s="1"/>
  <c r="N55" i="37"/>
  <c r="O55" i="37" s="1"/>
  <c r="M53" i="35"/>
  <c r="L58" i="37"/>
  <c r="N13" i="36"/>
  <c r="O13" i="36" s="1"/>
  <c r="N13" i="34"/>
  <c r="O13" i="34" s="1"/>
  <c r="N41" i="38"/>
  <c r="O41" i="38" s="1"/>
  <c r="N30" i="40"/>
  <c r="O30" i="40" s="1"/>
  <c r="H42" i="46"/>
  <c r="O52" i="47"/>
  <c r="P52" i="47" s="1"/>
  <c r="N55" i="40"/>
  <c r="O55" i="40" s="1"/>
  <c r="L62" i="44"/>
  <c r="N38" i="42"/>
  <c r="O38" i="42" s="1"/>
  <c r="D52" i="38"/>
  <c r="D51" i="36"/>
  <c r="F55" i="41"/>
  <c r="N13" i="35"/>
  <c r="O13" i="35" s="1"/>
  <c r="G56" i="33"/>
  <c r="M52" i="38"/>
  <c r="K59" i="34"/>
  <c r="N34" i="34"/>
  <c r="O34" i="34" s="1"/>
  <c r="G53" i="35"/>
  <c r="N43" i="36"/>
  <c r="O43" i="36" s="1"/>
  <c r="E58" i="37"/>
  <c r="L53" i="39"/>
  <c r="L42" i="46"/>
  <c r="N13" i="41"/>
  <c r="O13" i="41" s="1"/>
  <c r="N5" i="39"/>
  <c r="O5" i="39" s="1"/>
  <c r="N30" i="45"/>
  <c r="O30" i="45" s="1"/>
  <c r="F58" i="37"/>
  <c r="H55" i="40"/>
  <c r="L59" i="34"/>
  <c r="H55" i="41"/>
  <c r="N14" i="43"/>
  <c r="O14" i="43" s="1"/>
  <c r="N51" i="40"/>
  <c r="O51" i="40" s="1"/>
  <c r="I53" i="35"/>
  <c r="N5" i="33"/>
  <c r="O5" i="33" s="1"/>
  <c r="N13" i="33"/>
  <c r="O13" i="33" s="1"/>
  <c r="M59" i="34"/>
  <c r="N47" i="34"/>
  <c r="O47" i="34" s="1"/>
  <c r="N31" i="35"/>
  <c r="O31" i="35" s="1"/>
  <c r="F52" i="38"/>
  <c r="N49" i="39"/>
  <c r="O49" i="39" s="1"/>
  <c r="N42" i="46"/>
  <c r="D62" i="44"/>
  <c r="K56" i="33"/>
  <c r="N31" i="33"/>
  <c r="O31" i="33" s="1"/>
  <c r="N5" i="34"/>
  <c r="O5" i="34" s="1"/>
  <c r="J53" i="35"/>
  <c r="M51" i="36"/>
  <c r="G52" i="38"/>
  <c r="N44" i="38"/>
  <c r="O44" i="38" s="1"/>
  <c r="K42" i="46"/>
  <c r="O34" i="46"/>
  <c r="P34" i="46" s="1"/>
  <c r="N5" i="35"/>
  <c r="O5" i="35" s="1"/>
  <c r="N48" i="33"/>
  <c r="O48" i="33" s="1"/>
  <c r="J56" i="33"/>
  <c r="N51" i="34"/>
  <c r="O51" i="34" s="1"/>
  <c r="L53" i="35"/>
  <c r="N43" i="35"/>
  <c r="O43" i="35" s="1"/>
  <c r="J51" i="36"/>
  <c r="N45" i="37"/>
  <c r="O45" i="37" s="1"/>
  <c r="I56" i="33"/>
  <c r="E56" i="33"/>
  <c r="N18" i="33"/>
  <c r="O18" i="33" s="1"/>
  <c r="F59" i="34"/>
  <c r="E53" i="35"/>
  <c r="N28" i="36"/>
  <c r="O28" i="36" s="1"/>
  <c r="N5" i="37"/>
  <c r="O5" i="37" s="1"/>
  <c r="N16" i="39"/>
  <c r="O16" i="39" s="1"/>
  <c r="N17" i="37"/>
  <c r="O17" i="37" s="1"/>
  <c r="D58" i="37"/>
  <c r="N58" i="37" s="1"/>
  <c r="O58" i="37" s="1"/>
  <c r="H50" i="42"/>
  <c r="L51" i="36"/>
  <c r="D59" i="34"/>
  <c r="N59" i="34" s="1"/>
  <c r="O59" i="34" s="1"/>
  <c r="N55" i="41" l="1"/>
  <c r="O55" i="41" s="1"/>
  <c r="N53" i="35"/>
  <c r="O53" i="35" s="1"/>
  <c r="N53" i="39"/>
  <c r="O53" i="39" s="1"/>
  <c r="N50" i="42"/>
  <c r="O50" i="42" s="1"/>
  <c r="O42" i="46"/>
  <c r="P42" i="46" s="1"/>
  <c r="N51" i="36"/>
  <c r="O51" i="36" s="1"/>
  <c r="N56" i="33"/>
  <c r="O56" i="33" s="1"/>
  <c r="N62" i="44"/>
  <c r="O62" i="44" s="1"/>
  <c r="N52" i="38"/>
  <c r="O52" i="38" s="1"/>
</calcChain>
</file>

<file path=xl/sharedStrings.xml><?xml version="1.0" encoding="utf-8"?>
<sst xmlns="http://schemas.openxmlformats.org/spreadsheetml/2006/main" count="1126" uniqueCount="183">
  <si>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</si>
  <si>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</si>
  <si>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</si>
  <si>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</si>
  <si>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</si>
  <si>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</si>
  <si>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</si>
  <si>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</si>
  <si>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</si>
  <si>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</si>
  <si>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</si>
  <si>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</si>
  <si>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</si>
  <si>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</si>
  <si>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Water</t>
  </si>
  <si>
    <t>Utility Service Tax - Telecommunications</t>
  </si>
  <si>
    <t>Utility Service Tax - Gas</t>
  </si>
  <si>
    <t>Permits, Fees, and Special Assessments</t>
  </si>
  <si>
    <t>Franchise Fee - Electricity</t>
  </si>
  <si>
    <t>Impact Fees - Commercial - Public Safety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</si>
  <si>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</si>
  <si>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</si>
  <si>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</si>
  <si>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</si>
  <si>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Transportation - Airport Development</t>
  </si>
  <si>
    <t>State Grant - Transportation - Airport Development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</si>
  <si>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</si>
  <si>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</si>
  <si>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</si>
  <si>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</si>
  <si>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</si>
  <si>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</si>
  <si>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</si>
  <si>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</si>
  <si>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</si>
  <si>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</si>
  <si>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</si>
  <si>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</si>
  <si>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</si>
  <si>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</si>
  <si>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</si>
  <si>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</si>
  <si>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Public Safety - Law Enforcement Services</t>
  </si>
  <si>
    <t>Public Safety - Fire Protection</t>
  </si>
  <si>
    <t>Public Safety - Other Public Safety Charges and Fees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</si>
  <si>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</si>
  <si>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</si>
  <si>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</si>
  <si>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</si>
  <si>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Transportation (User Fees) - Airports</t>
  </si>
  <si>
    <t>Transportation (User Fees) - Other Transportation Charges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</si>
  <si>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</si>
  <si>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</si>
  <si>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</si>
  <si>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</si>
  <si>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Traffic Court</t>
  </si>
  <si>
    <t>Other Judgments, Fines, and Forfeits</t>
  </si>
  <si>
    <t>Interest and Other Earnings - Interest</t>
  </si>
  <si>
    <t>Rents and Royalties</t>
  </si>
  <si>
    <t>Disposition of Fixed Assets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</si>
  <si>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</si>
  <si>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</si>
  <si>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</si>
  <si>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</si>
  <si>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</si>
  <si>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</si>
  <si>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</si>
  <si>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</si>
  <si>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</si>
  <si>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</si>
  <si>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DeFuniak Springs Revenues Reported by Account Code and Fund Type</t>
  </si>
  <si>
    <t>Local Fiscal Year Ended September 30, 2010</t>
  </si>
  <si>
    <t>Federal Grant - Physical Environment - Garbage / Solid Waste</t>
  </si>
  <si>
    <t>Federal Grant - Physical Environment - Other Physical Environment</t>
  </si>
  <si>
    <t>Federal Grant - Other Federal Grants</t>
  </si>
  <si>
    <t>State Grant - Transportation - Other Transportation</t>
  </si>
  <si>
    <t>2010 Municipal Census Population:</t>
  </si>
  <si>
    <t>Local Fiscal Year Ended September 30, 2011</t>
  </si>
  <si>
    <t>Utility Service Tax - Other</t>
  </si>
  <si>
    <t>State Grant - Public Safety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</si>
  <si>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</si>
  <si>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</si>
  <si>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</si>
  <si>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</si>
  <si>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</si>
  <si>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Permits and Franchise Fees</t>
  </si>
  <si>
    <t>Other Permits and Fees</t>
  </si>
  <si>
    <t>Federal Grant - Physical Environment - Water Supply System</t>
  </si>
  <si>
    <t>Grants from Other Local Units - Public Safety</t>
  </si>
  <si>
    <t>General Gov't (Not Court-Related) - Internal Service Fund Fees and Charges</t>
  </si>
  <si>
    <t>Impact Fees - Public Safety</t>
  </si>
  <si>
    <t>Proceeds - Debt Proceeds</t>
  </si>
  <si>
    <t>2008 Municipal Population:</t>
  </si>
  <si>
    <t>Local Fiscal Year Ended September 30, 2013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</si>
  <si>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</si>
  <si>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</si>
  <si>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</si>
  <si>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</si>
  <si>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</si>
  <si>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Transportation - Airports</t>
  </si>
  <si>
    <t>Sales - Disposition of Fixed Assets</t>
  </si>
  <si>
    <t>2013 Municipal Population:</t>
  </si>
  <si>
    <t>Local Fiscal Year Ended September 30, 2014</t>
  </si>
  <si>
    <t>First Local Option Fuel Tax (1 to 6 Cents)</t>
  </si>
  <si>
    <t>Communications Services Taxes (Chapter 202, F.S.)</t>
  </si>
  <si>
    <t>Licenses</t>
  </si>
  <si>
    <t>Federal Grant - Physical Environment - Sewer / Wastewater</t>
  </si>
  <si>
    <t>State Grant - Economic Environment</t>
  </si>
  <si>
    <t>State Shared Revenues - General Government - Other General Government</t>
  </si>
  <si>
    <t>General Government - Other General Government Charges and Fees</t>
  </si>
  <si>
    <t>Transportation - Other Transportation Charges</t>
  </si>
  <si>
    <t>Economic Environment - Housing</t>
  </si>
  <si>
    <t>Court-Ordered Judgments and Fines - Other Court-Ordered</t>
  </si>
  <si>
    <t>Sales - Sale of Surplus Materials and Scrap</t>
  </si>
  <si>
    <t>Other Miscellaneous Revenues - Settlements</t>
  </si>
  <si>
    <t>Proceeds - Installment Purchases and Capital Lease Proceeds</t>
  </si>
  <si>
    <t>Proceeds of General Capital Asset Dispositions - Sales</t>
  </si>
  <si>
    <t>2014 Municipal Population:</t>
  </si>
  <si>
    <t>Local Fiscal Year Ended September 30, 2015</t>
  </si>
  <si>
    <t>Federal Grant - Culture / Recreation</t>
  </si>
  <si>
    <t>State Grant - Physical Environment - Water Supply System</t>
  </si>
  <si>
    <t>Grants from Other Local Units - Economic Environment</t>
  </si>
  <si>
    <t>Proprietary Non-Operating - Capital Contributions from Other Public Source</t>
  </si>
  <si>
    <t>2015 Municipal Population:</t>
  </si>
  <si>
    <t>Local Fiscal Year Ended September 30, 2016</t>
  </si>
  <si>
    <t>Impact Fees - Residential - Public Safety</t>
  </si>
  <si>
    <t>Proprietary Non-Operating - State Grants and Donations</t>
  </si>
  <si>
    <t>2016 Municipal Population:</t>
  </si>
  <si>
    <t>Local Fiscal Year Ended September 30, 2017</t>
  </si>
  <si>
    <t>2017 Municipal Population:</t>
  </si>
  <si>
    <t>Local Fiscal Year Ended September 30, 2018</t>
  </si>
  <si>
    <t>Local Business Tax (Chapter 205, F.S.)</t>
  </si>
  <si>
    <t>State Shared Revenues - Public Safety - Emergency Management Assistance</t>
  </si>
  <si>
    <t>General Government - Internal Service Fund Fees and Charges</t>
  </si>
  <si>
    <t>Physical Environment - Electric Utility</t>
  </si>
  <si>
    <t>Court-Ordered Judgments and Fines - As Decided by Circuit Court Criminal</t>
  </si>
  <si>
    <t>Other Miscellaneous Revenues - Slot Machine Proceeds</t>
  </si>
  <si>
    <t>Proceeds - Proceeds from Refunding Bonds</t>
  </si>
  <si>
    <t>Proprietary Non-Operating - Other Non-Operating Sources</t>
  </si>
  <si>
    <t>2018 Municipal Population:</t>
  </si>
  <si>
    <t>Local Fiscal Year Ended September 30, 2019</t>
  </si>
  <si>
    <t>Impact Fees - Residential - Physical Environment</t>
  </si>
  <si>
    <t>Special Assessments - Capital Improvement</t>
  </si>
  <si>
    <t>2019 Municipal Population:</t>
  </si>
  <si>
    <t>Local Fiscal Year Ended September 30, 2020</t>
  </si>
  <si>
    <t>General Government - Recording Fees</t>
  </si>
  <si>
    <t>General Government - Fees Remitted to County from Clerk of County Court</t>
  </si>
  <si>
    <t>Proprietary Non-Operating - Interest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</si>
  <si>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</si>
  <si>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</si>
  <si>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</si>
  <si>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</si>
  <si>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</si>
  <si>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</si>
  <si>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</si>
  <si>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Other Fees and Special Assessments</t>
  </si>
  <si>
    <t>Intergovernmental Revenues</t>
  </si>
  <si>
    <t>Federal Grant - General Government</t>
  </si>
  <si>
    <t>State Shared Revenues - General Government - Municipal Revenue Sharing Program</t>
  </si>
  <si>
    <t>Physical Environment - Water / Sewer Combination Utility</t>
  </si>
  <si>
    <t>Other Charges for Services (Not Court-Related)</t>
  </si>
  <si>
    <t>Proceeds - Leases - Financial Agreements</t>
  </si>
  <si>
    <t>Proprietary Non-Operating Sources - Capital Contributions from Other Public Source</t>
  </si>
  <si>
    <t>2021 Municipal Population:</t>
  </si>
  <si>
    <t>Local Fiscal Year Ended September 30, 2022</t>
  </si>
  <si>
    <t>State Communications Services Taxes</t>
  </si>
  <si>
    <t>Federal Grant - Physical Environment - Electric Supply System</t>
  </si>
  <si>
    <t>State Grant - General Government</t>
  </si>
  <si>
    <t>State Shared Revenues - General Government - Local Government Half-Cent Sales Tax Program</t>
  </si>
  <si>
    <t>General Government - Fees Remitted to County from Tax Collector</t>
  </si>
  <si>
    <t>Physical Environment - Cemetary</t>
  </si>
  <si>
    <t>Culture / Recreation - Special Events</t>
  </si>
  <si>
    <t>Proprietary Non-Operating Sources - Capital Contributions from Private Source</t>
  </si>
  <si>
    <t>2022 Municipal Population:</t>
  </si>
  <si>
    <t>Local Fiscal Year Ended September 30, 2023</t>
  </si>
  <si>
    <t>Local Government Infrastructure Surtax</t>
  </si>
  <si>
    <t>Federal Grant - American Rescue Plan Act Funds</t>
  </si>
  <si>
    <t>State Grant - Physical Environment - Sewer / Wastewater</t>
  </si>
  <si>
    <t>Grants from Other Local Units - Transportation</t>
  </si>
  <si>
    <t>Grants from Other Local Units - Culture / Recreation</t>
  </si>
  <si>
    <t>Court-Ordered Judgments and Fines - Intergovernmental Radio Communication Program</t>
  </si>
  <si>
    <t>Contributions from Enterprise Operations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</si>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</sst>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97361-EAE4-4DAB-858A-2718D16E8EF0}">
  <sheetPr>
    <pageSetUpPr fitToPage="1"/>
  </sheetPr>
  <dimension ref="A1:ED59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174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63</v>
      </c>
      <c r="B3" s="108"/>
      <c r="C3" s="109"/>
      <c r="D3" s="113" t="s">
        <v>34</v>
      </c>
      <c r="E3" s="114"/>
      <c r="F3" s="114"/>
      <c r="G3" s="114"/>
      <c r="H3" s="115"/>
      <c r="I3" s="113" t="s">
        <v>35</v>
      </c>
      <c r="J3" s="115"/>
      <c r="K3" s="113" t="s">
        <v>37</v>
      </c>
      <c r="L3" s="114"/>
      <c r="M3" s="115"/>
      <c r="N3" s="49"/>
      <c r="O3" s="50"/>
      <c r="P3" s="116" t="s">
        <v>150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64</v>
      </c>
      <c r="F4" s="52" t="s">
        <v>65</v>
      </c>
      <c r="G4" s="52" t="s">
        <v>66</v>
      </c>
      <c r="H4" s="52" t="s">
        <v>6</v>
      </c>
      <c r="I4" s="52" t="s">
        <v>7</v>
      </c>
      <c r="J4" s="53" t="s">
        <v>67</v>
      </c>
      <c r="K4" s="53" t="s">
        <v>8</v>
      </c>
      <c r="L4" s="53" t="s">
        <v>9</v>
      </c>
      <c r="M4" s="53" t="s">
        <v>151</v>
      </c>
      <c r="N4" s="53" t="s">
        <v>10</v>
      </c>
      <c r="O4" s="53" t="s">
        <v>152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153</v>
      </c>
      <c r="B5" s="57"/>
      <c r="C5" s="57"/>
      <c r="D5" s="58">
        <f>SUM(D6:D13)</f>
        <v>6266192</v>
      </c>
      <c r="E5" s="58">
        <f>SUM(E6:E13)</f>
        <v>374889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6641081</v>
      </c>
      <c r="P5" s="60">
        <f>(O5/P$57)</f>
        <v>1078.4477102955505</v>
      </c>
      <c r="Q5" s="61"/>
    </row>
    <row r="6" spans="1:134">
      <c r="A6" s="63"/>
      <c r="B6" s="64">
        <v>311</v>
      </c>
      <c r="C6" s="65" t="s">
        <v>3</v>
      </c>
      <c r="D6" s="66">
        <v>1284005</v>
      </c>
      <c r="E6" s="66">
        <v>374889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1658894</v>
      </c>
      <c r="P6" s="67">
        <f>(O6/P$57)</f>
        <v>269.38843780448195</v>
      </c>
      <c r="Q6" s="68"/>
    </row>
    <row r="7" spans="1:134">
      <c r="A7" s="63"/>
      <c r="B7" s="64">
        <v>312.41000000000003</v>
      </c>
      <c r="C7" s="65" t="s">
        <v>154</v>
      </c>
      <c r="D7" s="66">
        <v>310766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310766</v>
      </c>
      <c r="P7" s="67">
        <f>(O7/P$57)</f>
        <v>50.465410847677816</v>
      </c>
      <c r="Q7" s="68"/>
    </row>
    <row r="8" spans="1:134">
      <c r="A8" s="63"/>
      <c r="B8" s="64">
        <v>312.63</v>
      </c>
      <c r="C8" s="65" t="s">
        <v>175</v>
      </c>
      <c r="D8" s="66">
        <v>2985462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2985462</v>
      </c>
      <c r="P8" s="67">
        <f>(O8/P$57)</f>
        <v>484.81032802858073</v>
      </c>
      <c r="Q8" s="68"/>
    </row>
    <row r="9" spans="1:134">
      <c r="A9" s="63"/>
      <c r="B9" s="64">
        <v>314.10000000000002</v>
      </c>
      <c r="C9" s="65" t="s">
        <v>13</v>
      </c>
      <c r="D9" s="66">
        <v>990730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990730</v>
      </c>
      <c r="P9" s="67">
        <f>(O9/P$57)</f>
        <v>160.8850276063657</v>
      </c>
      <c r="Q9" s="68"/>
    </row>
    <row r="10" spans="1:134">
      <c r="A10" s="63"/>
      <c r="B10" s="64">
        <v>314.3</v>
      </c>
      <c r="C10" s="65" t="s">
        <v>14</v>
      </c>
      <c r="D10" s="66">
        <v>359181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359181</v>
      </c>
      <c r="P10" s="67">
        <f>(O10/P$57)</f>
        <v>58.327541409548552</v>
      </c>
      <c r="Q10" s="68"/>
    </row>
    <row r="11" spans="1:134">
      <c r="A11" s="63"/>
      <c r="B11" s="64">
        <v>314.39999999999998</v>
      </c>
      <c r="C11" s="65" t="s">
        <v>16</v>
      </c>
      <c r="D11" s="66">
        <v>69096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69096</v>
      </c>
      <c r="P11" s="67">
        <f>(O11/P$57)</f>
        <v>11.220526144852224</v>
      </c>
      <c r="Q11" s="68"/>
    </row>
    <row r="12" spans="1:134">
      <c r="A12" s="63"/>
      <c r="B12" s="64">
        <v>315.10000000000002</v>
      </c>
      <c r="C12" s="65" t="s">
        <v>165</v>
      </c>
      <c r="D12" s="66">
        <v>236412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236412</v>
      </c>
      <c r="P12" s="67">
        <f>(O12/P$57)</f>
        <v>38.391036050665804</v>
      </c>
      <c r="Q12" s="68"/>
    </row>
    <row r="13" spans="1:134">
      <c r="A13" s="63"/>
      <c r="B13" s="64">
        <v>316</v>
      </c>
      <c r="C13" s="65" t="s">
        <v>131</v>
      </c>
      <c r="D13" s="66">
        <v>30540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30540</v>
      </c>
      <c r="P13" s="67">
        <f>(O13/P$57)</f>
        <v>4.9594024033777204</v>
      </c>
      <c r="Q13" s="68"/>
    </row>
    <row r="14" spans="1:134" ht="15.75">
      <c r="A14" s="69" t="s">
        <v>17</v>
      </c>
      <c r="B14" s="70"/>
      <c r="C14" s="71"/>
      <c r="D14" s="72">
        <f>SUM(D15:D15)</f>
        <v>0</v>
      </c>
      <c r="E14" s="72">
        <f>SUM(E15:E15)</f>
        <v>37896</v>
      </c>
      <c r="F14" s="72">
        <f>SUM(F15:F15)</f>
        <v>0</v>
      </c>
      <c r="G14" s="72">
        <f>SUM(G15:G15)</f>
        <v>0</v>
      </c>
      <c r="H14" s="72">
        <f>SUM(H15:H15)</f>
        <v>0</v>
      </c>
      <c r="I14" s="72">
        <f>SUM(I15:I15)</f>
        <v>0</v>
      </c>
      <c r="J14" s="72">
        <f>SUM(J15:J15)</f>
        <v>0</v>
      </c>
      <c r="K14" s="72">
        <f>SUM(K15:K15)</f>
        <v>0</v>
      </c>
      <c r="L14" s="72">
        <f>SUM(L15:L15)</f>
        <v>0</v>
      </c>
      <c r="M14" s="72">
        <f>SUM(M15:M15)</f>
        <v>0</v>
      </c>
      <c r="N14" s="72">
        <f>SUM(N15:N15)</f>
        <v>0</v>
      </c>
      <c r="O14" s="73">
        <f>SUM(D14:N14)</f>
        <v>37896</v>
      </c>
      <c r="P14" s="74">
        <f>(O14/P$57)</f>
        <v>6.1539460863916853</v>
      </c>
      <c r="Q14" s="75"/>
    </row>
    <row r="15" spans="1:134">
      <c r="A15" s="63"/>
      <c r="B15" s="64">
        <v>329.5</v>
      </c>
      <c r="C15" s="65" t="s">
        <v>155</v>
      </c>
      <c r="D15" s="66">
        <v>0</v>
      </c>
      <c r="E15" s="66">
        <v>37896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" si="1">SUM(D15:N15)</f>
        <v>37896</v>
      </c>
      <c r="P15" s="67">
        <f>(O15/P$57)</f>
        <v>6.1539460863916853</v>
      </c>
      <c r="Q15" s="68"/>
    </row>
    <row r="16" spans="1:134" ht="15.75">
      <c r="A16" s="69" t="s">
        <v>156</v>
      </c>
      <c r="B16" s="70"/>
      <c r="C16" s="71"/>
      <c r="D16" s="72">
        <f>SUM(D17:D32)</f>
        <v>5821337</v>
      </c>
      <c r="E16" s="72">
        <f>SUM(E17:E32)</f>
        <v>0</v>
      </c>
      <c r="F16" s="72">
        <f>SUM(F17:F32)</f>
        <v>0</v>
      </c>
      <c r="G16" s="72">
        <f>SUM(G17:G32)</f>
        <v>0</v>
      </c>
      <c r="H16" s="72">
        <f>SUM(H17:H32)</f>
        <v>0</v>
      </c>
      <c r="I16" s="72">
        <f>SUM(I17:I32)</f>
        <v>2361536</v>
      </c>
      <c r="J16" s="72">
        <f>SUM(J17:J32)</f>
        <v>0</v>
      </c>
      <c r="K16" s="72">
        <f>SUM(K17:K32)</f>
        <v>0</v>
      </c>
      <c r="L16" s="72">
        <f>SUM(L17:L32)</f>
        <v>0</v>
      </c>
      <c r="M16" s="72">
        <f>SUM(M17:M32)</f>
        <v>0</v>
      </c>
      <c r="N16" s="72">
        <f>SUM(N17:N32)</f>
        <v>0</v>
      </c>
      <c r="O16" s="73">
        <f>SUM(D16:N16)</f>
        <v>8182873</v>
      </c>
      <c r="P16" s="74">
        <f>(O16/P$57)</f>
        <v>1328.8199090613837</v>
      </c>
      <c r="Q16" s="75"/>
    </row>
    <row r="17" spans="1:17">
      <c r="A17" s="63"/>
      <c r="B17" s="64">
        <v>331.2</v>
      </c>
      <c r="C17" s="65" t="s">
        <v>21</v>
      </c>
      <c r="D17" s="66">
        <v>39661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>SUM(D17:N17)</f>
        <v>39661</v>
      </c>
      <c r="P17" s="67">
        <f>(O17/P$57)</f>
        <v>6.4405651185449821</v>
      </c>
      <c r="Q17" s="68"/>
    </row>
    <row r="18" spans="1:17">
      <c r="A18" s="63"/>
      <c r="B18" s="64">
        <v>331.41</v>
      </c>
      <c r="C18" s="65" t="s">
        <v>24</v>
      </c>
      <c r="D18" s="66">
        <v>136471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ref="O18:O28" si="2">SUM(D18:N18)</f>
        <v>136471</v>
      </c>
      <c r="P18" s="67">
        <f>(O18/P$57)</f>
        <v>22.161578434556674</v>
      </c>
      <c r="Q18" s="68"/>
    </row>
    <row r="19" spans="1:17">
      <c r="A19" s="63"/>
      <c r="B19" s="64">
        <v>331.51</v>
      </c>
      <c r="C19" s="65" t="s">
        <v>176</v>
      </c>
      <c r="D19" s="66">
        <v>36354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36354</v>
      </c>
      <c r="P19" s="67">
        <f>(O19/P$57)</f>
        <v>5.903540110425463</v>
      </c>
      <c r="Q19" s="68"/>
    </row>
    <row r="20" spans="1:17">
      <c r="A20" s="63"/>
      <c r="B20" s="64">
        <v>334.2</v>
      </c>
      <c r="C20" s="65" t="s">
        <v>79</v>
      </c>
      <c r="D20" s="66">
        <v>148741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148741</v>
      </c>
      <c r="P20" s="67">
        <f>(O20/P$57)</f>
        <v>24.154108476778173</v>
      </c>
      <c r="Q20" s="68"/>
    </row>
    <row r="21" spans="1:17">
      <c r="A21" s="63"/>
      <c r="B21" s="64">
        <v>334.31</v>
      </c>
      <c r="C21" s="65" t="s">
        <v>120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85311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85311</v>
      </c>
      <c r="P21" s="67">
        <f>(O21/P$57)</f>
        <v>13.853686261773303</v>
      </c>
      <c r="Q21" s="68"/>
    </row>
    <row r="22" spans="1:17">
      <c r="A22" s="63"/>
      <c r="B22" s="64">
        <v>334.35</v>
      </c>
      <c r="C22" s="65" t="s">
        <v>177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2062798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2062798</v>
      </c>
      <c r="P22" s="67">
        <f>(O22/P$57)</f>
        <v>334.97856446898345</v>
      </c>
      <c r="Q22" s="68"/>
    </row>
    <row r="23" spans="1:17">
      <c r="A23" s="63"/>
      <c r="B23" s="64">
        <v>334.41</v>
      </c>
      <c r="C23" s="65" t="s">
        <v>25</v>
      </c>
      <c r="D23" s="66">
        <v>3295111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3295111</v>
      </c>
      <c r="P23" s="67">
        <f>(O23/P$57)</f>
        <v>535.09434881455013</v>
      </c>
      <c r="Q23" s="68"/>
    </row>
    <row r="24" spans="1:17">
      <c r="A24" s="63"/>
      <c r="B24" s="64">
        <v>335.125</v>
      </c>
      <c r="C24" s="65" t="s">
        <v>158</v>
      </c>
      <c r="D24" s="66">
        <v>571444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571444</v>
      </c>
      <c r="P24" s="67">
        <f>(O24/P$57)</f>
        <v>92.797012016888601</v>
      </c>
      <c r="Q24" s="68"/>
    </row>
    <row r="25" spans="1:17">
      <c r="A25" s="63"/>
      <c r="B25" s="64">
        <v>335.14</v>
      </c>
      <c r="C25" s="65" t="s">
        <v>95</v>
      </c>
      <c r="D25" s="66">
        <v>2007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2007</v>
      </c>
      <c r="P25" s="67">
        <f>(O25/P$57)</f>
        <v>0.32591750568366351</v>
      </c>
      <c r="Q25" s="68"/>
    </row>
    <row r="26" spans="1:17">
      <c r="A26" s="63"/>
      <c r="B26" s="64">
        <v>335.15</v>
      </c>
      <c r="C26" s="65" t="s">
        <v>96</v>
      </c>
      <c r="D26" s="66">
        <v>7576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7576</v>
      </c>
      <c r="P26" s="67">
        <f>(O26/P$57)</f>
        <v>1.2302695680415718</v>
      </c>
      <c r="Q26" s="68"/>
    </row>
    <row r="27" spans="1:17">
      <c r="A27" s="63"/>
      <c r="B27" s="64">
        <v>335.18</v>
      </c>
      <c r="C27" s="65" t="s">
        <v>168</v>
      </c>
      <c r="D27" s="66">
        <v>1497563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1497563</v>
      </c>
      <c r="P27" s="67">
        <f>(O27/P$57)</f>
        <v>243.18983436180579</v>
      </c>
      <c r="Q27" s="68"/>
    </row>
    <row r="28" spans="1:17">
      <c r="A28" s="63"/>
      <c r="B28" s="64">
        <v>335.21</v>
      </c>
      <c r="C28" s="65" t="s">
        <v>31</v>
      </c>
      <c r="D28" s="66">
        <v>2675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2675</v>
      </c>
      <c r="P28" s="67">
        <f>(O28/P$57)</f>
        <v>0.43439428385839557</v>
      </c>
      <c r="Q28" s="68"/>
    </row>
    <row r="29" spans="1:17">
      <c r="A29" s="63"/>
      <c r="B29" s="64">
        <v>337.4</v>
      </c>
      <c r="C29" s="65" t="s">
        <v>178</v>
      </c>
      <c r="D29" s="66">
        <v>65084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ref="O29:O30" si="3">SUM(D29:N29)</f>
        <v>65084</v>
      </c>
      <c r="P29" s="67">
        <f>(O29/P$57)</f>
        <v>10.569015914257877</v>
      </c>
      <c r="Q29" s="68"/>
    </row>
    <row r="30" spans="1:17">
      <c r="A30" s="63"/>
      <c r="B30" s="64">
        <v>337.7</v>
      </c>
      <c r="C30" s="65" t="s">
        <v>179</v>
      </c>
      <c r="D30" s="66">
        <v>5955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3"/>
        <v>5955</v>
      </c>
      <c r="P30" s="67">
        <f>(O30/P$57)</f>
        <v>0.96703475154270868</v>
      </c>
      <c r="Q30" s="68"/>
    </row>
    <row r="31" spans="1:17">
      <c r="A31" s="63"/>
      <c r="B31" s="64">
        <v>338</v>
      </c>
      <c r="C31" s="65" t="s">
        <v>32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213427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>SUM(D31:N31)</f>
        <v>213427</v>
      </c>
      <c r="P31" s="67">
        <f>(O31/P$57)</f>
        <v>34.658493017213381</v>
      </c>
      <c r="Q31" s="68"/>
    </row>
    <row r="32" spans="1:17">
      <c r="A32" s="63"/>
      <c r="B32" s="64">
        <v>339</v>
      </c>
      <c r="C32" s="65" t="s">
        <v>33</v>
      </c>
      <c r="D32" s="66">
        <v>12695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>SUM(D32:N32)</f>
        <v>12695</v>
      </c>
      <c r="P32" s="67">
        <f>(O32/P$57)</f>
        <v>2.0615459564793763</v>
      </c>
      <c r="Q32" s="68"/>
    </row>
    <row r="33" spans="1:17" ht="15.75">
      <c r="A33" s="69" t="s">
        <v>38</v>
      </c>
      <c r="B33" s="70"/>
      <c r="C33" s="71"/>
      <c r="D33" s="72">
        <f>SUM(D34:D43)</f>
        <v>1504219</v>
      </c>
      <c r="E33" s="72">
        <f>SUM(E34:E43)</f>
        <v>147955</v>
      </c>
      <c r="F33" s="72">
        <f>SUM(F34:F43)</f>
        <v>0</v>
      </c>
      <c r="G33" s="72">
        <f>SUM(G34:G43)</f>
        <v>0</v>
      </c>
      <c r="H33" s="72">
        <f>SUM(H34:H43)</f>
        <v>0</v>
      </c>
      <c r="I33" s="72">
        <f>SUM(I34:I43)</f>
        <v>9958096</v>
      </c>
      <c r="J33" s="72">
        <f>SUM(J34:J43)</f>
        <v>0</v>
      </c>
      <c r="K33" s="72">
        <f>SUM(K34:K43)</f>
        <v>0</v>
      </c>
      <c r="L33" s="72">
        <f>SUM(L34:L43)</f>
        <v>0</v>
      </c>
      <c r="M33" s="72">
        <f>SUM(M34:M43)</f>
        <v>0</v>
      </c>
      <c r="N33" s="72">
        <f>SUM(N34:N43)</f>
        <v>0</v>
      </c>
      <c r="O33" s="72">
        <f>SUM(D33:N33)</f>
        <v>11610270</v>
      </c>
      <c r="P33" s="74">
        <f>(O33/P$57)</f>
        <v>1885.3962325430334</v>
      </c>
      <c r="Q33" s="75"/>
    </row>
    <row r="34" spans="1:17">
      <c r="A34" s="63"/>
      <c r="B34" s="64">
        <v>341.9</v>
      </c>
      <c r="C34" s="65" t="s">
        <v>109</v>
      </c>
      <c r="D34" s="66">
        <v>76613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ref="O34:O42" si="4">SUM(D34:N34)</f>
        <v>76613</v>
      </c>
      <c r="P34" s="67">
        <f>(O34/P$57)</f>
        <v>12.441214680090939</v>
      </c>
      <c r="Q34" s="68"/>
    </row>
    <row r="35" spans="1:17">
      <c r="A35" s="63"/>
      <c r="B35" s="64">
        <v>342.1</v>
      </c>
      <c r="C35" s="65" t="s">
        <v>42</v>
      </c>
      <c r="D35" s="66">
        <v>4606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4"/>
        <v>4606</v>
      </c>
      <c r="P35" s="67">
        <f>(O35/P$57)</f>
        <v>0.74797012016888598</v>
      </c>
      <c r="Q35" s="68"/>
    </row>
    <row r="36" spans="1:17">
      <c r="A36" s="63"/>
      <c r="B36" s="64">
        <v>343.2</v>
      </c>
      <c r="C36" s="65" t="s">
        <v>45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1203958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4"/>
        <v>1203958</v>
      </c>
      <c r="P36" s="67">
        <f>(O36/P$57)</f>
        <v>195.51120493666775</v>
      </c>
      <c r="Q36" s="68"/>
    </row>
    <row r="37" spans="1:17">
      <c r="A37" s="63"/>
      <c r="B37" s="64">
        <v>343.3</v>
      </c>
      <c r="C37" s="65" t="s">
        <v>46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5000049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4"/>
        <v>5000049</v>
      </c>
      <c r="P37" s="67">
        <f>(O37/P$57)</f>
        <v>811.95988957453721</v>
      </c>
      <c r="Q37" s="68"/>
    </row>
    <row r="38" spans="1:17">
      <c r="A38" s="63"/>
      <c r="B38" s="64">
        <v>343.4</v>
      </c>
      <c r="C38" s="65" t="s">
        <v>47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771352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4"/>
        <v>771352</v>
      </c>
      <c r="P38" s="67">
        <f>(O38/P$57)</f>
        <v>125.26014939915557</v>
      </c>
      <c r="Q38" s="68"/>
    </row>
    <row r="39" spans="1:17">
      <c r="A39" s="63"/>
      <c r="B39" s="64">
        <v>343.5</v>
      </c>
      <c r="C39" s="65" t="s">
        <v>48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2982737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4"/>
        <v>2982737</v>
      </c>
      <c r="P39" s="67">
        <f>(O39/P$57)</f>
        <v>484.36781422539786</v>
      </c>
      <c r="Q39" s="68"/>
    </row>
    <row r="40" spans="1:17">
      <c r="A40" s="63"/>
      <c r="B40" s="64">
        <v>343.8</v>
      </c>
      <c r="C40" s="65" t="s">
        <v>170</v>
      </c>
      <c r="D40" s="66">
        <v>0</v>
      </c>
      <c r="E40" s="66">
        <v>43979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43979</v>
      </c>
      <c r="P40" s="67">
        <f>(O40/P$57)</f>
        <v>7.141766807405002</v>
      </c>
      <c r="Q40" s="68"/>
    </row>
    <row r="41" spans="1:17">
      <c r="A41" s="63"/>
      <c r="B41" s="64">
        <v>344.1</v>
      </c>
      <c r="C41" s="65" t="s">
        <v>99</v>
      </c>
      <c r="D41" s="66">
        <v>659135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4"/>
        <v>659135</v>
      </c>
      <c r="P41" s="67">
        <f>(O41/P$57)</f>
        <v>107.03718739850601</v>
      </c>
      <c r="Q41" s="68"/>
    </row>
    <row r="42" spans="1:17">
      <c r="A42" s="63"/>
      <c r="B42" s="64">
        <v>347.4</v>
      </c>
      <c r="C42" s="65" t="s">
        <v>171</v>
      </c>
      <c r="D42" s="66">
        <v>0</v>
      </c>
      <c r="E42" s="66">
        <v>103976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4"/>
        <v>103976</v>
      </c>
      <c r="P42" s="67">
        <f>(O42/P$57)</f>
        <v>16.884702825592726</v>
      </c>
      <c r="Q42" s="68"/>
    </row>
    <row r="43" spans="1:17">
      <c r="A43" s="63"/>
      <c r="B43" s="64">
        <v>349</v>
      </c>
      <c r="C43" s="65" t="s">
        <v>160</v>
      </c>
      <c r="D43" s="66">
        <v>763865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>SUM(D43:N43)</f>
        <v>763865</v>
      </c>
      <c r="P43" s="67">
        <f>(O43/P$57)</f>
        <v>124.04433257551153</v>
      </c>
      <c r="Q43" s="68"/>
    </row>
    <row r="44" spans="1:17" ht="15.75">
      <c r="A44" s="69" t="s">
        <v>39</v>
      </c>
      <c r="B44" s="70"/>
      <c r="C44" s="71"/>
      <c r="D44" s="72">
        <f>SUM(D45:D46)</f>
        <v>26644</v>
      </c>
      <c r="E44" s="72">
        <f>SUM(E45:E46)</f>
        <v>0</v>
      </c>
      <c r="F44" s="72">
        <f>SUM(F45:F46)</f>
        <v>0</v>
      </c>
      <c r="G44" s="72">
        <f>SUM(G45:G46)</f>
        <v>0</v>
      </c>
      <c r="H44" s="72">
        <f>SUM(H45:H46)</f>
        <v>0</v>
      </c>
      <c r="I44" s="72">
        <f>SUM(I45:I46)</f>
        <v>0</v>
      </c>
      <c r="J44" s="72">
        <f>SUM(J45:J46)</f>
        <v>0</v>
      </c>
      <c r="K44" s="72">
        <f>SUM(K45:K46)</f>
        <v>0</v>
      </c>
      <c r="L44" s="72">
        <f>SUM(L45:L46)</f>
        <v>0</v>
      </c>
      <c r="M44" s="72">
        <f>SUM(M45:M46)</f>
        <v>0</v>
      </c>
      <c r="N44" s="72">
        <f>SUM(N45:N46)</f>
        <v>0</v>
      </c>
      <c r="O44" s="72">
        <f>SUM(D44:N44)</f>
        <v>26644</v>
      </c>
      <c r="P44" s="74">
        <f>(O44/P$57)</f>
        <v>4.3267294576161088</v>
      </c>
      <c r="Q44" s="75"/>
    </row>
    <row r="45" spans="1:17">
      <c r="A45" s="76"/>
      <c r="B45" s="77">
        <v>351.1</v>
      </c>
      <c r="C45" s="78" t="s">
        <v>54</v>
      </c>
      <c r="D45" s="66">
        <v>16290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>SUM(D45:N45)</f>
        <v>16290</v>
      </c>
      <c r="P45" s="67">
        <f>(O45/P$57)</f>
        <v>2.6453393959077625</v>
      </c>
      <c r="Q45" s="68"/>
    </row>
    <row r="46" spans="1:17">
      <c r="A46" s="76"/>
      <c r="B46" s="77">
        <v>351.7</v>
      </c>
      <c r="C46" s="78" t="s">
        <v>180</v>
      </c>
      <c r="D46" s="66">
        <v>10354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ref="O46" si="5">SUM(D46:N46)</f>
        <v>10354</v>
      </c>
      <c r="P46" s="67">
        <f>(O46/P$57)</f>
        <v>1.6813900617083468</v>
      </c>
      <c r="Q46" s="68"/>
    </row>
    <row r="47" spans="1:17" ht="15.75">
      <c r="A47" s="69" t="s">
        <v>4</v>
      </c>
      <c r="B47" s="70"/>
      <c r="C47" s="71"/>
      <c r="D47" s="72">
        <f>SUM(D48:D51)</f>
        <v>254810</v>
      </c>
      <c r="E47" s="72">
        <f>SUM(E48:E51)</f>
        <v>21618</v>
      </c>
      <c r="F47" s="72">
        <f>SUM(F48:F51)</f>
        <v>0</v>
      </c>
      <c r="G47" s="72">
        <f>SUM(G48:G51)</f>
        <v>0</v>
      </c>
      <c r="H47" s="72">
        <f>SUM(H48:H51)</f>
        <v>0</v>
      </c>
      <c r="I47" s="72">
        <f>SUM(I48:I51)</f>
        <v>294008</v>
      </c>
      <c r="J47" s="72">
        <f>SUM(J48:J51)</f>
        <v>0</v>
      </c>
      <c r="K47" s="72">
        <f>SUM(K48:K51)</f>
        <v>0</v>
      </c>
      <c r="L47" s="72">
        <f>SUM(L48:L51)</f>
        <v>0</v>
      </c>
      <c r="M47" s="72">
        <f>SUM(M48:M51)</f>
        <v>0</v>
      </c>
      <c r="N47" s="72">
        <f>SUM(N48:N51)</f>
        <v>0</v>
      </c>
      <c r="O47" s="72">
        <f>SUM(D47:N47)</f>
        <v>570436</v>
      </c>
      <c r="P47" s="74">
        <f>(O47/P$57)</f>
        <v>92.633322507307568</v>
      </c>
      <c r="Q47" s="75"/>
    </row>
    <row r="48" spans="1:17">
      <c r="A48" s="63"/>
      <c r="B48" s="64">
        <v>361.1</v>
      </c>
      <c r="C48" s="65" t="s">
        <v>57</v>
      </c>
      <c r="D48" s="66">
        <v>21996</v>
      </c>
      <c r="E48" s="66">
        <v>5150</v>
      </c>
      <c r="F48" s="66">
        <v>0</v>
      </c>
      <c r="G48" s="66">
        <v>0</v>
      </c>
      <c r="H48" s="66">
        <v>0</v>
      </c>
      <c r="I48" s="66">
        <v>72120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>SUM(D48:N48)</f>
        <v>99266</v>
      </c>
      <c r="P48" s="67">
        <f>(O48/P$57)</f>
        <v>16.119844105228971</v>
      </c>
      <c r="Q48" s="68"/>
    </row>
    <row r="49" spans="1:120">
      <c r="A49" s="63"/>
      <c r="B49" s="64">
        <v>362</v>
      </c>
      <c r="C49" s="65" t="s">
        <v>58</v>
      </c>
      <c r="D49" s="66">
        <v>63347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ref="O49:O54" si="6">SUM(D49:N49)</f>
        <v>63347</v>
      </c>
      <c r="P49" s="67">
        <f>(O49/P$57)</f>
        <v>10.286943812926275</v>
      </c>
      <c r="Q49" s="68"/>
    </row>
    <row r="50" spans="1:120">
      <c r="A50" s="63"/>
      <c r="B50" s="64">
        <v>366</v>
      </c>
      <c r="C50" s="65" t="s">
        <v>60</v>
      </c>
      <c r="D50" s="66">
        <v>0</v>
      </c>
      <c r="E50" s="66">
        <v>14166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6"/>
        <v>14166</v>
      </c>
      <c r="P50" s="67">
        <f>(O50/P$57)</f>
        <v>2.3004222150048719</v>
      </c>
      <c r="Q50" s="68"/>
    </row>
    <row r="51" spans="1:120">
      <c r="A51" s="63"/>
      <c r="B51" s="64">
        <v>369.9</v>
      </c>
      <c r="C51" s="65" t="s">
        <v>61</v>
      </c>
      <c r="D51" s="66">
        <v>169467</v>
      </c>
      <c r="E51" s="66">
        <v>2302</v>
      </c>
      <c r="F51" s="66">
        <v>0</v>
      </c>
      <c r="G51" s="66">
        <v>0</v>
      </c>
      <c r="H51" s="66">
        <v>0</v>
      </c>
      <c r="I51" s="66">
        <v>221888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6"/>
        <v>393657</v>
      </c>
      <c r="P51" s="67">
        <f>(O51/P$57)</f>
        <v>63.926112374147451</v>
      </c>
      <c r="Q51" s="68"/>
    </row>
    <row r="52" spans="1:120" ht="15.75">
      <c r="A52" s="69" t="s">
        <v>40</v>
      </c>
      <c r="B52" s="70"/>
      <c r="C52" s="71"/>
      <c r="D52" s="72">
        <f>SUM(D53:D54)</f>
        <v>5514152</v>
      </c>
      <c r="E52" s="72">
        <f>SUM(E53:E54)</f>
        <v>60883</v>
      </c>
      <c r="F52" s="72">
        <f>SUM(F53:F54)</f>
        <v>0</v>
      </c>
      <c r="G52" s="72">
        <f>SUM(G53:G54)</f>
        <v>0</v>
      </c>
      <c r="H52" s="72">
        <f>SUM(H53:H54)</f>
        <v>0</v>
      </c>
      <c r="I52" s="72">
        <f>SUM(I53:I54)</f>
        <v>2985461</v>
      </c>
      <c r="J52" s="72">
        <f>SUM(J53:J54)</f>
        <v>0</v>
      </c>
      <c r="K52" s="72">
        <f>SUM(K53:K54)</f>
        <v>0</v>
      </c>
      <c r="L52" s="72">
        <f>SUM(L53:L54)</f>
        <v>0</v>
      </c>
      <c r="M52" s="72">
        <f>SUM(M53:M54)</f>
        <v>0</v>
      </c>
      <c r="N52" s="72">
        <f>SUM(N53:N54)</f>
        <v>0</v>
      </c>
      <c r="O52" s="72">
        <f t="shared" si="6"/>
        <v>8560496</v>
      </c>
      <c r="P52" s="74">
        <f>(O52/P$57)</f>
        <v>1390.1422539785644</v>
      </c>
      <c r="Q52" s="68"/>
    </row>
    <row r="53" spans="1:120">
      <c r="A53" s="63"/>
      <c r="B53" s="64">
        <v>381</v>
      </c>
      <c r="C53" s="65" t="s">
        <v>62</v>
      </c>
      <c r="D53" s="66">
        <v>0</v>
      </c>
      <c r="E53" s="66">
        <v>60883</v>
      </c>
      <c r="F53" s="66">
        <v>0</v>
      </c>
      <c r="G53" s="66">
        <v>0</v>
      </c>
      <c r="H53" s="66">
        <v>0</v>
      </c>
      <c r="I53" s="66">
        <v>2985461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6"/>
        <v>3046344</v>
      </c>
      <c r="P53" s="67">
        <f>(O53/P$57)</f>
        <v>494.69697953881132</v>
      </c>
      <c r="Q53" s="68"/>
    </row>
    <row r="54" spans="1:120" ht="15.75" thickBot="1">
      <c r="A54" s="63"/>
      <c r="B54" s="64">
        <v>382</v>
      </c>
      <c r="C54" s="65" t="s">
        <v>181</v>
      </c>
      <c r="D54" s="66">
        <v>5514152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6"/>
        <v>5514152</v>
      </c>
      <c r="P54" s="67">
        <f>(O54/P$57)</f>
        <v>895.44527443975312</v>
      </c>
      <c r="Q54" s="68"/>
    </row>
    <row r="55" spans="1:120" ht="16.5" thickBot="1">
      <c r="A55" s="79" t="s">
        <v>52</v>
      </c>
      <c r="B55" s="80"/>
      <c r="C55" s="81"/>
      <c r="D55" s="82">
        <f>SUM(D5,D14,D16,D33,D44,D47,D52)</f>
        <v>19387354</v>
      </c>
      <c r="E55" s="82">
        <f>SUM(E5,E14,E16,E33,E44,E47,E52)</f>
        <v>643241</v>
      </c>
      <c r="F55" s="82">
        <f>SUM(F5,F14,F16,F33,F44,F47,F52)</f>
        <v>0</v>
      </c>
      <c r="G55" s="82">
        <f>SUM(G5,G14,G16,G33,G44,G47,G52)</f>
        <v>0</v>
      </c>
      <c r="H55" s="82">
        <f>SUM(H5,H14,H16,H33,H44,H47,H52)</f>
        <v>0</v>
      </c>
      <c r="I55" s="82">
        <f>SUM(I5,I14,I16,I33,I44,I47,I52)</f>
        <v>15599101</v>
      </c>
      <c r="J55" s="82">
        <f>SUM(J5,J14,J16,J33,J44,J47,J52)</f>
        <v>0</v>
      </c>
      <c r="K55" s="82">
        <f>SUM(K5,K14,K16,K33,K44,K47,K52)</f>
        <v>0</v>
      </c>
      <c r="L55" s="82">
        <f>SUM(L5,L14,L16,L33,L44,L47,L52)</f>
        <v>0</v>
      </c>
      <c r="M55" s="82">
        <f>SUM(M5,M14,M16,M33,M44,M47,M52)</f>
        <v>0</v>
      </c>
      <c r="N55" s="82">
        <f>SUM(N5,N14,N16,N33,N44,N47,N52)</f>
        <v>0</v>
      </c>
      <c r="O55" s="82">
        <f>SUM(D55:N55)</f>
        <v>35629696</v>
      </c>
      <c r="P55" s="83">
        <f>(O55/P$57)</f>
        <v>5785.9201039298478</v>
      </c>
      <c r="Q55" s="61"/>
      <c r="R55" s="84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</row>
    <row r="56" spans="1:120">
      <c r="A56" s="85"/>
      <c r="B56" s="86"/>
      <c r="C56" s="86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8"/>
    </row>
    <row r="57" spans="1:120">
      <c r="A57" s="89"/>
      <c r="B57" s="90"/>
      <c r="C57" s="90"/>
      <c r="D57" s="91"/>
      <c r="E57" s="91"/>
      <c r="F57" s="91"/>
      <c r="G57" s="91"/>
      <c r="H57" s="91"/>
      <c r="I57" s="91"/>
      <c r="J57" s="91"/>
      <c r="K57" s="91"/>
      <c r="L57" s="91"/>
      <c r="M57" s="94" t="s">
        <v>182</v>
      </c>
      <c r="N57" s="94"/>
      <c r="O57" s="94"/>
      <c r="P57" s="92">
        <v>6158</v>
      </c>
    </row>
    <row r="58" spans="1:120">
      <c r="A58" s="95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7"/>
    </row>
    <row r="59" spans="1:120" ht="15.75" customHeight="1" thickBot="1">
      <c r="A59" s="98" t="s">
        <v>81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100"/>
    </row>
  </sheetData>
  <mergeCells count="10">
    <mergeCell ref="M57:O57"/>
    <mergeCell ref="A58:P58"/>
    <mergeCell ref="A59:P5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64</v>
      </c>
      <c r="F4" s="34" t="s">
        <v>65</v>
      </c>
      <c r="G4" s="34" t="s">
        <v>66</v>
      </c>
      <c r="H4" s="34" t="s">
        <v>6</v>
      </c>
      <c r="I4" s="34" t="s">
        <v>7</v>
      </c>
      <c r="J4" s="35" t="s">
        <v>67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2714579</v>
      </c>
      <c r="E5" s="27">
        <f t="shared" si="0"/>
        <v>878825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3593404</v>
      </c>
      <c r="O5" s="33">
        <f t="shared" ref="O5:O36" si="1">(N5/O$55)</f>
        <v>667.05104882123635</v>
      </c>
      <c r="P5" s="6"/>
    </row>
    <row r="6" spans="1:133">
      <c r="A6" s="12"/>
      <c r="B6" s="25">
        <v>311</v>
      </c>
      <c r="C6" s="20" t="s">
        <v>3</v>
      </c>
      <c r="D6" s="46">
        <v>904777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904777</v>
      </c>
      <c r="O6" s="47">
        <f t="shared" si="1"/>
        <v>167.95563393354371</v>
      </c>
      <c r="P6" s="9"/>
    </row>
    <row r="7" spans="1:133">
      <c r="A7" s="12"/>
      <c r="B7" s="25">
        <v>312.41000000000003</v>
      </c>
      <c r="C7" s="20" t="s">
        <v>103</v>
      </c>
      <c r="D7" s="46">
        <v>303988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303988</v>
      </c>
      <c r="O7" s="47">
        <f t="shared" si="1"/>
        <v>56.429923890848336</v>
      </c>
      <c r="P7" s="9"/>
    </row>
    <row r="8" spans="1:133">
      <c r="A8" s="12"/>
      <c r="B8" s="25">
        <v>312.60000000000002</v>
      </c>
      <c r="C8" s="20" t="s">
        <v>12</v>
      </c>
      <c r="D8" s="46">
        <v>1505814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1505814</v>
      </c>
      <c r="O8" s="47">
        <f t="shared" si="1"/>
        <v>279.52738073139039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523638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523638</v>
      </c>
      <c r="O9" s="47">
        <f t="shared" si="1"/>
        <v>97.20400965286801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163177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163177</v>
      </c>
      <c r="O10" s="47">
        <f t="shared" si="1"/>
        <v>30.290885465008355</v>
      </c>
      <c r="P10" s="9"/>
    </row>
    <row r="11" spans="1:133">
      <c r="A11" s="12"/>
      <c r="B11" s="25">
        <v>314.39999999999998</v>
      </c>
      <c r="C11" s="20" t="s">
        <v>16</v>
      </c>
      <c r="D11" s="46">
        <v>0</v>
      </c>
      <c r="E11" s="46">
        <v>8735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8735</v>
      </c>
      <c r="O11" s="47">
        <f t="shared" si="1"/>
        <v>1.6214961945424169</v>
      </c>
      <c r="P11" s="9"/>
    </row>
    <row r="12" spans="1:133">
      <c r="A12" s="12"/>
      <c r="B12" s="25">
        <v>315</v>
      </c>
      <c r="C12" s="20" t="s">
        <v>104</v>
      </c>
      <c r="D12" s="46">
        <v>0</v>
      </c>
      <c r="E12" s="46">
        <v>183275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183275</v>
      </c>
      <c r="O12" s="47">
        <f t="shared" si="1"/>
        <v>34.021718953035084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SUM(D14:D15)</f>
        <v>279713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279713</v>
      </c>
      <c r="O13" s="45">
        <f t="shared" si="1"/>
        <v>51.923705216261368</v>
      </c>
      <c r="P13" s="10"/>
    </row>
    <row r="14" spans="1:133">
      <c r="A14" s="12"/>
      <c r="B14" s="25">
        <v>323.10000000000002</v>
      </c>
      <c r="C14" s="20" t="s">
        <v>18</v>
      </c>
      <c r="D14" s="46">
        <v>259951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259951</v>
      </c>
      <c r="O14" s="47">
        <f t="shared" si="1"/>
        <v>48.25524410618155</v>
      </c>
      <c r="P14" s="9"/>
    </row>
    <row r="15" spans="1:133">
      <c r="A15" s="12"/>
      <c r="B15" s="25">
        <v>367</v>
      </c>
      <c r="C15" s="20" t="s">
        <v>105</v>
      </c>
      <c r="D15" s="46">
        <v>19762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19762</v>
      </c>
      <c r="O15" s="47">
        <f t="shared" si="1"/>
        <v>3.6684611100798219</v>
      </c>
      <c r="P15" s="9"/>
    </row>
    <row r="16" spans="1:133" ht="15.75">
      <c r="A16" s="29" t="s">
        <v>22</v>
      </c>
      <c r="B16" s="30"/>
      <c r="C16" s="31"/>
      <c r="D16" s="32">
        <f t="shared" ref="D16:M16" si="5">SUM(D17:D26)</f>
        <v>1853567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353590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2207157</v>
      </c>
      <c r="O16" s="45">
        <f t="shared" si="1"/>
        <v>409.7191386671617</v>
      </c>
      <c r="P16" s="10"/>
    </row>
    <row r="17" spans="1:16">
      <c r="A17" s="12"/>
      <c r="B17" s="25">
        <v>331.2</v>
      </c>
      <c r="C17" s="20" t="s">
        <v>21</v>
      </c>
      <c r="D17" s="46">
        <v>6008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6008</v>
      </c>
      <c r="O17" s="47">
        <f t="shared" si="1"/>
        <v>1.1152775199554483</v>
      </c>
      <c r="P17" s="9"/>
    </row>
    <row r="18" spans="1:16">
      <c r="A18" s="12"/>
      <c r="B18" s="25">
        <v>331.35</v>
      </c>
      <c r="C18" s="20" t="s">
        <v>106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353590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353590</v>
      </c>
      <c r="O18" s="47">
        <f t="shared" si="1"/>
        <v>65.63764618526082</v>
      </c>
      <c r="P18" s="9"/>
    </row>
    <row r="19" spans="1:16">
      <c r="A19" s="12"/>
      <c r="B19" s="25">
        <v>331.41</v>
      </c>
      <c r="C19" s="20" t="s">
        <v>24</v>
      </c>
      <c r="D19" s="46">
        <v>44039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44039</v>
      </c>
      <c r="O19" s="47">
        <f t="shared" si="1"/>
        <v>8.1750510488212367</v>
      </c>
      <c r="P19" s="9"/>
    </row>
    <row r="20" spans="1:16">
      <c r="A20" s="12"/>
      <c r="B20" s="25">
        <v>334.41</v>
      </c>
      <c r="C20" s="20" t="s">
        <v>25</v>
      </c>
      <c r="D20" s="46">
        <v>651153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651153</v>
      </c>
      <c r="O20" s="47">
        <f t="shared" si="1"/>
        <v>120.87488397995173</v>
      </c>
      <c r="P20" s="9"/>
    </row>
    <row r="21" spans="1:16">
      <c r="A21" s="12"/>
      <c r="B21" s="25">
        <v>334.5</v>
      </c>
      <c r="C21" s="20" t="s">
        <v>107</v>
      </c>
      <c r="D21" s="46">
        <v>23000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23000</v>
      </c>
      <c r="O21" s="47">
        <f t="shared" si="1"/>
        <v>4.2695377761277147</v>
      </c>
      <c r="P21" s="9"/>
    </row>
    <row r="22" spans="1:16">
      <c r="A22" s="12"/>
      <c r="B22" s="25">
        <v>335.14</v>
      </c>
      <c r="C22" s="20" t="s">
        <v>95</v>
      </c>
      <c r="D22" s="46">
        <v>1119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1119</v>
      </c>
      <c r="O22" s="47">
        <f t="shared" si="1"/>
        <v>0.20772229441247447</v>
      </c>
      <c r="P22" s="9"/>
    </row>
    <row r="23" spans="1:16">
      <c r="A23" s="12"/>
      <c r="B23" s="25">
        <v>335.15</v>
      </c>
      <c r="C23" s="20" t="s">
        <v>96</v>
      </c>
      <c r="D23" s="46">
        <v>4884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4884</v>
      </c>
      <c r="O23" s="47">
        <f t="shared" si="1"/>
        <v>0.90662706515685909</v>
      </c>
      <c r="P23" s="9"/>
    </row>
    <row r="24" spans="1:16">
      <c r="A24" s="12"/>
      <c r="B24" s="25">
        <v>335.18</v>
      </c>
      <c r="C24" s="20" t="s">
        <v>97</v>
      </c>
      <c r="D24" s="46">
        <v>810543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810543</v>
      </c>
      <c r="O24" s="47">
        <f t="shared" si="1"/>
        <v>150.46278076851681</v>
      </c>
      <c r="P24" s="9"/>
    </row>
    <row r="25" spans="1:16">
      <c r="A25" s="12"/>
      <c r="B25" s="25">
        <v>335.19</v>
      </c>
      <c r="C25" s="20" t="s">
        <v>108</v>
      </c>
      <c r="D25" s="46">
        <v>281622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281622</v>
      </c>
      <c r="O25" s="47">
        <f t="shared" si="1"/>
        <v>52.27807685167997</v>
      </c>
      <c r="P25" s="9"/>
    </row>
    <row r="26" spans="1:16">
      <c r="A26" s="12"/>
      <c r="B26" s="25">
        <v>338</v>
      </c>
      <c r="C26" s="20" t="s">
        <v>32</v>
      </c>
      <c r="D26" s="46">
        <v>31199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31199</v>
      </c>
      <c r="O26" s="47">
        <f t="shared" si="1"/>
        <v>5.7915351772786341</v>
      </c>
      <c r="P26" s="9"/>
    </row>
    <row r="27" spans="1:16" ht="15.75">
      <c r="A27" s="29" t="s">
        <v>38</v>
      </c>
      <c r="B27" s="30"/>
      <c r="C27" s="31"/>
      <c r="D27" s="32">
        <f t="shared" ref="D27:M27" si="7">SUM(D28:D39)</f>
        <v>1538364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6437196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>SUM(D27:M27)</f>
        <v>7975560</v>
      </c>
      <c r="O27" s="45">
        <f t="shared" si="1"/>
        <v>1480.5197698162242</v>
      </c>
      <c r="P27" s="10"/>
    </row>
    <row r="28" spans="1:16">
      <c r="A28" s="12"/>
      <c r="B28" s="25">
        <v>341.3</v>
      </c>
      <c r="C28" s="20" t="s">
        <v>98</v>
      </c>
      <c r="D28" s="46">
        <v>802032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9" si="8">SUM(D28:M28)</f>
        <v>802032</v>
      </c>
      <c r="O28" s="47">
        <f t="shared" si="1"/>
        <v>148.88286615927231</v>
      </c>
      <c r="P28" s="9"/>
    </row>
    <row r="29" spans="1:16">
      <c r="A29" s="12"/>
      <c r="B29" s="25">
        <v>341.9</v>
      </c>
      <c r="C29" s="20" t="s">
        <v>109</v>
      </c>
      <c r="D29" s="46">
        <v>2459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2459</v>
      </c>
      <c r="O29" s="47">
        <f t="shared" si="1"/>
        <v>0.4564692778912196</v>
      </c>
      <c r="P29" s="9"/>
    </row>
    <row r="30" spans="1:16">
      <c r="A30" s="12"/>
      <c r="B30" s="25">
        <v>342.1</v>
      </c>
      <c r="C30" s="20" t="s">
        <v>42</v>
      </c>
      <c r="D30" s="46">
        <v>10723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10723</v>
      </c>
      <c r="O30" s="47">
        <f t="shared" si="1"/>
        <v>1.9905327640616299</v>
      </c>
      <c r="P30" s="9"/>
    </row>
    <row r="31" spans="1:16">
      <c r="A31" s="12"/>
      <c r="B31" s="25">
        <v>342.2</v>
      </c>
      <c r="C31" s="20" t="s">
        <v>43</v>
      </c>
      <c r="D31" s="46">
        <v>85279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85279</v>
      </c>
      <c r="O31" s="47">
        <f t="shared" si="1"/>
        <v>15.830517913495452</v>
      </c>
      <c r="P31" s="9"/>
    </row>
    <row r="32" spans="1:16">
      <c r="A32" s="12"/>
      <c r="B32" s="25">
        <v>343.2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1414756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1414756</v>
      </c>
      <c r="O32" s="47">
        <f t="shared" si="1"/>
        <v>262.62409504362353</v>
      </c>
      <c r="P32" s="9"/>
    </row>
    <row r="33" spans="1:16">
      <c r="A33" s="12"/>
      <c r="B33" s="25">
        <v>343.3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1960668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1960668</v>
      </c>
      <c r="O33" s="47">
        <f t="shared" si="1"/>
        <v>363.96287358455544</v>
      </c>
      <c r="P33" s="9"/>
    </row>
    <row r="34" spans="1:16">
      <c r="A34" s="12"/>
      <c r="B34" s="25">
        <v>343.4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1392066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1392066</v>
      </c>
      <c r="O34" s="47">
        <f t="shared" si="1"/>
        <v>258.41210321143495</v>
      </c>
      <c r="P34" s="9"/>
    </row>
    <row r="35" spans="1:16">
      <c r="A35" s="12"/>
      <c r="B35" s="25">
        <v>343.5</v>
      </c>
      <c r="C35" s="20" t="s">
        <v>48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1669706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1669706</v>
      </c>
      <c r="O35" s="47">
        <f t="shared" si="1"/>
        <v>309.95099313161313</v>
      </c>
      <c r="P35" s="9"/>
    </row>
    <row r="36" spans="1:16">
      <c r="A36" s="12"/>
      <c r="B36" s="25">
        <v>344.1</v>
      </c>
      <c r="C36" s="20" t="s">
        <v>99</v>
      </c>
      <c r="D36" s="46">
        <v>505807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505807</v>
      </c>
      <c r="O36" s="47">
        <f t="shared" si="1"/>
        <v>93.894004083905699</v>
      </c>
      <c r="P36" s="9"/>
    </row>
    <row r="37" spans="1:16">
      <c r="A37" s="12"/>
      <c r="B37" s="25">
        <v>344.9</v>
      </c>
      <c r="C37" s="20" t="s">
        <v>110</v>
      </c>
      <c r="D37" s="46">
        <v>41900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41900</v>
      </c>
      <c r="O37" s="47">
        <f t="shared" ref="O37:O53" si="9">(N37/O$55)</f>
        <v>7.7779840356413592</v>
      </c>
      <c r="P37" s="9"/>
    </row>
    <row r="38" spans="1:16">
      <c r="A38" s="12"/>
      <c r="B38" s="25">
        <v>345.1</v>
      </c>
      <c r="C38" s="20" t="s">
        <v>111</v>
      </c>
      <c r="D38" s="46">
        <v>10564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10564</v>
      </c>
      <c r="O38" s="47">
        <f t="shared" si="9"/>
        <v>1.9610172637831818</v>
      </c>
      <c r="P38" s="9"/>
    </row>
    <row r="39" spans="1:16">
      <c r="A39" s="12"/>
      <c r="B39" s="25">
        <v>349</v>
      </c>
      <c r="C39" s="20" t="s">
        <v>1</v>
      </c>
      <c r="D39" s="46">
        <v>79600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79600</v>
      </c>
      <c r="O39" s="47">
        <f t="shared" si="9"/>
        <v>14.776313346946353</v>
      </c>
      <c r="P39" s="9"/>
    </row>
    <row r="40" spans="1:16" ht="15.75">
      <c r="A40" s="29" t="s">
        <v>39</v>
      </c>
      <c r="B40" s="30"/>
      <c r="C40" s="31"/>
      <c r="D40" s="32">
        <f t="shared" ref="D40:M40" si="10">SUM(D41:D41)</f>
        <v>17507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53" si="11">SUM(D40:M40)</f>
        <v>17507</v>
      </c>
      <c r="O40" s="45">
        <f t="shared" si="9"/>
        <v>3.249860775942083</v>
      </c>
      <c r="P40" s="10"/>
    </row>
    <row r="41" spans="1:16">
      <c r="A41" s="13"/>
      <c r="B41" s="39">
        <v>351.9</v>
      </c>
      <c r="C41" s="21" t="s">
        <v>112</v>
      </c>
      <c r="D41" s="46">
        <v>17507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17507</v>
      </c>
      <c r="O41" s="47">
        <f t="shared" si="9"/>
        <v>3.249860775942083</v>
      </c>
      <c r="P41" s="9"/>
    </row>
    <row r="42" spans="1:16" ht="15.75">
      <c r="A42" s="29" t="s">
        <v>4</v>
      </c>
      <c r="B42" s="30"/>
      <c r="C42" s="31"/>
      <c r="D42" s="32">
        <f t="shared" ref="D42:M42" si="12">SUM(D43:D48)</f>
        <v>117460</v>
      </c>
      <c r="E42" s="32">
        <f t="shared" si="12"/>
        <v>55536</v>
      </c>
      <c r="F42" s="32">
        <f t="shared" si="12"/>
        <v>0</v>
      </c>
      <c r="G42" s="32">
        <f t="shared" si="12"/>
        <v>0</v>
      </c>
      <c r="H42" s="32">
        <f t="shared" si="12"/>
        <v>0</v>
      </c>
      <c r="I42" s="32">
        <f t="shared" si="12"/>
        <v>0</v>
      </c>
      <c r="J42" s="32">
        <f t="shared" si="12"/>
        <v>0</v>
      </c>
      <c r="K42" s="32">
        <f t="shared" si="12"/>
        <v>0</v>
      </c>
      <c r="L42" s="32">
        <f t="shared" si="12"/>
        <v>0</v>
      </c>
      <c r="M42" s="32">
        <f t="shared" si="12"/>
        <v>0</v>
      </c>
      <c r="N42" s="32">
        <f t="shared" si="11"/>
        <v>172996</v>
      </c>
      <c r="O42" s="45">
        <f t="shared" si="9"/>
        <v>32.113606831260441</v>
      </c>
      <c r="P42" s="10"/>
    </row>
    <row r="43" spans="1:16">
      <c r="A43" s="12"/>
      <c r="B43" s="25">
        <v>361.1</v>
      </c>
      <c r="C43" s="20" t="s">
        <v>57</v>
      </c>
      <c r="D43" s="46">
        <v>310</v>
      </c>
      <c r="E43" s="46">
        <v>5656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5966</v>
      </c>
      <c r="O43" s="47">
        <f t="shared" si="9"/>
        <v>1.1074809727120847</v>
      </c>
      <c r="P43" s="9"/>
    </row>
    <row r="44" spans="1:16">
      <c r="A44" s="12"/>
      <c r="B44" s="25">
        <v>362</v>
      </c>
      <c r="C44" s="20" t="s">
        <v>58</v>
      </c>
      <c r="D44" s="46">
        <v>73805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73805</v>
      </c>
      <c r="O44" s="47">
        <f t="shared" si="9"/>
        <v>13.70057545943939</v>
      </c>
      <c r="P44" s="9"/>
    </row>
    <row r="45" spans="1:16">
      <c r="A45" s="12"/>
      <c r="B45" s="25">
        <v>365</v>
      </c>
      <c r="C45" s="20" t="s">
        <v>113</v>
      </c>
      <c r="D45" s="46">
        <v>68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68</v>
      </c>
      <c r="O45" s="47">
        <f t="shared" si="9"/>
        <v>1.26229812511602E-2</v>
      </c>
      <c r="P45" s="9"/>
    </row>
    <row r="46" spans="1:16">
      <c r="A46" s="12"/>
      <c r="B46" s="25">
        <v>366</v>
      </c>
      <c r="C46" s="20" t="s">
        <v>60</v>
      </c>
      <c r="D46" s="46">
        <v>23508</v>
      </c>
      <c r="E46" s="46">
        <v>750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24258</v>
      </c>
      <c r="O46" s="47">
        <f t="shared" si="9"/>
        <v>4.5030629292741784</v>
      </c>
      <c r="P46" s="9"/>
    </row>
    <row r="47" spans="1:16">
      <c r="A47" s="12"/>
      <c r="B47" s="25">
        <v>369.3</v>
      </c>
      <c r="C47" s="20" t="s">
        <v>114</v>
      </c>
      <c r="D47" s="46">
        <v>1063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1063</v>
      </c>
      <c r="O47" s="47">
        <f t="shared" si="9"/>
        <v>0.19732689808798962</v>
      </c>
      <c r="P47" s="9"/>
    </row>
    <row r="48" spans="1:16">
      <c r="A48" s="12"/>
      <c r="B48" s="25">
        <v>369.9</v>
      </c>
      <c r="C48" s="20" t="s">
        <v>61</v>
      </c>
      <c r="D48" s="46">
        <v>18706</v>
      </c>
      <c r="E48" s="46">
        <v>49130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67836</v>
      </c>
      <c r="O48" s="47">
        <f t="shared" si="9"/>
        <v>12.592537590495638</v>
      </c>
      <c r="P48" s="9"/>
    </row>
    <row r="49" spans="1:119" ht="15.75">
      <c r="A49" s="29" t="s">
        <v>40</v>
      </c>
      <c r="B49" s="30"/>
      <c r="C49" s="31"/>
      <c r="D49" s="32">
        <f t="shared" ref="D49:M49" si="13">SUM(D50:D52)</f>
        <v>2836738</v>
      </c>
      <c r="E49" s="32">
        <f t="shared" si="13"/>
        <v>125058</v>
      </c>
      <c r="F49" s="32">
        <f t="shared" si="13"/>
        <v>0</v>
      </c>
      <c r="G49" s="32">
        <f t="shared" si="13"/>
        <v>0</v>
      </c>
      <c r="H49" s="32">
        <f t="shared" si="13"/>
        <v>0</v>
      </c>
      <c r="I49" s="32">
        <f t="shared" si="13"/>
        <v>1541077</v>
      </c>
      <c r="J49" s="32">
        <f t="shared" si="13"/>
        <v>0</v>
      </c>
      <c r="K49" s="32">
        <f t="shared" si="13"/>
        <v>0</v>
      </c>
      <c r="L49" s="32">
        <f t="shared" si="13"/>
        <v>0</v>
      </c>
      <c r="M49" s="32">
        <f t="shared" si="13"/>
        <v>0</v>
      </c>
      <c r="N49" s="32">
        <f t="shared" si="11"/>
        <v>4502873</v>
      </c>
      <c r="O49" s="45">
        <f t="shared" si="9"/>
        <v>835.87766846111003</v>
      </c>
      <c r="P49" s="9"/>
    </row>
    <row r="50" spans="1:119">
      <c r="A50" s="12"/>
      <c r="B50" s="25">
        <v>381</v>
      </c>
      <c r="C50" s="20" t="s">
        <v>62</v>
      </c>
      <c r="D50" s="46">
        <v>1877982</v>
      </c>
      <c r="E50" s="46">
        <v>114110</v>
      </c>
      <c r="F50" s="46">
        <v>0</v>
      </c>
      <c r="G50" s="46">
        <v>0</v>
      </c>
      <c r="H50" s="46">
        <v>0</v>
      </c>
      <c r="I50" s="46">
        <v>1541077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3533169</v>
      </c>
      <c r="O50" s="47">
        <f t="shared" si="9"/>
        <v>655.86950064971222</v>
      </c>
      <c r="P50" s="9"/>
    </row>
    <row r="51" spans="1:119">
      <c r="A51" s="12"/>
      <c r="B51" s="25">
        <v>383</v>
      </c>
      <c r="C51" s="20" t="s">
        <v>115</v>
      </c>
      <c r="D51" s="46">
        <v>372106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372106</v>
      </c>
      <c r="O51" s="47">
        <f t="shared" si="9"/>
        <v>69.074809727120851</v>
      </c>
      <c r="P51" s="9"/>
    </row>
    <row r="52" spans="1:119" ht="15.75" thickBot="1">
      <c r="A52" s="12"/>
      <c r="B52" s="25">
        <v>388.1</v>
      </c>
      <c r="C52" s="20" t="s">
        <v>116</v>
      </c>
      <c r="D52" s="46">
        <v>586650</v>
      </c>
      <c r="E52" s="46">
        <v>10948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597598</v>
      </c>
      <c r="O52" s="47">
        <f t="shared" si="9"/>
        <v>110.93335808427696</v>
      </c>
      <c r="P52" s="9"/>
    </row>
    <row r="53" spans="1:119" ht="16.5" thickBot="1">
      <c r="A53" s="14" t="s">
        <v>52</v>
      </c>
      <c r="B53" s="23"/>
      <c r="C53" s="22"/>
      <c r="D53" s="15">
        <f t="shared" ref="D53:M53" si="14">SUM(D5,D13,D16,D27,D40,D42,D49)</f>
        <v>9357928</v>
      </c>
      <c r="E53" s="15">
        <f t="shared" si="14"/>
        <v>1059419</v>
      </c>
      <c r="F53" s="15">
        <f t="shared" si="14"/>
        <v>0</v>
      </c>
      <c r="G53" s="15">
        <f t="shared" si="14"/>
        <v>0</v>
      </c>
      <c r="H53" s="15">
        <f t="shared" si="14"/>
        <v>0</v>
      </c>
      <c r="I53" s="15">
        <f t="shared" si="14"/>
        <v>8331863</v>
      </c>
      <c r="J53" s="15">
        <f t="shared" si="14"/>
        <v>0</v>
      </c>
      <c r="K53" s="15">
        <f t="shared" si="14"/>
        <v>0</v>
      </c>
      <c r="L53" s="15">
        <f t="shared" si="14"/>
        <v>0</v>
      </c>
      <c r="M53" s="15">
        <f t="shared" si="14"/>
        <v>0</v>
      </c>
      <c r="N53" s="15">
        <f t="shared" si="11"/>
        <v>18749210</v>
      </c>
      <c r="O53" s="38">
        <f t="shared" si="9"/>
        <v>3480.4547985891963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117</v>
      </c>
      <c r="M55" s="118"/>
      <c r="N55" s="118"/>
      <c r="O55" s="43">
        <v>5387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81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64</v>
      </c>
      <c r="F4" s="34" t="s">
        <v>65</v>
      </c>
      <c r="G4" s="34" t="s">
        <v>66</v>
      </c>
      <c r="H4" s="34" t="s">
        <v>6</v>
      </c>
      <c r="I4" s="34" t="s">
        <v>7</v>
      </c>
      <c r="J4" s="35" t="s">
        <v>67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2543066</v>
      </c>
      <c r="E5" s="27">
        <f t="shared" si="0"/>
        <v>885309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3428375</v>
      </c>
      <c r="O5" s="33">
        <f t="shared" ref="O5:O52" si="1">(N5/O$54)</f>
        <v>641.89758472196218</v>
      </c>
      <c r="P5" s="6"/>
    </row>
    <row r="6" spans="1:133">
      <c r="A6" s="12"/>
      <c r="B6" s="25">
        <v>311</v>
      </c>
      <c r="C6" s="20" t="s">
        <v>3</v>
      </c>
      <c r="D6" s="46">
        <v>907985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907985</v>
      </c>
      <c r="O6" s="47">
        <f t="shared" si="1"/>
        <v>170.00280846283468</v>
      </c>
      <c r="P6" s="9"/>
    </row>
    <row r="7" spans="1:133">
      <c r="A7" s="12"/>
      <c r="B7" s="25">
        <v>312.10000000000002</v>
      </c>
      <c r="C7" s="20" t="s">
        <v>11</v>
      </c>
      <c r="D7" s="46">
        <v>239495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239495</v>
      </c>
      <c r="O7" s="47">
        <f t="shared" si="1"/>
        <v>44.840853772701742</v>
      </c>
      <c r="P7" s="9"/>
    </row>
    <row r="8" spans="1:133">
      <c r="A8" s="12"/>
      <c r="B8" s="25">
        <v>312.60000000000002</v>
      </c>
      <c r="C8" s="20" t="s">
        <v>12</v>
      </c>
      <c r="D8" s="46">
        <v>1395586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1395586</v>
      </c>
      <c r="O8" s="47">
        <f t="shared" si="1"/>
        <v>261.29676090619733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463590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463590</v>
      </c>
      <c r="O9" s="47">
        <f t="shared" si="1"/>
        <v>86.798352368470319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188363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188363</v>
      </c>
      <c r="O10" s="47">
        <f t="shared" si="1"/>
        <v>35.267365661861078</v>
      </c>
      <c r="P10" s="9"/>
    </row>
    <row r="11" spans="1:133">
      <c r="A11" s="12"/>
      <c r="B11" s="25">
        <v>314.39999999999998</v>
      </c>
      <c r="C11" s="20" t="s">
        <v>16</v>
      </c>
      <c r="D11" s="46">
        <v>0</v>
      </c>
      <c r="E11" s="46">
        <v>24615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24615</v>
      </c>
      <c r="O11" s="47">
        <f t="shared" si="1"/>
        <v>4.6086875117019286</v>
      </c>
      <c r="P11" s="9"/>
    </row>
    <row r="12" spans="1:133">
      <c r="A12" s="12"/>
      <c r="B12" s="25">
        <v>314.89999999999998</v>
      </c>
      <c r="C12" s="20" t="s">
        <v>78</v>
      </c>
      <c r="D12" s="46">
        <v>0</v>
      </c>
      <c r="E12" s="46">
        <v>208741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208741</v>
      </c>
      <c r="O12" s="47">
        <f t="shared" si="1"/>
        <v>39.082756038195093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SUM(D14:D15)</f>
        <v>261533</v>
      </c>
      <c r="E13" s="32">
        <f t="shared" si="3"/>
        <v>5480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267013</v>
      </c>
      <c r="O13" s="45">
        <f t="shared" si="1"/>
        <v>49.993072458341132</v>
      </c>
      <c r="P13" s="10"/>
    </row>
    <row r="14" spans="1:133">
      <c r="A14" s="12"/>
      <c r="B14" s="25">
        <v>323.10000000000002</v>
      </c>
      <c r="C14" s="20" t="s">
        <v>18</v>
      </c>
      <c r="D14" s="46">
        <v>231563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231563</v>
      </c>
      <c r="O14" s="47">
        <f t="shared" si="1"/>
        <v>43.355738625725522</v>
      </c>
      <c r="P14" s="9"/>
    </row>
    <row r="15" spans="1:133">
      <c r="A15" s="12"/>
      <c r="B15" s="25">
        <v>329</v>
      </c>
      <c r="C15" s="20" t="s">
        <v>20</v>
      </c>
      <c r="D15" s="46">
        <v>29970</v>
      </c>
      <c r="E15" s="46">
        <v>5480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35450</v>
      </c>
      <c r="O15" s="47">
        <f t="shared" si="1"/>
        <v>6.6373338326156155</v>
      </c>
      <c r="P15" s="9"/>
    </row>
    <row r="16" spans="1:133" ht="15.75">
      <c r="A16" s="29" t="s">
        <v>22</v>
      </c>
      <c r="B16" s="30"/>
      <c r="C16" s="31"/>
      <c r="D16" s="32">
        <f t="shared" ref="D16:M16" si="5">SUM(D17:D28)</f>
        <v>2012030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211808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2223838</v>
      </c>
      <c r="O16" s="45">
        <f t="shared" si="1"/>
        <v>416.37109155588843</v>
      </c>
      <c r="P16" s="10"/>
    </row>
    <row r="17" spans="1:16">
      <c r="A17" s="12"/>
      <c r="B17" s="25">
        <v>331.2</v>
      </c>
      <c r="C17" s="20" t="s">
        <v>21</v>
      </c>
      <c r="D17" s="46">
        <v>44832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44832</v>
      </c>
      <c r="O17" s="47">
        <f t="shared" si="1"/>
        <v>8.3939337202771025</v>
      </c>
      <c r="P17" s="9"/>
    </row>
    <row r="18" spans="1:16">
      <c r="A18" s="12"/>
      <c r="B18" s="25">
        <v>331.31</v>
      </c>
      <c r="C18" s="20" t="s">
        <v>87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211808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211808</v>
      </c>
      <c r="O18" s="47">
        <f t="shared" si="1"/>
        <v>39.656993072458341</v>
      </c>
      <c r="P18" s="9"/>
    </row>
    <row r="19" spans="1:16">
      <c r="A19" s="12"/>
      <c r="B19" s="25">
        <v>331.41</v>
      </c>
      <c r="C19" s="20" t="s">
        <v>24</v>
      </c>
      <c r="D19" s="46">
        <v>45729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45729</v>
      </c>
      <c r="O19" s="47">
        <f t="shared" si="1"/>
        <v>8.5618797977906755</v>
      </c>
      <c r="P19" s="9"/>
    </row>
    <row r="20" spans="1:16">
      <c r="A20" s="12"/>
      <c r="B20" s="25">
        <v>334.2</v>
      </c>
      <c r="C20" s="20" t="s">
        <v>79</v>
      </c>
      <c r="D20" s="46">
        <v>10500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10500</v>
      </c>
      <c r="O20" s="47">
        <f t="shared" si="1"/>
        <v>1.9659239842726082</v>
      </c>
      <c r="P20" s="9"/>
    </row>
    <row r="21" spans="1:16">
      <c r="A21" s="12"/>
      <c r="B21" s="25">
        <v>334.41</v>
      </c>
      <c r="C21" s="20" t="s">
        <v>25</v>
      </c>
      <c r="D21" s="46">
        <v>820441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820441</v>
      </c>
      <c r="O21" s="47">
        <f t="shared" si="1"/>
        <v>153.6118704362479</v>
      </c>
      <c r="P21" s="9"/>
    </row>
    <row r="22" spans="1:16">
      <c r="A22" s="12"/>
      <c r="B22" s="25">
        <v>335.12</v>
      </c>
      <c r="C22" s="20" t="s">
        <v>94</v>
      </c>
      <c r="D22" s="46">
        <v>274997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274997</v>
      </c>
      <c r="O22" s="47">
        <f t="shared" si="1"/>
        <v>51.487923609810899</v>
      </c>
      <c r="P22" s="9"/>
    </row>
    <row r="23" spans="1:16">
      <c r="A23" s="12"/>
      <c r="B23" s="25">
        <v>335.14</v>
      </c>
      <c r="C23" s="20" t="s">
        <v>95</v>
      </c>
      <c r="D23" s="46">
        <v>1399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1399</v>
      </c>
      <c r="O23" s="47">
        <f t="shared" si="1"/>
        <v>0.26193596704736943</v>
      </c>
      <c r="P23" s="9"/>
    </row>
    <row r="24" spans="1:16">
      <c r="A24" s="12"/>
      <c r="B24" s="25">
        <v>335.15</v>
      </c>
      <c r="C24" s="20" t="s">
        <v>96</v>
      </c>
      <c r="D24" s="46">
        <v>8760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8760</v>
      </c>
      <c r="O24" s="47">
        <f t="shared" si="1"/>
        <v>1.6401422954502902</v>
      </c>
      <c r="P24" s="9"/>
    </row>
    <row r="25" spans="1:16">
      <c r="A25" s="12"/>
      <c r="B25" s="25">
        <v>335.18</v>
      </c>
      <c r="C25" s="20" t="s">
        <v>97</v>
      </c>
      <c r="D25" s="46">
        <v>743032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743032</v>
      </c>
      <c r="O25" s="47">
        <f t="shared" si="1"/>
        <v>139.11851713162329</v>
      </c>
      <c r="P25" s="9"/>
    </row>
    <row r="26" spans="1:16">
      <c r="A26" s="12"/>
      <c r="B26" s="25">
        <v>335.21</v>
      </c>
      <c r="C26" s="20" t="s">
        <v>31</v>
      </c>
      <c r="D26" s="46">
        <v>900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900</v>
      </c>
      <c r="O26" s="47">
        <f t="shared" si="1"/>
        <v>0.16850777008050927</v>
      </c>
      <c r="P26" s="9"/>
    </row>
    <row r="27" spans="1:16">
      <c r="A27" s="12"/>
      <c r="B27" s="25">
        <v>338</v>
      </c>
      <c r="C27" s="20" t="s">
        <v>32</v>
      </c>
      <c r="D27" s="46">
        <v>51554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51554</v>
      </c>
      <c r="O27" s="47">
        <f t="shared" si="1"/>
        <v>9.6524995319228601</v>
      </c>
      <c r="P27" s="9"/>
    </row>
    <row r="28" spans="1:16">
      <c r="A28" s="12"/>
      <c r="B28" s="25">
        <v>339</v>
      </c>
      <c r="C28" s="20" t="s">
        <v>33</v>
      </c>
      <c r="D28" s="46">
        <v>9886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9886</v>
      </c>
      <c r="O28" s="47">
        <f t="shared" si="1"/>
        <v>1.8509642389065719</v>
      </c>
      <c r="P28" s="9"/>
    </row>
    <row r="29" spans="1:16" ht="15.75">
      <c r="A29" s="29" t="s">
        <v>38</v>
      </c>
      <c r="B29" s="30"/>
      <c r="C29" s="31"/>
      <c r="D29" s="32">
        <f t="shared" ref="D29:M29" si="7">SUM(D30:D40)</f>
        <v>1326940</v>
      </c>
      <c r="E29" s="32">
        <f t="shared" si="7"/>
        <v>46828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6229173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7602941</v>
      </c>
      <c r="O29" s="45">
        <f t="shared" si="1"/>
        <v>1423.5051488485303</v>
      </c>
      <c r="P29" s="10"/>
    </row>
    <row r="30" spans="1:16">
      <c r="A30" s="12"/>
      <c r="B30" s="25">
        <v>341.3</v>
      </c>
      <c r="C30" s="20" t="s">
        <v>98</v>
      </c>
      <c r="D30" s="46">
        <v>39341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0" si="8">SUM(D30:M30)</f>
        <v>39341</v>
      </c>
      <c r="O30" s="47">
        <f t="shared" si="1"/>
        <v>7.3658490919303503</v>
      </c>
      <c r="P30" s="9"/>
    </row>
    <row r="31" spans="1:16">
      <c r="A31" s="12"/>
      <c r="B31" s="25">
        <v>342.1</v>
      </c>
      <c r="C31" s="20" t="s">
        <v>42</v>
      </c>
      <c r="D31" s="46">
        <v>1255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1255</v>
      </c>
      <c r="O31" s="47">
        <f t="shared" si="1"/>
        <v>0.23497472383448792</v>
      </c>
      <c r="P31" s="9"/>
    </row>
    <row r="32" spans="1:16">
      <c r="A32" s="12"/>
      <c r="B32" s="25">
        <v>342.2</v>
      </c>
      <c r="C32" s="20" t="s">
        <v>43</v>
      </c>
      <c r="D32" s="46">
        <v>85579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85579</v>
      </c>
      <c r="O32" s="47">
        <f t="shared" si="1"/>
        <v>16.023029395244336</v>
      </c>
      <c r="P32" s="9"/>
    </row>
    <row r="33" spans="1:16">
      <c r="A33" s="12"/>
      <c r="B33" s="25">
        <v>342.9</v>
      </c>
      <c r="C33" s="20" t="s">
        <v>44</v>
      </c>
      <c r="D33" s="46">
        <v>1877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1877</v>
      </c>
      <c r="O33" s="47">
        <f t="shared" si="1"/>
        <v>0.35143231604568431</v>
      </c>
      <c r="P33" s="9"/>
    </row>
    <row r="34" spans="1:16">
      <c r="A34" s="12"/>
      <c r="B34" s="25">
        <v>343.2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1208650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1208650</v>
      </c>
      <c r="O34" s="47">
        <f t="shared" si="1"/>
        <v>226.2965736753417</v>
      </c>
      <c r="P34" s="9"/>
    </row>
    <row r="35" spans="1:16">
      <c r="A35" s="12"/>
      <c r="B35" s="25">
        <v>343.3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2016432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2016432</v>
      </c>
      <c r="O35" s="47">
        <f t="shared" si="1"/>
        <v>377.53828870997938</v>
      </c>
      <c r="P35" s="9"/>
    </row>
    <row r="36" spans="1:16">
      <c r="A36" s="12"/>
      <c r="B36" s="25">
        <v>343.4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1342705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1342705</v>
      </c>
      <c r="O36" s="47">
        <f t="shared" si="1"/>
        <v>251.39580602883356</v>
      </c>
      <c r="P36" s="9"/>
    </row>
    <row r="37" spans="1:16">
      <c r="A37" s="12"/>
      <c r="B37" s="25">
        <v>343.5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1661386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1661386</v>
      </c>
      <c r="O37" s="47">
        <f t="shared" si="1"/>
        <v>311.06272233664106</v>
      </c>
      <c r="P37" s="9"/>
    </row>
    <row r="38" spans="1:16">
      <c r="A38" s="12"/>
      <c r="B38" s="25">
        <v>344.1</v>
      </c>
      <c r="C38" s="20" t="s">
        <v>99</v>
      </c>
      <c r="D38" s="46">
        <v>353701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353701</v>
      </c>
      <c r="O38" s="47">
        <f t="shared" si="1"/>
        <v>66.223740872495782</v>
      </c>
      <c r="P38" s="9"/>
    </row>
    <row r="39" spans="1:16">
      <c r="A39" s="12"/>
      <c r="B39" s="25">
        <v>347.9</v>
      </c>
      <c r="C39" s="20" t="s">
        <v>51</v>
      </c>
      <c r="D39" s="46">
        <v>0</v>
      </c>
      <c r="E39" s="46">
        <v>46828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46828</v>
      </c>
      <c r="O39" s="47">
        <f t="shared" si="1"/>
        <v>8.7676465081445425</v>
      </c>
      <c r="P39" s="9"/>
    </row>
    <row r="40" spans="1:16">
      <c r="A40" s="12"/>
      <c r="B40" s="25">
        <v>349</v>
      </c>
      <c r="C40" s="20" t="s">
        <v>1</v>
      </c>
      <c r="D40" s="46">
        <v>845187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845187</v>
      </c>
      <c r="O40" s="47">
        <f t="shared" si="1"/>
        <v>158.2450851900393</v>
      </c>
      <c r="P40" s="9"/>
    </row>
    <row r="41" spans="1:16" ht="15.75">
      <c r="A41" s="29" t="s">
        <v>39</v>
      </c>
      <c r="B41" s="30"/>
      <c r="C41" s="31"/>
      <c r="D41" s="32">
        <f t="shared" ref="D41:M41" si="9">SUM(D42:D43)</f>
        <v>39951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52" si="10">SUM(D41:M41)</f>
        <v>39951</v>
      </c>
      <c r="O41" s="45">
        <f t="shared" si="1"/>
        <v>7.4800599138738066</v>
      </c>
      <c r="P41" s="10"/>
    </row>
    <row r="42" spans="1:16">
      <c r="A42" s="13"/>
      <c r="B42" s="39">
        <v>351.1</v>
      </c>
      <c r="C42" s="21" t="s">
        <v>54</v>
      </c>
      <c r="D42" s="46">
        <v>32514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32514</v>
      </c>
      <c r="O42" s="47">
        <f t="shared" si="1"/>
        <v>6.0876240404418649</v>
      </c>
      <c r="P42" s="9"/>
    </row>
    <row r="43" spans="1:16">
      <c r="A43" s="13"/>
      <c r="B43" s="39">
        <v>351.5</v>
      </c>
      <c r="C43" s="21" t="s">
        <v>55</v>
      </c>
      <c r="D43" s="46">
        <v>7437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7437</v>
      </c>
      <c r="O43" s="47">
        <f t="shared" si="1"/>
        <v>1.3924358734319415</v>
      </c>
      <c r="P43" s="9"/>
    </row>
    <row r="44" spans="1:16" ht="15.75">
      <c r="A44" s="29" t="s">
        <v>4</v>
      </c>
      <c r="B44" s="30"/>
      <c r="C44" s="31"/>
      <c r="D44" s="32">
        <f t="shared" ref="D44:M44" si="11">SUM(D45:D49)</f>
        <v>769331</v>
      </c>
      <c r="E44" s="32">
        <f t="shared" si="11"/>
        <v>26115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-824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0"/>
        <v>794622</v>
      </c>
      <c r="O44" s="45">
        <f t="shared" si="1"/>
        <v>148.77775697434936</v>
      </c>
      <c r="P44" s="10"/>
    </row>
    <row r="45" spans="1:16">
      <c r="A45" s="12"/>
      <c r="B45" s="25">
        <v>361.1</v>
      </c>
      <c r="C45" s="20" t="s">
        <v>57</v>
      </c>
      <c r="D45" s="46">
        <v>1848</v>
      </c>
      <c r="E45" s="46">
        <v>-1954</v>
      </c>
      <c r="F45" s="46">
        <v>0</v>
      </c>
      <c r="G45" s="46">
        <v>0</v>
      </c>
      <c r="H45" s="46">
        <v>0</v>
      </c>
      <c r="I45" s="46">
        <v>-824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-930</v>
      </c>
      <c r="O45" s="47">
        <f t="shared" si="1"/>
        <v>-0.17412469574985959</v>
      </c>
      <c r="P45" s="9"/>
    </row>
    <row r="46" spans="1:16">
      <c r="A46" s="12"/>
      <c r="B46" s="25">
        <v>362</v>
      </c>
      <c r="C46" s="20" t="s">
        <v>58</v>
      </c>
      <c r="D46" s="46">
        <v>69398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69398</v>
      </c>
      <c r="O46" s="47">
        <f t="shared" si="1"/>
        <v>12.993446920052424</v>
      </c>
      <c r="P46" s="9"/>
    </row>
    <row r="47" spans="1:16">
      <c r="A47" s="12"/>
      <c r="B47" s="25">
        <v>364</v>
      </c>
      <c r="C47" s="20" t="s">
        <v>100</v>
      </c>
      <c r="D47" s="46">
        <v>586650</v>
      </c>
      <c r="E47" s="46">
        <v>20203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606853</v>
      </c>
      <c r="O47" s="47">
        <f t="shared" si="1"/>
        <v>113.62160644074143</v>
      </c>
      <c r="P47" s="9"/>
    </row>
    <row r="48" spans="1:16">
      <c r="A48" s="12"/>
      <c r="B48" s="25">
        <v>366</v>
      </c>
      <c r="C48" s="20" t="s">
        <v>60</v>
      </c>
      <c r="D48" s="46">
        <v>13529</v>
      </c>
      <c r="E48" s="46">
        <v>7500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21029</v>
      </c>
      <c r="O48" s="47">
        <f t="shared" si="1"/>
        <v>3.9372776633589215</v>
      </c>
      <c r="P48" s="9"/>
    </row>
    <row r="49" spans="1:119">
      <c r="A49" s="12"/>
      <c r="B49" s="25">
        <v>369.9</v>
      </c>
      <c r="C49" s="20" t="s">
        <v>61</v>
      </c>
      <c r="D49" s="46">
        <v>97906</v>
      </c>
      <c r="E49" s="46">
        <v>366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98272</v>
      </c>
      <c r="O49" s="47">
        <f t="shared" si="1"/>
        <v>18.399550645946452</v>
      </c>
      <c r="P49" s="9"/>
    </row>
    <row r="50" spans="1:119" ht="15.75">
      <c r="A50" s="29" t="s">
        <v>40</v>
      </c>
      <c r="B50" s="30"/>
      <c r="C50" s="31"/>
      <c r="D50" s="32">
        <f t="shared" ref="D50:M50" si="12">SUM(D51:D51)</f>
        <v>1871660</v>
      </c>
      <c r="E50" s="32">
        <f t="shared" si="12"/>
        <v>42370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1387529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 t="shared" si="10"/>
        <v>3301559</v>
      </c>
      <c r="O50" s="45">
        <f t="shared" si="1"/>
        <v>618.15371653248451</v>
      </c>
      <c r="P50" s="9"/>
    </row>
    <row r="51" spans="1:119" ht="15.75" thickBot="1">
      <c r="A51" s="12"/>
      <c r="B51" s="25">
        <v>381</v>
      </c>
      <c r="C51" s="20" t="s">
        <v>62</v>
      </c>
      <c r="D51" s="46">
        <v>1871660</v>
      </c>
      <c r="E51" s="46">
        <v>42370</v>
      </c>
      <c r="F51" s="46">
        <v>0</v>
      </c>
      <c r="G51" s="46">
        <v>0</v>
      </c>
      <c r="H51" s="46">
        <v>0</v>
      </c>
      <c r="I51" s="46">
        <v>1387529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3301559</v>
      </c>
      <c r="O51" s="47">
        <f t="shared" si="1"/>
        <v>618.15371653248451</v>
      </c>
      <c r="P51" s="9"/>
    </row>
    <row r="52" spans="1:119" ht="16.5" thickBot="1">
      <c r="A52" s="14" t="s">
        <v>52</v>
      </c>
      <c r="B52" s="23"/>
      <c r="C52" s="22"/>
      <c r="D52" s="15">
        <f t="shared" ref="D52:M52" si="13">SUM(D5,D13,D16,D29,D41,D44,D50)</f>
        <v>8824511</v>
      </c>
      <c r="E52" s="15">
        <f t="shared" si="13"/>
        <v>1006102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7827686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 t="shared" si="10"/>
        <v>17658299</v>
      </c>
      <c r="O52" s="38">
        <f t="shared" si="1"/>
        <v>3306.1784310054295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101</v>
      </c>
      <c r="M54" s="118"/>
      <c r="N54" s="118"/>
      <c r="O54" s="43">
        <v>5341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81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64</v>
      </c>
      <c r="F4" s="34" t="s">
        <v>65</v>
      </c>
      <c r="G4" s="34" t="s">
        <v>66</v>
      </c>
      <c r="H4" s="34" t="s">
        <v>6</v>
      </c>
      <c r="I4" s="34" t="s">
        <v>7</v>
      </c>
      <c r="J4" s="35" t="s">
        <v>67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2324929</v>
      </c>
      <c r="E5" s="27">
        <f t="shared" si="0"/>
        <v>888895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3213824</v>
      </c>
      <c r="O5" s="33">
        <f t="shared" ref="O5:O51" si="1">(N5/O$53)</f>
        <v>606.61079652699129</v>
      </c>
      <c r="P5" s="6"/>
    </row>
    <row r="6" spans="1:133">
      <c r="A6" s="12"/>
      <c r="B6" s="25">
        <v>311</v>
      </c>
      <c r="C6" s="20" t="s">
        <v>3</v>
      </c>
      <c r="D6" s="46">
        <v>807556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807556</v>
      </c>
      <c r="O6" s="47">
        <f t="shared" si="1"/>
        <v>152.42657606644016</v>
      </c>
      <c r="P6" s="9"/>
    </row>
    <row r="7" spans="1:133">
      <c r="A7" s="12"/>
      <c r="B7" s="25">
        <v>312.10000000000002</v>
      </c>
      <c r="C7" s="20" t="s">
        <v>11</v>
      </c>
      <c r="D7" s="46">
        <v>212540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212540</v>
      </c>
      <c r="O7" s="47">
        <f t="shared" si="1"/>
        <v>40.117025292563234</v>
      </c>
      <c r="P7" s="9"/>
    </row>
    <row r="8" spans="1:133">
      <c r="A8" s="12"/>
      <c r="B8" s="25">
        <v>312.60000000000002</v>
      </c>
      <c r="C8" s="20" t="s">
        <v>12</v>
      </c>
      <c r="D8" s="46">
        <v>1304833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1304833</v>
      </c>
      <c r="O8" s="47">
        <f t="shared" si="1"/>
        <v>246.28784446961117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456265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456265</v>
      </c>
      <c r="O9" s="47">
        <f t="shared" si="1"/>
        <v>86.120234050585125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172785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172785</v>
      </c>
      <c r="O10" s="47">
        <f t="shared" si="1"/>
        <v>32.613250283125709</v>
      </c>
      <c r="P10" s="9"/>
    </row>
    <row r="11" spans="1:133">
      <c r="A11" s="12"/>
      <c r="B11" s="25">
        <v>314.39999999999998</v>
      </c>
      <c r="C11" s="20" t="s">
        <v>16</v>
      </c>
      <c r="D11" s="46">
        <v>0</v>
      </c>
      <c r="E11" s="46">
        <v>15388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15388</v>
      </c>
      <c r="O11" s="47">
        <f t="shared" si="1"/>
        <v>2.904492261230653</v>
      </c>
      <c r="P11" s="9"/>
    </row>
    <row r="12" spans="1:133">
      <c r="A12" s="12"/>
      <c r="B12" s="25">
        <v>314.89999999999998</v>
      </c>
      <c r="C12" s="20" t="s">
        <v>78</v>
      </c>
      <c r="D12" s="46">
        <v>0</v>
      </c>
      <c r="E12" s="46">
        <v>244457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244457</v>
      </c>
      <c r="O12" s="47">
        <f t="shared" si="1"/>
        <v>46.141374103435261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310176</v>
      </c>
      <c r="E13" s="32">
        <f t="shared" si="3"/>
        <v>1822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311998</v>
      </c>
      <c r="O13" s="45">
        <f t="shared" si="1"/>
        <v>58.889769724424312</v>
      </c>
      <c r="P13" s="10"/>
    </row>
    <row r="14" spans="1:133">
      <c r="A14" s="12"/>
      <c r="B14" s="25">
        <v>322</v>
      </c>
      <c r="C14" s="20" t="s">
        <v>0</v>
      </c>
      <c r="D14" s="46">
        <v>32615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32615</v>
      </c>
      <c r="O14" s="47">
        <f t="shared" si="1"/>
        <v>6.1560966402416009</v>
      </c>
      <c r="P14" s="9"/>
    </row>
    <row r="15" spans="1:133">
      <c r="A15" s="12"/>
      <c r="B15" s="25">
        <v>323.10000000000002</v>
      </c>
      <c r="C15" s="20" t="s">
        <v>18</v>
      </c>
      <c r="D15" s="46">
        <v>250581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250581</v>
      </c>
      <c r="O15" s="47">
        <f t="shared" si="1"/>
        <v>47.297281993204983</v>
      </c>
      <c r="P15" s="9"/>
    </row>
    <row r="16" spans="1:133">
      <c r="A16" s="12"/>
      <c r="B16" s="25">
        <v>329</v>
      </c>
      <c r="C16" s="20" t="s">
        <v>20</v>
      </c>
      <c r="D16" s="46">
        <v>26980</v>
      </c>
      <c r="E16" s="46">
        <v>1822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28802</v>
      </c>
      <c r="O16" s="47">
        <f t="shared" si="1"/>
        <v>5.4363910909777271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SUM(D18:D27)</f>
        <v>1649688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1649688</v>
      </c>
      <c r="O17" s="45">
        <f t="shared" si="1"/>
        <v>311.3793884484711</v>
      </c>
      <c r="P17" s="10"/>
    </row>
    <row r="18" spans="1:16">
      <c r="A18" s="12"/>
      <c r="B18" s="25">
        <v>331.2</v>
      </c>
      <c r="C18" s="20" t="s">
        <v>21</v>
      </c>
      <c r="D18" s="46">
        <v>9906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9906</v>
      </c>
      <c r="O18" s="47">
        <f t="shared" si="1"/>
        <v>1.869762174405436</v>
      </c>
      <c r="P18" s="9"/>
    </row>
    <row r="19" spans="1:16">
      <c r="A19" s="12"/>
      <c r="B19" s="25">
        <v>331.41</v>
      </c>
      <c r="C19" s="20" t="s">
        <v>24</v>
      </c>
      <c r="D19" s="46">
        <v>296910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296910</v>
      </c>
      <c r="O19" s="47">
        <f t="shared" si="1"/>
        <v>56.041902604756515</v>
      </c>
      <c r="P19" s="9"/>
    </row>
    <row r="20" spans="1:16">
      <c r="A20" s="12"/>
      <c r="B20" s="25">
        <v>334.41</v>
      </c>
      <c r="C20" s="20" t="s">
        <v>25</v>
      </c>
      <c r="D20" s="46">
        <v>286673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286673</v>
      </c>
      <c r="O20" s="47">
        <f t="shared" si="1"/>
        <v>54.109664024160061</v>
      </c>
      <c r="P20" s="9"/>
    </row>
    <row r="21" spans="1:16">
      <c r="A21" s="12"/>
      <c r="B21" s="25">
        <v>335.12</v>
      </c>
      <c r="C21" s="20" t="s">
        <v>27</v>
      </c>
      <c r="D21" s="46">
        <v>266137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266137</v>
      </c>
      <c r="O21" s="47">
        <f t="shared" si="1"/>
        <v>50.233484333710834</v>
      </c>
      <c r="P21" s="9"/>
    </row>
    <row r="22" spans="1:16">
      <c r="A22" s="12"/>
      <c r="B22" s="25">
        <v>335.14</v>
      </c>
      <c r="C22" s="20" t="s">
        <v>28</v>
      </c>
      <c r="D22" s="46">
        <v>1420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1420</v>
      </c>
      <c r="O22" s="47">
        <f t="shared" si="1"/>
        <v>0.26802567006417516</v>
      </c>
      <c r="P22" s="9"/>
    </row>
    <row r="23" spans="1:16">
      <c r="A23" s="12"/>
      <c r="B23" s="25">
        <v>335.15</v>
      </c>
      <c r="C23" s="20" t="s">
        <v>29</v>
      </c>
      <c r="D23" s="46">
        <v>5359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5359</v>
      </c>
      <c r="O23" s="47">
        <f t="shared" si="1"/>
        <v>1.011513778784447</v>
      </c>
      <c r="P23" s="9"/>
    </row>
    <row r="24" spans="1:16">
      <c r="A24" s="12"/>
      <c r="B24" s="25">
        <v>335.18</v>
      </c>
      <c r="C24" s="20" t="s">
        <v>30</v>
      </c>
      <c r="D24" s="46">
        <v>702085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702085</v>
      </c>
      <c r="O24" s="47">
        <f t="shared" si="1"/>
        <v>132.51887504718761</v>
      </c>
      <c r="P24" s="9"/>
    </row>
    <row r="25" spans="1:16">
      <c r="A25" s="12"/>
      <c r="B25" s="25">
        <v>335.21</v>
      </c>
      <c r="C25" s="20" t="s">
        <v>31</v>
      </c>
      <c r="D25" s="46">
        <v>800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800</v>
      </c>
      <c r="O25" s="47">
        <f t="shared" si="1"/>
        <v>0.15100037750094375</v>
      </c>
      <c r="P25" s="9"/>
    </row>
    <row r="26" spans="1:16">
      <c r="A26" s="12"/>
      <c r="B26" s="25">
        <v>338</v>
      </c>
      <c r="C26" s="20" t="s">
        <v>32</v>
      </c>
      <c r="D26" s="46">
        <v>69278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69278</v>
      </c>
      <c r="O26" s="47">
        <f t="shared" si="1"/>
        <v>13.076255190637976</v>
      </c>
      <c r="P26" s="9"/>
    </row>
    <row r="27" spans="1:16">
      <c r="A27" s="12"/>
      <c r="B27" s="25">
        <v>339</v>
      </c>
      <c r="C27" s="20" t="s">
        <v>33</v>
      </c>
      <c r="D27" s="46">
        <v>11120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11120</v>
      </c>
      <c r="O27" s="47">
        <f t="shared" si="1"/>
        <v>2.0989052472631182</v>
      </c>
      <c r="P27" s="9"/>
    </row>
    <row r="28" spans="1:16" ht="15.75">
      <c r="A28" s="29" t="s">
        <v>38</v>
      </c>
      <c r="B28" s="30"/>
      <c r="C28" s="31"/>
      <c r="D28" s="32">
        <f t="shared" ref="D28:M28" si="7">SUM(D29:D39)</f>
        <v>1220487</v>
      </c>
      <c r="E28" s="32">
        <f t="shared" si="7"/>
        <v>41829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5610685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6873001</v>
      </c>
      <c r="O28" s="45">
        <f t="shared" si="1"/>
        <v>1297.2821819554549</v>
      </c>
      <c r="P28" s="10"/>
    </row>
    <row r="29" spans="1:16">
      <c r="A29" s="12"/>
      <c r="B29" s="25">
        <v>341.3</v>
      </c>
      <c r="C29" s="20" t="s">
        <v>41</v>
      </c>
      <c r="D29" s="46">
        <v>15277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9" si="8">SUM(D29:M29)</f>
        <v>15277</v>
      </c>
      <c r="O29" s="47">
        <f t="shared" si="1"/>
        <v>2.883540958852397</v>
      </c>
      <c r="P29" s="9"/>
    </row>
    <row r="30" spans="1:16">
      <c r="A30" s="12"/>
      <c r="B30" s="25">
        <v>342.1</v>
      </c>
      <c r="C30" s="20" t="s">
        <v>42</v>
      </c>
      <c r="D30" s="46">
        <v>1699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1699</v>
      </c>
      <c r="O30" s="47">
        <f t="shared" si="1"/>
        <v>0.32068705171762929</v>
      </c>
      <c r="P30" s="9"/>
    </row>
    <row r="31" spans="1:16">
      <c r="A31" s="12"/>
      <c r="B31" s="25">
        <v>342.2</v>
      </c>
      <c r="C31" s="20" t="s">
        <v>43</v>
      </c>
      <c r="D31" s="46">
        <v>85279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85279</v>
      </c>
      <c r="O31" s="47">
        <f t="shared" si="1"/>
        <v>16.096451491128729</v>
      </c>
      <c r="P31" s="9"/>
    </row>
    <row r="32" spans="1:16">
      <c r="A32" s="12"/>
      <c r="B32" s="25">
        <v>342.9</v>
      </c>
      <c r="C32" s="20" t="s">
        <v>44</v>
      </c>
      <c r="D32" s="46">
        <v>1996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1996</v>
      </c>
      <c r="O32" s="47">
        <f t="shared" si="1"/>
        <v>0.37674594186485466</v>
      </c>
      <c r="P32" s="9"/>
    </row>
    <row r="33" spans="1:16">
      <c r="A33" s="12"/>
      <c r="B33" s="25">
        <v>343.2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1101669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1101669</v>
      </c>
      <c r="O33" s="47">
        <f t="shared" si="1"/>
        <v>207.940543601359</v>
      </c>
      <c r="P33" s="9"/>
    </row>
    <row r="34" spans="1:16">
      <c r="A34" s="12"/>
      <c r="B34" s="25">
        <v>343.3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1747514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1747514</v>
      </c>
      <c r="O34" s="47">
        <f t="shared" si="1"/>
        <v>329.84409211023029</v>
      </c>
      <c r="P34" s="9"/>
    </row>
    <row r="35" spans="1:16">
      <c r="A35" s="12"/>
      <c r="B35" s="25">
        <v>343.4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1231356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1231356</v>
      </c>
      <c r="O35" s="47">
        <f t="shared" si="1"/>
        <v>232.41902604756513</v>
      </c>
      <c r="P35" s="9"/>
    </row>
    <row r="36" spans="1:16">
      <c r="A36" s="12"/>
      <c r="B36" s="25">
        <v>343.5</v>
      </c>
      <c r="C36" s="20" t="s">
        <v>48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1530146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1530146</v>
      </c>
      <c r="O36" s="47">
        <f t="shared" si="1"/>
        <v>288.81577953944884</v>
      </c>
      <c r="P36" s="9"/>
    </row>
    <row r="37" spans="1:16">
      <c r="A37" s="12"/>
      <c r="B37" s="25">
        <v>344.1</v>
      </c>
      <c r="C37" s="20" t="s">
        <v>49</v>
      </c>
      <c r="D37" s="46">
        <v>354899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354899</v>
      </c>
      <c r="O37" s="47">
        <f t="shared" si="1"/>
        <v>66.987353718384298</v>
      </c>
      <c r="P37" s="9"/>
    </row>
    <row r="38" spans="1:16">
      <c r="A38" s="12"/>
      <c r="B38" s="25">
        <v>347.9</v>
      </c>
      <c r="C38" s="20" t="s">
        <v>51</v>
      </c>
      <c r="D38" s="46">
        <v>0</v>
      </c>
      <c r="E38" s="46">
        <v>41829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41829</v>
      </c>
      <c r="O38" s="47">
        <f t="shared" si="1"/>
        <v>7.8952434881087203</v>
      </c>
      <c r="P38" s="9"/>
    </row>
    <row r="39" spans="1:16">
      <c r="A39" s="12"/>
      <c r="B39" s="25">
        <v>349</v>
      </c>
      <c r="C39" s="20" t="s">
        <v>1</v>
      </c>
      <c r="D39" s="46">
        <v>761337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761337</v>
      </c>
      <c r="O39" s="47">
        <f t="shared" si="1"/>
        <v>143.70271800679501</v>
      </c>
      <c r="P39" s="9"/>
    </row>
    <row r="40" spans="1:16" ht="15.75">
      <c r="A40" s="29" t="s">
        <v>39</v>
      </c>
      <c r="B40" s="30"/>
      <c r="C40" s="31"/>
      <c r="D40" s="32">
        <f t="shared" ref="D40:M40" si="9">SUM(D41:D42)</f>
        <v>26254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1" si="10">SUM(D40:M40)</f>
        <v>26254</v>
      </c>
      <c r="O40" s="45">
        <f t="shared" si="1"/>
        <v>4.9554548886372212</v>
      </c>
      <c r="P40" s="10"/>
    </row>
    <row r="41" spans="1:16">
      <c r="A41" s="13"/>
      <c r="B41" s="39">
        <v>351.1</v>
      </c>
      <c r="C41" s="21" t="s">
        <v>54</v>
      </c>
      <c r="D41" s="46">
        <v>21983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21983</v>
      </c>
      <c r="O41" s="47">
        <f t="shared" si="1"/>
        <v>4.1493016232540585</v>
      </c>
      <c r="P41" s="9"/>
    </row>
    <row r="42" spans="1:16">
      <c r="A42" s="13"/>
      <c r="B42" s="39">
        <v>351.5</v>
      </c>
      <c r="C42" s="21" t="s">
        <v>55</v>
      </c>
      <c r="D42" s="46">
        <v>4271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4271</v>
      </c>
      <c r="O42" s="47">
        <f t="shared" si="1"/>
        <v>0.80615326538316345</v>
      </c>
      <c r="P42" s="9"/>
    </row>
    <row r="43" spans="1:16" ht="15.75">
      <c r="A43" s="29" t="s">
        <v>4</v>
      </c>
      <c r="B43" s="30"/>
      <c r="C43" s="31"/>
      <c r="D43" s="32">
        <f t="shared" ref="D43:M43" si="11">SUM(D44:D48)</f>
        <v>188991</v>
      </c>
      <c r="E43" s="32">
        <f t="shared" si="11"/>
        <v>31564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61070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281625</v>
      </c>
      <c r="O43" s="45">
        <f t="shared" si="1"/>
        <v>53.156851642129105</v>
      </c>
      <c r="P43" s="10"/>
    </row>
    <row r="44" spans="1:16">
      <c r="A44" s="12"/>
      <c r="B44" s="25">
        <v>361.1</v>
      </c>
      <c r="C44" s="20" t="s">
        <v>57</v>
      </c>
      <c r="D44" s="46">
        <v>7336</v>
      </c>
      <c r="E44" s="46">
        <v>8848</v>
      </c>
      <c r="F44" s="46">
        <v>0</v>
      </c>
      <c r="G44" s="46">
        <v>0</v>
      </c>
      <c r="H44" s="46">
        <v>0</v>
      </c>
      <c r="I44" s="46">
        <v>61070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77254</v>
      </c>
      <c r="O44" s="47">
        <f t="shared" si="1"/>
        <v>14.581728954322386</v>
      </c>
      <c r="P44" s="9"/>
    </row>
    <row r="45" spans="1:16">
      <c r="A45" s="12"/>
      <c r="B45" s="25">
        <v>362</v>
      </c>
      <c r="C45" s="20" t="s">
        <v>58</v>
      </c>
      <c r="D45" s="46">
        <v>62724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62724</v>
      </c>
      <c r="O45" s="47">
        <f t="shared" si="1"/>
        <v>11.839184597961495</v>
      </c>
      <c r="P45" s="9"/>
    </row>
    <row r="46" spans="1:16">
      <c r="A46" s="12"/>
      <c r="B46" s="25">
        <v>364</v>
      </c>
      <c r="C46" s="20" t="s">
        <v>59</v>
      </c>
      <c r="D46" s="46">
        <v>419</v>
      </c>
      <c r="E46" s="46">
        <v>22004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22423</v>
      </c>
      <c r="O46" s="47">
        <f t="shared" si="1"/>
        <v>4.2323518308795771</v>
      </c>
      <c r="P46" s="9"/>
    </row>
    <row r="47" spans="1:16">
      <c r="A47" s="12"/>
      <c r="B47" s="25">
        <v>366</v>
      </c>
      <c r="C47" s="20" t="s">
        <v>60</v>
      </c>
      <c r="D47" s="46">
        <v>1223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1223</v>
      </c>
      <c r="O47" s="47">
        <f t="shared" si="1"/>
        <v>0.23084182710456777</v>
      </c>
      <c r="P47" s="9"/>
    </row>
    <row r="48" spans="1:16">
      <c r="A48" s="12"/>
      <c r="B48" s="25">
        <v>369.9</v>
      </c>
      <c r="C48" s="20" t="s">
        <v>61</v>
      </c>
      <c r="D48" s="46">
        <v>117289</v>
      </c>
      <c r="E48" s="46">
        <v>712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118001</v>
      </c>
      <c r="O48" s="47">
        <f t="shared" si="1"/>
        <v>22.272744431861078</v>
      </c>
      <c r="P48" s="9"/>
    </row>
    <row r="49" spans="1:119" ht="15.75">
      <c r="A49" s="29" t="s">
        <v>40</v>
      </c>
      <c r="B49" s="30"/>
      <c r="C49" s="31"/>
      <c r="D49" s="32">
        <f t="shared" ref="D49:M49" si="12">SUM(D50:D50)</f>
        <v>2487956</v>
      </c>
      <c r="E49" s="32">
        <f t="shared" si="12"/>
        <v>58433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1288435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0"/>
        <v>3834824</v>
      </c>
      <c r="O49" s="45">
        <f t="shared" si="1"/>
        <v>723.82483956209887</v>
      </c>
      <c r="P49" s="9"/>
    </row>
    <row r="50" spans="1:119" ht="15.75" thickBot="1">
      <c r="A50" s="12"/>
      <c r="B50" s="25">
        <v>381</v>
      </c>
      <c r="C50" s="20" t="s">
        <v>62</v>
      </c>
      <c r="D50" s="46">
        <v>2487956</v>
      </c>
      <c r="E50" s="46">
        <v>58433</v>
      </c>
      <c r="F50" s="46">
        <v>0</v>
      </c>
      <c r="G50" s="46">
        <v>0</v>
      </c>
      <c r="H50" s="46">
        <v>0</v>
      </c>
      <c r="I50" s="46">
        <v>1288435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3834824</v>
      </c>
      <c r="O50" s="47">
        <f t="shared" si="1"/>
        <v>723.82483956209887</v>
      </c>
      <c r="P50" s="9"/>
    </row>
    <row r="51" spans="1:119" ht="16.5" thickBot="1">
      <c r="A51" s="14" t="s">
        <v>52</v>
      </c>
      <c r="B51" s="23"/>
      <c r="C51" s="22"/>
      <c r="D51" s="15">
        <f t="shared" ref="D51:M51" si="13">SUM(D5,D13,D17,D28,D40,D43,D49)</f>
        <v>8208481</v>
      </c>
      <c r="E51" s="15">
        <f t="shared" si="13"/>
        <v>1022543</v>
      </c>
      <c r="F51" s="15">
        <f t="shared" si="13"/>
        <v>0</v>
      </c>
      <c r="G51" s="15">
        <f t="shared" si="13"/>
        <v>0</v>
      </c>
      <c r="H51" s="15">
        <f t="shared" si="13"/>
        <v>0</v>
      </c>
      <c r="I51" s="15">
        <f t="shared" si="13"/>
        <v>6960190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0</v>
      </c>
      <c r="N51" s="15">
        <f t="shared" si="10"/>
        <v>16191214</v>
      </c>
      <c r="O51" s="38">
        <f t="shared" si="1"/>
        <v>3056.0992827482069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83</v>
      </c>
      <c r="M53" s="118"/>
      <c r="N53" s="118"/>
      <c r="O53" s="43">
        <v>5298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81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64</v>
      </c>
      <c r="F4" s="34" t="s">
        <v>65</v>
      </c>
      <c r="G4" s="34" t="s">
        <v>66</v>
      </c>
      <c r="H4" s="34" t="s">
        <v>6</v>
      </c>
      <c r="I4" s="34" t="s">
        <v>7</v>
      </c>
      <c r="J4" s="35" t="s">
        <v>67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2311150</v>
      </c>
      <c r="E5" s="27">
        <f t="shared" si="0"/>
        <v>1002431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3313581</v>
      </c>
      <c r="O5" s="33">
        <f t="shared" ref="O5:O36" si="1">(N5/O$55)</f>
        <v>643.5387453874539</v>
      </c>
      <c r="P5" s="6"/>
    </row>
    <row r="6" spans="1:133">
      <c r="A6" s="12"/>
      <c r="B6" s="25">
        <v>311</v>
      </c>
      <c r="C6" s="20" t="s">
        <v>3</v>
      </c>
      <c r="D6" s="46">
        <v>927115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927115</v>
      </c>
      <c r="O6" s="47">
        <f t="shared" si="1"/>
        <v>180.05729267818995</v>
      </c>
      <c r="P6" s="9"/>
    </row>
    <row r="7" spans="1:133">
      <c r="A7" s="12"/>
      <c r="B7" s="25">
        <v>312.10000000000002</v>
      </c>
      <c r="C7" s="20" t="s">
        <v>11</v>
      </c>
      <c r="D7" s="46">
        <v>310376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310376</v>
      </c>
      <c r="O7" s="47">
        <f t="shared" si="1"/>
        <v>60.278889104680523</v>
      </c>
      <c r="P7" s="9"/>
    </row>
    <row r="8" spans="1:133">
      <c r="A8" s="12"/>
      <c r="B8" s="25">
        <v>312.60000000000002</v>
      </c>
      <c r="C8" s="20" t="s">
        <v>12</v>
      </c>
      <c r="D8" s="46">
        <v>1073659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1073659</v>
      </c>
      <c r="O8" s="47">
        <f t="shared" si="1"/>
        <v>208.51796465333075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502715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502715</v>
      </c>
      <c r="O9" s="47">
        <f t="shared" si="1"/>
        <v>97.633521072052829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191982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191982</v>
      </c>
      <c r="O10" s="47">
        <f t="shared" si="1"/>
        <v>37.285298116139053</v>
      </c>
      <c r="P10" s="9"/>
    </row>
    <row r="11" spans="1:133">
      <c r="A11" s="12"/>
      <c r="B11" s="25">
        <v>314.39999999999998</v>
      </c>
      <c r="C11" s="20" t="s">
        <v>16</v>
      </c>
      <c r="D11" s="46">
        <v>0</v>
      </c>
      <c r="E11" s="46">
        <v>16992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16992</v>
      </c>
      <c r="O11" s="47">
        <f t="shared" si="1"/>
        <v>3.300058263740532</v>
      </c>
      <c r="P11" s="9"/>
    </row>
    <row r="12" spans="1:133">
      <c r="A12" s="12"/>
      <c r="B12" s="25">
        <v>314.89999999999998</v>
      </c>
      <c r="C12" s="20" t="s">
        <v>78</v>
      </c>
      <c r="D12" s="46">
        <v>0</v>
      </c>
      <c r="E12" s="46">
        <v>290742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290742</v>
      </c>
      <c r="O12" s="47">
        <f t="shared" si="1"/>
        <v>56.465721499320253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358504</v>
      </c>
      <c r="E13" s="32">
        <f t="shared" si="3"/>
        <v>1850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360354</v>
      </c>
      <c r="O13" s="45">
        <f t="shared" si="1"/>
        <v>69.985239852398522</v>
      </c>
      <c r="P13" s="10"/>
    </row>
    <row r="14" spans="1:133">
      <c r="A14" s="12"/>
      <c r="B14" s="25">
        <v>322</v>
      </c>
      <c r="C14" s="20" t="s">
        <v>0</v>
      </c>
      <c r="D14" s="46">
        <v>47556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47556</v>
      </c>
      <c r="O14" s="47">
        <f t="shared" si="1"/>
        <v>9.2359681491551751</v>
      </c>
      <c r="P14" s="9"/>
    </row>
    <row r="15" spans="1:133">
      <c r="A15" s="12"/>
      <c r="B15" s="25">
        <v>323.10000000000002</v>
      </c>
      <c r="C15" s="20" t="s">
        <v>18</v>
      </c>
      <c r="D15" s="46">
        <v>279918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279918</v>
      </c>
      <c r="O15" s="47">
        <f t="shared" si="1"/>
        <v>54.363565740920571</v>
      </c>
      <c r="P15" s="9"/>
    </row>
    <row r="16" spans="1:133">
      <c r="A16" s="12"/>
      <c r="B16" s="25">
        <v>324.12</v>
      </c>
      <c r="C16" s="20" t="s">
        <v>19</v>
      </c>
      <c r="D16" s="46">
        <v>2081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2081</v>
      </c>
      <c r="O16" s="47">
        <f t="shared" si="1"/>
        <v>0.40415614682462614</v>
      </c>
      <c r="P16" s="9"/>
    </row>
    <row r="17" spans="1:16">
      <c r="A17" s="12"/>
      <c r="B17" s="25">
        <v>329</v>
      </c>
      <c r="C17" s="20" t="s">
        <v>20</v>
      </c>
      <c r="D17" s="46">
        <v>28949</v>
      </c>
      <c r="E17" s="46">
        <v>1850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30799</v>
      </c>
      <c r="O17" s="47">
        <f t="shared" si="1"/>
        <v>5.9815498154981546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SUM(D19:D30)</f>
        <v>1253687</v>
      </c>
      <c r="E18" s="32">
        <f t="shared" si="5"/>
        <v>2470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1256157</v>
      </c>
      <c r="O18" s="45">
        <f t="shared" si="1"/>
        <v>243.96135171878035</v>
      </c>
      <c r="P18" s="10"/>
    </row>
    <row r="19" spans="1:16">
      <c r="A19" s="12"/>
      <c r="B19" s="25">
        <v>331.2</v>
      </c>
      <c r="C19" s="20" t="s">
        <v>21</v>
      </c>
      <c r="D19" s="46">
        <v>21911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21911</v>
      </c>
      <c r="O19" s="47">
        <f t="shared" si="1"/>
        <v>4.2553893959992228</v>
      </c>
      <c r="P19" s="9"/>
    </row>
    <row r="20" spans="1:16">
      <c r="A20" s="12"/>
      <c r="B20" s="25">
        <v>331.5</v>
      </c>
      <c r="C20" s="20" t="s">
        <v>23</v>
      </c>
      <c r="D20" s="46">
        <v>0</v>
      </c>
      <c r="E20" s="46">
        <v>2470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2470</v>
      </c>
      <c r="O20" s="47">
        <f t="shared" si="1"/>
        <v>0.47970479704797048</v>
      </c>
      <c r="P20" s="9"/>
    </row>
    <row r="21" spans="1:16">
      <c r="A21" s="12"/>
      <c r="B21" s="25">
        <v>334.2</v>
      </c>
      <c r="C21" s="20" t="s">
        <v>79</v>
      </c>
      <c r="D21" s="46">
        <v>30329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30329</v>
      </c>
      <c r="O21" s="47">
        <f t="shared" si="1"/>
        <v>5.8902699553311324</v>
      </c>
      <c r="P21" s="9"/>
    </row>
    <row r="22" spans="1:16">
      <c r="A22" s="12"/>
      <c r="B22" s="25">
        <v>334.41</v>
      </c>
      <c r="C22" s="20" t="s">
        <v>25</v>
      </c>
      <c r="D22" s="46">
        <v>121507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121507</v>
      </c>
      <c r="O22" s="47">
        <f t="shared" si="1"/>
        <v>23.598174402796658</v>
      </c>
      <c r="P22" s="9"/>
    </row>
    <row r="23" spans="1:16">
      <c r="A23" s="12"/>
      <c r="B23" s="25">
        <v>334.7</v>
      </c>
      <c r="C23" s="20" t="s">
        <v>26</v>
      </c>
      <c r="D23" s="46">
        <v>151063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151063</v>
      </c>
      <c r="O23" s="47">
        <f t="shared" si="1"/>
        <v>29.338318120023306</v>
      </c>
      <c r="P23" s="9"/>
    </row>
    <row r="24" spans="1:16">
      <c r="A24" s="12"/>
      <c r="B24" s="25">
        <v>335.12</v>
      </c>
      <c r="C24" s="20" t="s">
        <v>27</v>
      </c>
      <c r="D24" s="46">
        <v>263652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263652</v>
      </c>
      <c r="O24" s="47">
        <f t="shared" si="1"/>
        <v>51.204505729267822</v>
      </c>
      <c r="P24" s="9"/>
    </row>
    <row r="25" spans="1:16">
      <c r="A25" s="12"/>
      <c r="B25" s="25">
        <v>335.14</v>
      </c>
      <c r="C25" s="20" t="s">
        <v>28</v>
      </c>
      <c r="D25" s="46">
        <v>1554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1554</v>
      </c>
      <c r="O25" s="47">
        <f t="shared" si="1"/>
        <v>0.30180617595649639</v>
      </c>
      <c r="P25" s="9"/>
    </row>
    <row r="26" spans="1:16">
      <c r="A26" s="12"/>
      <c r="B26" s="25">
        <v>335.15</v>
      </c>
      <c r="C26" s="20" t="s">
        <v>29</v>
      </c>
      <c r="D26" s="46">
        <v>4520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4520</v>
      </c>
      <c r="O26" s="47">
        <f t="shared" si="1"/>
        <v>0.8778403573509419</v>
      </c>
      <c r="P26" s="9"/>
    </row>
    <row r="27" spans="1:16">
      <c r="A27" s="12"/>
      <c r="B27" s="25">
        <v>335.18</v>
      </c>
      <c r="C27" s="20" t="s">
        <v>30</v>
      </c>
      <c r="D27" s="46">
        <v>575424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575424</v>
      </c>
      <c r="O27" s="47">
        <f t="shared" si="1"/>
        <v>111.75451543989124</v>
      </c>
      <c r="P27" s="9"/>
    </row>
    <row r="28" spans="1:16">
      <c r="A28" s="12"/>
      <c r="B28" s="25">
        <v>335.21</v>
      </c>
      <c r="C28" s="20" t="s">
        <v>31</v>
      </c>
      <c r="D28" s="46">
        <v>600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600</v>
      </c>
      <c r="O28" s="47">
        <f t="shared" si="1"/>
        <v>0.11652748106428433</v>
      </c>
      <c r="P28" s="9"/>
    </row>
    <row r="29" spans="1:16">
      <c r="A29" s="12"/>
      <c r="B29" s="25">
        <v>338</v>
      </c>
      <c r="C29" s="20" t="s">
        <v>32</v>
      </c>
      <c r="D29" s="46">
        <v>72053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72053</v>
      </c>
      <c r="O29" s="47">
        <f t="shared" si="1"/>
        <v>13.993590988541465</v>
      </c>
      <c r="P29" s="9"/>
    </row>
    <row r="30" spans="1:16">
      <c r="A30" s="12"/>
      <c r="B30" s="25">
        <v>339</v>
      </c>
      <c r="C30" s="20" t="s">
        <v>33</v>
      </c>
      <c r="D30" s="46">
        <v>11074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11074</v>
      </c>
      <c r="O30" s="47">
        <f t="shared" si="1"/>
        <v>2.1507088755098076</v>
      </c>
      <c r="P30" s="9"/>
    </row>
    <row r="31" spans="1:16" ht="15.75">
      <c r="A31" s="29" t="s">
        <v>38</v>
      </c>
      <c r="B31" s="30"/>
      <c r="C31" s="31"/>
      <c r="D31" s="32">
        <f t="shared" ref="D31:M31" si="7">SUM(D32:D42)</f>
        <v>1256087</v>
      </c>
      <c r="E31" s="32">
        <f t="shared" si="7"/>
        <v>42157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5760046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7058290</v>
      </c>
      <c r="O31" s="45">
        <f t="shared" si="1"/>
        <v>1370.8079238687124</v>
      </c>
      <c r="P31" s="10"/>
    </row>
    <row r="32" spans="1:16">
      <c r="A32" s="12"/>
      <c r="B32" s="25">
        <v>341.3</v>
      </c>
      <c r="C32" s="20" t="s">
        <v>41</v>
      </c>
      <c r="D32" s="46">
        <v>9806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2" si="8">SUM(D32:M32)</f>
        <v>9806</v>
      </c>
      <c r="O32" s="47">
        <f t="shared" si="1"/>
        <v>1.9044474655272869</v>
      </c>
      <c r="P32" s="9"/>
    </row>
    <row r="33" spans="1:16">
      <c r="A33" s="12"/>
      <c r="B33" s="25">
        <v>342.1</v>
      </c>
      <c r="C33" s="20" t="s">
        <v>42</v>
      </c>
      <c r="D33" s="46">
        <v>932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932</v>
      </c>
      <c r="O33" s="47">
        <f t="shared" si="1"/>
        <v>0.18100602058652165</v>
      </c>
      <c r="P33" s="9"/>
    </row>
    <row r="34" spans="1:16">
      <c r="A34" s="12"/>
      <c r="B34" s="25">
        <v>342.2</v>
      </c>
      <c r="C34" s="20" t="s">
        <v>43</v>
      </c>
      <c r="D34" s="46">
        <v>85279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85279</v>
      </c>
      <c r="O34" s="47">
        <f t="shared" si="1"/>
        <v>16.562245096135172</v>
      </c>
      <c r="P34" s="9"/>
    </row>
    <row r="35" spans="1:16">
      <c r="A35" s="12"/>
      <c r="B35" s="25">
        <v>342.9</v>
      </c>
      <c r="C35" s="20" t="s">
        <v>44</v>
      </c>
      <c r="D35" s="46">
        <v>1184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1184</v>
      </c>
      <c r="O35" s="47">
        <f t="shared" si="1"/>
        <v>0.22994756263352106</v>
      </c>
      <c r="P35" s="9"/>
    </row>
    <row r="36" spans="1:16">
      <c r="A36" s="12"/>
      <c r="B36" s="25">
        <v>343.2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1380472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1380472</v>
      </c>
      <c r="O36" s="47">
        <f t="shared" si="1"/>
        <v>268.10487473295785</v>
      </c>
      <c r="P36" s="9"/>
    </row>
    <row r="37" spans="1:16">
      <c r="A37" s="12"/>
      <c r="B37" s="25">
        <v>343.3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1825164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1825164</v>
      </c>
      <c r="O37" s="47">
        <f t="shared" ref="O37:O53" si="9">(N37/O$55)</f>
        <v>354.46960574868905</v>
      </c>
      <c r="P37" s="9"/>
    </row>
    <row r="38" spans="1:16">
      <c r="A38" s="12"/>
      <c r="B38" s="25">
        <v>343.4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1082441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1082441</v>
      </c>
      <c r="O38" s="47">
        <f t="shared" si="9"/>
        <v>210.22353855117498</v>
      </c>
      <c r="P38" s="9"/>
    </row>
    <row r="39" spans="1:16">
      <c r="A39" s="12"/>
      <c r="B39" s="25">
        <v>343.5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1471969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1471969</v>
      </c>
      <c r="O39" s="47">
        <f t="shared" si="9"/>
        <v>285.87473295785588</v>
      </c>
      <c r="P39" s="9"/>
    </row>
    <row r="40" spans="1:16">
      <c r="A40" s="12"/>
      <c r="B40" s="25">
        <v>344.1</v>
      </c>
      <c r="C40" s="20" t="s">
        <v>49</v>
      </c>
      <c r="D40" s="46">
        <v>311230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311230</v>
      </c>
      <c r="O40" s="47">
        <f t="shared" si="9"/>
        <v>60.444746552728688</v>
      </c>
      <c r="P40" s="9"/>
    </row>
    <row r="41" spans="1:16">
      <c r="A41" s="12"/>
      <c r="B41" s="25">
        <v>347.9</v>
      </c>
      <c r="C41" s="20" t="s">
        <v>51</v>
      </c>
      <c r="D41" s="46">
        <v>0</v>
      </c>
      <c r="E41" s="46">
        <v>42157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42157</v>
      </c>
      <c r="O41" s="47">
        <f t="shared" si="9"/>
        <v>8.1874150320450578</v>
      </c>
      <c r="P41" s="9"/>
    </row>
    <row r="42" spans="1:16">
      <c r="A42" s="12"/>
      <c r="B42" s="25">
        <v>349</v>
      </c>
      <c r="C42" s="20" t="s">
        <v>1</v>
      </c>
      <c r="D42" s="46">
        <v>847656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847656</v>
      </c>
      <c r="O42" s="47">
        <f t="shared" si="9"/>
        <v>164.62536414837834</v>
      </c>
      <c r="P42" s="9"/>
    </row>
    <row r="43" spans="1:16" ht="15.75">
      <c r="A43" s="29" t="s">
        <v>39</v>
      </c>
      <c r="B43" s="30"/>
      <c r="C43" s="31"/>
      <c r="D43" s="32">
        <f t="shared" ref="D43:M43" si="10">SUM(D44:D45)</f>
        <v>25657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3" si="11">SUM(D43:M43)</f>
        <v>25657</v>
      </c>
      <c r="O43" s="45">
        <f t="shared" si="9"/>
        <v>4.9829093027772382</v>
      </c>
      <c r="P43" s="10"/>
    </row>
    <row r="44" spans="1:16">
      <c r="A44" s="13"/>
      <c r="B44" s="39">
        <v>351.1</v>
      </c>
      <c r="C44" s="21" t="s">
        <v>54</v>
      </c>
      <c r="D44" s="46">
        <v>21985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21985</v>
      </c>
      <c r="O44" s="47">
        <f t="shared" si="9"/>
        <v>4.2697611186638182</v>
      </c>
      <c r="P44" s="9"/>
    </row>
    <row r="45" spans="1:16">
      <c r="A45" s="13"/>
      <c r="B45" s="39">
        <v>351.5</v>
      </c>
      <c r="C45" s="21" t="s">
        <v>55</v>
      </c>
      <c r="D45" s="46">
        <v>3672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3672</v>
      </c>
      <c r="O45" s="47">
        <f t="shared" si="9"/>
        <v>0.71314818411342007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SUM(D47:D50)</f>
        <v>175153</v>
      </c>
      <c r="E46" s="32">
        <f t="shared" si="12"/>
        <v>25966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71118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1"/>
        <v>272237</v>
      </c>
      <c r="O46" s="45">
        <f t="shared" si="9"/>
        <v>52.871819770829291</v>
      </c>
      <c r="P46" s="10"/>
    </row>
    <row r="47" spans="1:16">
      <c r="A47" s="12"/>
      <c r="B47" s="25">
        <v>361.1</v>
      </c>
      <c r="C47" s="20" t="s">
        <v>57</v>
      </c>
      <c r="D47" s="46">
        <v>6778</v>
      </c>
      <c r="E47" s="46">
        <v>10626</v>
      </c>
      <c r="F47" s="46">
        <v>0</v>
      </c>
      <c r="G47" s="46">
        <v>0</v>
      </c>
      <c r="H47" s="46">
        <v>0</v>
      </c>
      <c r="I47" s="46">
        <v>71118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88522</v>
      </c>
      <c r="O47" s="47">
        <f t="shared" si="9"/>
        <v>17.192076131287628</v>
      </c>
      <c r="P47" s="9"/>
    </row>
    <row r="48" spans="1:16">
      <c r="A48" s="12"/>
      <c r="B48" s="25">
        <v>362</v>
      </c>
      <c r="C48" s="20" t="s">
        <v>58</v>
      </c>
      <c r="D48" s="46">
        <v>56815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56815</v>
      </c>
      <c r="O48" s="47">
        <f t="shared" si="9"/>
        <v>11.034181394445524</v>
      </c>
      <c r="P48" s="9"/>
    </row>
    <row r="49" spans="1:119">
      <c r="A49" s="12"/>
      <c r="B49" s="25">
        <v>364</v>
      </c>
      <c r="C49" s="20" t="s">
        <v>59</v>
      </c>
      <c r="D49" s="46">
        <v>0</v>
      </c>
      <c r="E49" s="46">
        <v>15194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15194</v>
      </c>
      <c r="O49" s="47">
        <f t="shared" si="9"/>
        <v>2.9508642454845599</v>
      </c>
      <c r="P49" s="9"/>
    </row>
    <row r="50" spans="1:119">
      <c r="A50" s="12"/>
      <c r="B50" s="25">
        <v>369.9</v>
      </c>
      <c r="C50" s="20" t="s">
        <v>61</v>
      </c>
      <c r="D50" s="46">
        <v>111560</v>
      </c>
      <c r="E50" s="46">
        <v>146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111706</v>
      </c>
      <c r="O50" s="47">
        <f t="shared" si="9"/>
        <v>21.694697999611574</v>
      </c>
      <c r="P50" s="9"/>
    </row>
    <row r="51" spans="1:119" ht="15.75">
      <c r="A51" s="29" t="s">
        <v>40</v>
      </c>
      <c r="B51" s="30"/>
      <c r="C51" s="31"/>
      <c r="D51" s="32">
        <f t="shared" ref="D51:M51" si="13">SUM(D52:D52)</f>
        <v>3515041</v>
      </c>
      <c r="E51" s="32">
        <f t="shared" si="13"/>
        <v>93001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1083945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1"/>
        <v>4691987</v>
      </c>
      <c r="O51" s="45">
        <f t="shared" si="9"/>
        <v>911.24237716061373</v>
      </c>
      <c r="P51" s="9"/>
    </row>
    <row r="52" spans="1:119" ht="15.75" thickBot="1">
      <c r="A52" s="12"/>
      <c r="B52" s="25">
        <v>381</v>
      </c>
      <c r="C52" s="20" t="s">
        <v>62</v>
      </c>
      <c r="D52" s="46">
        <v>3515041</v>
      </c>
      <c r="E52" s="46">
        <v>93001</v>
      </c>
      <c r="F52" s="46">
        <v>0</v>
      </c>
      <c r="G52" s="46">
        <v>0</v>
      </c>
      <c r="H52" s="46">
        <v>0</v>
      </c>
      <c r="I52" s="46">
        <v>1083945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4691987</v>
      </c>
      <c r="O52" s="47">
        <f t="shared" si="9"/>
        <v>911.24237716061373</v>
      </c>
      <c r="P52" s="9"/>
    </row>
    <row r="53" spans="1:119" ht="16.5" thickBot="1">
      <c r="A53" s="14" t="s">
        <v>52</v>
      </c>
      <c r="B53" s="23"/>
      <c r="C53" s="22"/>
      <c r="D53" s="15">
        <f t="shared" ref="D53:M53" si="14">SUM(D5,D13,D18,D31,D43,D46,D51)</f>
        <v>8895279</v>
      </c>
      <c r="E53" s="15">
        <f t="shared" si="14"/>
        <v>1167875</v>
      </c>
      <c r="F53" s="15">
        <f t="shared" si="14"/>
        <v>0</v>
      </c>
      <c r="G53" s="15">
        <f t="shared" si="14"/>
        <v>0</v>
      </c>
      <c r="H53" s="15">
        <f t="shared" si="14"/>
        <v>0</v>
      </c>
      <c r="I53" s="15">
        <f t="shared" si="14"/>
        <v>6915109</v>
      </c>
      <c r="J53" s="15">
        <f t="shared" si="14"/>
        <v>0</v>
      </c>
      <c r="K53" s="15">
        <f t="shared" si="14"/>
        <v>0</v>
      </c>
      <c r="L53" s="15">
        <f t="shared" si="14"/>
        <v>0</v>
      </c>
      <c r="M53" s="15">
        <f t="shared" si="14"/>
        <v>0</v>
      </c>
      <c r="N53" s="15">
        <f t="shared" si="11"/>
        <v>16978263</v>
      </c>
      <c r="O53" s="38">
        <f t="shared" si="9"/>
        <v>3297.3903670615655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80</v>
      </c>
      <c r="M55" s="118"/>
      <c r="N55" s="118"/>
      <c r="O55" s="43">
        <v>5149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81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64</v>
      </c>
      <c r="F4" s="34" t="s">
        <v>65</v>
      </c>
      <c r="G4" s="34" t="s">
        <v>66</v>
      </c>
      <c r="H4" s="34" t="s">
        <v>6</v>
      </c>
      <c r="I4" s="34" t="s">
        <v>7</v>
      </c>
      <c r="J4" s="35" t="s">
        <v>67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2227211</v>
      </c>
      <c r="E5" s="27">
        <f t="shared" si="0"/>
        <v>1015022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3242233</v>
      </c>
      <c r="O5" s="33">
        <f t="shared" ref="O5:O36" si="1">(N5/O$61)</f>
        <v>626.27641491211125</v>
      </c>
      <c r="P5" s="6"/>
    </row>
    <row r="6" spans="1:133">
      <c r="A6" s="12"/>
      <c r="B6" s="25">
        <v>311</v>
      </c>
      <c r="C6" s="20" t="s">
        <v>3</v>
      </c>
      <c r="D6" s="46">
        <v>934673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934673</v>
      </c>
      <c r="O6" s="47">
        <f t="shared" si="1"/>
        <v>180.54336488313695</v>
      </c>
      <c r="P6" s="9"/>
    </row>
    <row r="7" spans="1:133">
      <c r="A7" s="12"/>
      <c r="B7" s="25">
        <v>312.10000000000002</v>
      </c>
      <c r="C7" s="20" t="s">
        <v>11</v>
      </c>
      <c r="D7" s="46">
        <v>303655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303655</v>
      </c>
      <c r="O7" s="47">
        <f t="shared" si="1"/>
        <v>58.654626231408152</v>
      </c>
      <c r="P7" s="9"/>
    </row>
    <row r="8" spans="1:133">
      <c r="A8" s="12"/>
      <c r="B8" s="25">
        <v>312.60000000000002</v>
      </c>
      <c r="C8" s="20" t="s">
        <v>12</v>
      </c>
      <c r="D8" s="46">
        <v>988883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988883</v>
      </c>
      <c r="O8" s="47">
        <f t="shared" si="1"/>
        <v>191.01468031678579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478470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478470</v>
      </c>
      <c r="O9" s="47">
        <f t="shared" si="1"/>
        <v>92.422252269654237</v>
      </c>
      <c r="P9" s="9"/>
    </row>
    <row r="10" spans="1:133">
      <c r="A10" s="12"/>
      <c r="B10" s="25">
        <v>314.2</v>
      </c>
      <c r="C10" s="20" t="s">
        <v>15</v>
      </c>
      <c r="D10" s="46">
        <v>0</v>
      </c>
      <c r="E10" s="46">
        <v>329512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329512</v>
      </c>
      <c r="O10" s="47">
        <f t="shared" si="1"/>
        <v>63.649217693644971</v>
      </c>
      <c r="P10" s="9"/>
    </row>
    <row r="11" spans="1:133">
      <c r="A11" s="12"/>
      <c r="B11" s="25">
        <v>314.3</v>
      </c>
      <c r="C11" s="20" t="s">
        <v>14</v>
      </c>
      <c r="D11" s="46">
        <v>0</v>
      </c>
      <c r="E11" s="46">
        <v>188554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188554</v>
      </c>
      <c r="O11" s="47">
        <f t="shared" si="1"/>
        <v>36.421479621402355</v>
      </c>
      <c r="P11" s="9"/>
    </row>
    <row r="12" spans="1:133">
      <c r="A12" s="12"/>
      <c r="B12" s="25">
        <v>314.39999999999998</v>
      </c>
      <c r="C12" s="20" t="s">
        <v>16</v>
      </c>
      <c r="D12" s="46">
        <v>0</v>
      </c>
      <c r="E12" s="46">
        <v>18486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18486</v>
      </c>
      <c r="O12" s="47">
        <f t="shared" si="1"/>
        <v>3.5707938960788099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417508</v>
      </c>
      <c r="E13" s="32">
        <f t="shared" si="3"/>
        <v>1900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419408</v>
      </c>
      <c r="O13" s="45">
        <f t="shared" si="1"/>
        <v>81.013714506470933</v>
      </c>
      <c r="P13" s="10"/>
    </row>
    <row r="14" spans="1:133">
      <c r="A14" s="12"/>
      <c r="B14" s="25">
        <v>322</v>
      </c>
      <c r="C14" s="20" t="s">
        <v>0</v>
      </c>
      <c r="D14" s="46">
        <v>35966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35966</v>
      </c>
      <c r="O14" s="47">
        <f t="shared" si="1"/>
        <v>6.947266756808963</v>
      </c>
      <c r="P14" s="9"/>
    </row>
    <row r="15" spans="1:133">
      <c r="A15" s="12"/>
      <c r="B15" s="25">
        <v>323.10000000000002</v>
      </c>
      <c r="C15" s="20" t="s">
        <v>18</v>
      </c>
      <c r="D15" s="46">
        <v>282737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282737</v>
      </c>
      <c r="O15" s="47">
        <f t="shared" si="1"/>
        <v>54.614062198184278</v>
      </c>
      <c r="P15" s="9"/>
    </row>
    <row r="16" spans="1:133">
      <c r="A16" s="12"/>
      <c r="B16" s="25">
        <v>324.12</v>
      </c>
      <c r="C16" s="20" t="s">
        <v>19</v>
      </c>
      <c r="D16" s="46">
        <v>69058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69058</v>
      </c>
      <c r="O16" s="47">
        <f t="shared" si="1"/>
        <v>13.339385744639753</v>
      </c>
      <c r="P16" s="9"/>
    </row>
    <row r="17" spans="1:16">
      <c r="A17" s="12"/>
      <c r="B17" s="25">
        <v>329</v>
      </c>
      <c r="C17" s="20" t="s">
        <v>20</v>
      </c>
      <c r="D17" s="46">
        <v>29747</v>
      </c>
      <c r="E17" s="46">
        <v>1900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31647</v>
      </c>
      <c r="O17" s="47">
        <f t="shared" si="1"/>
        <v>6.1129998068379372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SUM(D19:D33)</f>
        <v>1421923</v>
      </c>
      <c r="E18" s="32">
        <f t="shared" si="5"/>
        <v>95941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4587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1522451</v>
      </c>
      <c r="O18" s="45">
        <f t="shared" si="1"/>
        <v>294.07977593200695</v>
      </c>
      <c r="P18" s="10"/>
    </row>
    <row r="19" spans="1:16">
      <c r="A19" s="12"/>
      <c r="B19" s="25">
        <v>331.2</v>
      </c>
      <c r="C19" s="20" t="s">
        <v>21</v>
      </c>
      <c r="D19" s="46">
        <v>599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599</v>
      </c>
      <c r="O19" s="47">
        <f t="shared" si="1"/>
        <v>0.11570407571952869</v>
      </c>
      <c r="P19" s="9"/>
    </row>
    <row r="20" spans="1:16">
      <c r="A20" s="12"/>
      <c r="B20" s="25">
        <v>331.34</v>
      </c>
      <c r="C20" s="20" t="s">
        <v>72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4587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4587</v>
      </c>
      <c r="O20" s="47">
        <f t="shared" si="1"/>
        <v>0.88603438284720881</v>
      </c>
      <c r="P20" s="9"/>
    </row>
    <row r="21" spans="1:16">
      <c r="A21" s="12"/>
      <c r="B21" s="25">
        <v>331.39</v>
      </c>
      <c r="C21" s="20" t="s">
        <v>73</v>
      </c>
      <c r="D21" s="46">
        <v>51565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51565</v>
      </c>
      <c r="O21" s="47">
        <f t="shared" si="1"/>
        <v>9.9604017770909792</v>
      </c>
      <c r="P21" s="9"/>
    </row>
    <row r="22" spans="1:16">
      <c r="A22" s="12"/>
      <c r="B22" s="25">
        <v>331.5</v>
      </c>
      <c r="C22" s="20" t="s">
        <v>23</v>
      </c>
      <c r="D22" s="46">
        <v>0</v>
      </c>
      <c r="E22" s="46">
        <v>95941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95941</v>
      </c>
      <c r="O22" s="47">
        <f t="shared" si="1"/>
        <v>18.532161483484643</v>
      </c>
      <c r="P22" s="9"/>
    </row>
    <row r="23" spans="1:16">
      <c r="A23" s="12"/>
      <c r="B23" s="25">
        <v>331.9</v>
      </c>
      <c r="C23" s="20" t="s">
        <v>74</v>
      </c>
      <c r="D23" s="46">
        <v>4496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4496</v>
      </c>
      <c r="O23" s="47">
        <f t="shared" si="1"/>
        <v>0.868456635116863</v>
      </c>
      <c r="P23" s="9"/>
    </row>
    <row r="24" spans="1:16">
      <c r="A24" s="12"/>
      <c r="B24" s="25">
        <v>334.41</v>
      </c>
      <c r="C24" s="20" t="s">
        <v>25</v>
      </c>
      <c r="D24" s="46">
        <v>209806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6">SUM(D24:M24)</f>
        <v>209806</v>
      </c>
      <c r="O24" s="47">
        <f t="shared" si="1"/>
        <v>40.526559783658492</v>
      </c>
      <c r="P24" s="9"/>
    </row>
    <row r="25" spans="1:16">
      <c r="A25" s="12"/>
      <c r="B25" s="25">
        <v>334.49</v>
      </c>
      <c r="C25" s="20" t="s">
        <v>75</v>
      </c>
      <c r="D25" s="46">
        <v>200000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200000</v>
      </c>
      <c r="O25" s="47">
        <f t="shared" si="1"/>
        <v>38.632412594166503</v>
      </c>
      <c r="P25" s="9"/>
    </row>
    <row r="26" spans="1:16">
      <c r="A26" s="12"/>
      <c r="B26" s="25">
        <v>334.7</v>
      </c>
      <c r="C26" s="20" t="s">
        <v>26</v>
      </c>
      <c r="D26" s="46">
        <v>95709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95709</v>
      </c>
      <c r="O26" s="47">
        <f t="shared" si="1"/>
        <v>18.487347884875412</v>
      </c>
      <c r="P26" s="9"/>
    </row>
    <row r="27" spans="1:16">
      <c r="A27" s="12"/>
      <c r="B27" s="25">
        <v>335.12</v>
      </c>
      <c r="C27" s="20" t="s">
        <v>27</v>
      </c>
      <c r="D27" s="46">
        <v>262809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262809</v>
      </c>
      <c r="O27" s="47">
        <f t="shared" si="1"/>
        <v>50.764728607301528</v>
      </c>
      <c r="P27" s="9"/>
    </row>
    <row r="28" spans="1:16">
      <c r="A28" s="12"/>
      <c r="B28" s="25">
        <v>335.14</v>
      </c>
      <c r="C28" s="20" t="s">
        <v>28</v>
      </c>
      <c r="D28" s="46">
        <v>2229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2229</v>
      </c>
      <c r="O28" s="47">
        <f t="shared" si="1"/>
        <v>0.4305582383619857</v>
      </c>
      <c r="P28" s="9"/>
    </row>
    <row r="29" spans="1:16">
      <c r="A29" s="12"/>
      <c r="B29" s="25">
        <v>335.15</v>
      </c>
      <c r="C29" s="20" t="s">
        <v>29</v>
      </c>
      <c r="D29" s="46">
        <v>5217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5217</v>
      </c>
      <c r="O29" s="47">
        <f t="shared" si="1"/>
        <v>1.0077264825188332</v>
      </c>
      <c r="P29" s="9"/>
    </row>
    <row r="30" spans="1:16">
      <c r="A30" s="12"/>
      <c r="B30" s="25">
        <v>335.18</v>
      </c>
      <c r="C30" s="20" t="s">
        <v>30</v>
      </c>
      <c r="D30" s="46">
        <v>529688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529688</v>
      </c>
      <c r="O30" s="47">
        <f t="shared" si="1"/>
        <v>102.31562681089434</v>
      </c>
      <c r="P30" s="9"/>
    </row>
    <row r="31" spans="1:16">
      <c r="A31" s="12"/>
      <c r="B31" s="25">
        <v>335.21</v>
      </c>
      <c r="C31" s="20" t="s">
        <v>31</v>
      </c>
      <c r="D31" s="46">
        <v>977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977</v>
      </c>
      <c r="O31" s="47">
        <f t="shared" si="1"/>
        <v>0.18871933552250339</v>
      </c>
      <c r="P31" s="9"/>
    </row>
    <row r="32" spans="1:16">
      <c r="A32" s="12"/>
      <c r="B32" s="25">
        <v>338</v>
      </c>
      <c r="C32" s="20" t="s">
        <v>32</v>
      </c>
      <c r="D32" s="46">
        <v>47559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47559</v>
      </c>
      <c r="O32" s="47">
        <f t="shared" si="1"/>
        <v>9.1865945528298241</v>
      </c>
      <c r="P32" s="9"/>
    </row>
    <row r="33" spans="1:16">
      <c r="A33" s="12"/>
      <c r="B33" s="25">
        <v>339</v>
      </c>
      <c r="C33" s="20" t="s">
        <v>33</v>
      </c>
      <c r="D33" s="46">
        <v>11269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11269</v>
      </c>
      <c r="O33" s="47">
        <f t="shared" si="1"/>
        <v>2.1767432876183119</v>
      </c>
      <c r="P33" s="9"/>
    </row>
    <row r="34" spans="1:16" ht="15.75">
      <c r="A34" s="29" t="s">
        <v>38</v>
      </c>
      <c r="B34" s="30"/>
      <c r="C34" s="31"/>
      <c r="D34" s="32">
        <f t="shared" ref="D34:M34" si="7">SUM(D35:D46)</f>
        <v>1056943</v>
      </c>
      <c r="E34" s="32">
        <f t="shared" si="7"/>
        <v>36410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6310172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7403525</v>
      </c>
      <c r="O34" s="45">
        <f t="shared" si="1"/>
        <v>1430.080162256133</v>
      </c>
      <c r="P34" s="10"/>
    </row>
    <row r="35" spans="1:16">
      <c r="A35" s="12"/>
      <c r="B35" s="25">
        <v>341.3</v>
      </c>
      <c r="C35" s="20" t="s">
        <v>41</v>
      </c>
      <c r="D35" s="46">
        <v>11479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6" si="8">SUM(D35:M35)</f>
        <v>11479</v>
      </c>
      <c r="O35" s="47">
        <f t="shared" si="1"/>
        <v>2.2173073208421865</v>
      </c>
      <c r="P35" s="9"/>
    </row>
    <row r="36" spans="1:16">
      <c r="A36" s="12"/>
      <c r="B36" s="25">
        <v>342.1</v>
      </c>
      <c r="C36" s="20" t="s">
        <v>42</v>
      </c>
      <c r="D36" s="46">
        <v>789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789</v>
      </c>
      <c r="O36" s="47">
        <f t="shared" si="1"/>
        <v>0.15240486768398687</v>
      </c>
      <c r="P36" s="9"/>
    </row>
    <row r="37" spans="1:16">
      <c r="A37" s="12"/>
      <c r="B37" s="25">
        <v>342.2</v>
      </c>
      <c r="C37" s="20" t="s">
        <v>43</v>
      </c>
      <c r="D37" s="46">
        <v>88592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88592</v>
      </c>
      <c r="O37" s="47">
        <f t="shared" ref="O37:O59" si="9">(N37/O$61)</f>
        <v>17.112613482711996</v>
      </c>
      <c r="P37" s="9"/>
    </row>
    <row r="38" spans="1:16">
      <c r="A38" s="12"/>
      <c r="B38" s="25">
        <v>342.9</v>
      </c>
      <c r="C38" s="20" t="s">
        <v>44</v>
      </c>
      <c r="D38" s="46">
        <v>2012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2012</v>
      </c>
      <c r="O38" s="47">
        <f t="shared" si="9"/>
        <v>0.38864207069731505</v>
      </c>
      <c r="P38" s="9"/>
    </row>
    <row r="39" spans="1:16">
      <c r="A39" s="12"/>
      <c r="B39" s="25">
        <v>343.2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1630612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1630612</v>
      </c>
      <c r="O39" s="47">
        <f t="shared" si="9"/>
        <v>314.97237782499519</v>
      </c>
      <c r="P39" s="9"/>
    </row>
    <row r="40" spans="1:16">
      <c r="A40" s="12"/>
      <c r="B40" s="25">
        <v>343.3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1888902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1888902</v>
      </c>
      <c r="O40" s="47">
        <f t="shared" si="9"/>
        <v>364.86420706973149</v>
      </c>
      <c r="P40" s="9"/>
    </row>
    <row r="41" spans="1:16">
      <c r="A41" s="12"/>
      <c r="B41" s="25">
        <v>343.4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1118875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1118875</v>
      </c>
      <c r="O41" s="47">
        <f t="shared" si="9"/>
        <v>216.12420320649025</v>
      </c>
      <c r="P41" s="9"/>
    </row>
    <row r="42" spans="1:16">
      <c r="A42" s="12"/>
      <c r="B42" s="25">
        <v>343.5</v>
      </c>
      <c r="C42" s="20" t="s">
        <v>48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1671783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1671783</v>
      </c>
      <c r="O42" s="47">
        <f t="shared" si="9"/>
        <v>322.92505311956734</v>
      </c>
      <c r="P42" s="9"/>
    </row>
    <row r="43" spans="1:16">
      <c r="A43" s="12"/>
      <c r="B43" s="25">
        <v>344.1</v>
      </c>
      <c r="C43" s="20" t="s">
        <v>49</v>
      </c>
      <c r="D43" s="46">
        <v>91491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91491</v>
      </c>
      <c r="O43" s="47">
        <f t="shared" si="9"/>
        <v>17.672590303264439</v>
      </c>
      <c r="P43" s="9"/>
    </row>
    <row r="44" spans="1:16">
      <c r="A44" s="12"/>
      <c r="B44" s="25">
        <v>344.9</v>
      </c>
      <c r="C44" s="20" t="s">
        <v>50</v>
      </c>
      <c r="D44" s="46">
        <v>75000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75000</v>
      </c>
      <c r="O44" s="47">
        <f t="shared" si="9"/>
        <v>14.48715472281244</v>
      </c>
      <c r="P44" s="9"/>
    </row>
    <row r="45" spans="1:16">
      <c r="A45" s="12"/>
      <c r="B45" s="25">
        <v>347.9</v>
      </c>
      <c r="C45" s="20" t="s">
        <v>51</v>
      </c>
      <c r="D45" s="46">
        <v>0</v>
      </c>
      <c r="E45" s="46">
        <v>36410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36410</v>
      </c>
      <c r="O45" s="47">
        <f t="shared" si="9"/>
        <v>7.0330307127680127</v>
      </c>
      <c r="P45" s="9"/>
    </row>
    <row r="46" spans="1:16">
      <c r="A46" s="12"/>
      <c r="B46" s="25">
        <v>349</v>
      </c>
      <c r="C46" s="20" t="s">
        <v>1</v>
      </c>
      <c r="D46" s="46">
        <v>787580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787580</v>
      </c>
      <c r="O46" s="47">
        <f t="shared" si="9"/>
        <v>152.13057755456828</v>
      </c>
      <c r="P46" s="9"/>
    </row>
    <row r="47" spans="1:16" ht="15.75">
      <c r="A47" s="29" t="s">
        <v>39</v>
      </c>
      <c r="B47" s="30"/>
      <c r="C47" s="31"/>
      <c r="D47" s="32">
        <f t="shared" ref="D47:M47" si="10">SUM(D48:D50)</f>
        <v>27118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9" si="11">SUM(D47:M47)</f>
        <v>27118</v>
      </c>
      <c r="O47" s="45">
        <f t="shared" si="9"/>
        <v>5.2381688236430364</v>
      </c>
      <c r="P47" s="10"/>
    </row>
    <row r="48" spans="1:16">
      <c r="A48" s="13"/>
      <c r="B48" s="39">
        <v>351.1</v>
      </c>
      <c r="C48" s="21" t="s">
        <v>54</v>
      </c>
      <c r="D48" s="46">
        <v>22022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22022</v>
      </c>
      <c r="O48" s="47">
        <f t="shared" si="9"/>
        <v>4.2538149507436742</v>
      </c>
      <c r="P48" s="9"/>
    </row>
    <row r="49" spans="1:119">
      <c r="A49" s="13"/>
      <c r="B49" s="39">
        <v>351.5</v>
      </c>
      <c r="C49" s="21" t="s">
        <v>55</v>
      </c>
      <c r="D49" s="46">
        <v>4867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4867</v>
      </c>
      <c r="O49" s="47">
        <f t="shared" si="9"/>
        <v>0.94011976047904189</v>
      </c>
      <c r="P49" s="9"/>
    </row>
    <row r="50" spans="1:119">
      <c r="A50" s="13"/>
      <c r="B50" s="39">
        <v>359</v>
      </c>
      <c r="C50" s="21" t="s">
        <v>56</v>
      </c>
      <c r="D50" s="46">
        <v>229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229</v>
      </c>
      <c r="O50" s="47">
        <f t="shared" si="9"/>
        <v>4.4234112420320652E-2</v>
      </c>
      <c r="P50" s="9"/>
    </row>
    <row r="51" spans="1:119" ht="15.75">
      <c r="A51" s="29" t="s">
        <v>4</v>
      </c>
      <c r="B51" s="30"/>
      <c r="C51" s="31"/>
      <c r="D51" s="32">
        <f t="shared" ref="D51:M51" si="12">SUM(D52:D56)</f>
        <v>260431</v>
      </c>
      <c r="E51" s="32">
        <f t="shared" si="12"/>
        <v>38178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115342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1"/>
        <v>413951</v>
      </c>
      <c r="O51" s="45">
        <f t="shared" si="9"/>
        <v>79.959629128839097</v>
      </c>
      <c r="P51" s="10"/>
    </row>
    <row r="52" spans="1:119">
      <c r="A52" s="12"/>
      <c r="B52" s="25">
        <v>361.1</v>
      </c>
      <c r="C52" s="20" t="s">
        <v>57</v>
      </c>
      <c r="D52" s="46">
        <v>6881</v>
      </c>
      <c r="E52" s="46">
        <v>16501</v>
      </c>
      <c r="F52" s="46">
        <v>0</v>
      </c>
      <c r="G52" s="46">
        <v>0</v>
      </c>
      <c r="H52" s="46">
        <v>0</v>
      </c>
      <c r="I52" s="46">
        <v>115342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138724</v>
      </c>
      <c r="O52" s="47">
        <f t="shared" si="9"/>
        <v>26.796214023565771</v>
      </c>
      <c r="P52" s="9"/>
    </row>
    <row r="53" spans="1:119">
      <c r="A53" s="12"/>
      <c r="B53" s="25">
        <v>362</v>
      </c>
      <c r="C53" s="20" t="s">
        <v>58</v>
      </c>
      <c r="D53" s="46">
        <v>55761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55761</v>
      </c>
      <c r="O53" s="47">
        <f t="shared" si="9"/>
        <v>10.770909793316592</v>
      </c>
      <c r="P53" s="9"/>
    </row>
    <row r="54" spans="1:119">
      <c r="A54" s="12"/>
      <c r="B54" s="25">
        <v>364</v>
      </c>
      <c r="C54" s="20" t="s">
        <v>59</v>
      </c>
      <c r="D54" s="46">
        <v>229</v>
      </c>
      <c r="E54" s="46">
        <v>21672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21901</v>
      </c>
      <c r="O54" s="47">
        <f t="shared" si="9"/>
        <v>4.2304423411242036</v>
      </c>
      <c r="P54" s="9"/>
    </row>
    <row r="55" spans="1:119">
      <c r="A55" s="12"/>
      <c r="B55" s="25">
        <v>366</v>
      </c>
      <c r="C55" s="20" t="s">
        <v>60</v>
      </c>
      <c r="D55" s="46">
        <v>100000</v>
      </c>
      <c r="E55" s="46">
        <v>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100005</v>
      </c>
      <c r="O55" s="47">
        <f t="shared" si="9"/>
        <v>19.317172107398108</v>
      </c>
      <c r="P55" s="9"/>
    </row>
    <row r="56" spans="1:119">
      <c r="A56" s="12"/>
      <c r="B56" s="25">
        <v>369.9</v>
      </c>
      <c r="C56" s="20" t="s">
        <v>61</v>
      </c>
      <c r="D56" s="46">
        <v>97560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97560</v>
      </c>
      <c r="O56" s="47">
        <f t="shared" si="9"/>
        <v>18.844890863434422</v>
      </c>
      <c r="P56" s="9"/>
    </row>
    <row r="57" spans="1:119" ht="15.75">
      <c r="A57" s="29" t="s">
        <v>40</v>
      </c>
      <c r="B57" s="30"/>
      <c r="C57" s="31"/>
      <c r="D57" s="32">
        <f t="shared" ref="D57:M57" si="13">SUM(D58:D58)</f>
        <v>2556259</v>
      </c>
      <c r="E57" s="32">
        <f t="shared" si="13"/>
        <v>95848</v>
      </c>
      <c r="F57" s="32">
        <f t="shared" si="13"/>
        <v>0</v>
      </c>
      <c r="G57" s="32">
        <f t="shared" si="13"/>
        <v>0</v>
      </c>
      <c r="H57" s="32">
        <f t="shared" si="13"/>
        <v>0</v>
      </c>
      <c r="I57" s="32">
        <f t="shared" si="13"/>
        <v>983649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 t="shared" si="11"/>
        <v>3635756</v>
      </c>
      <c r="O57" s="45">
        <f t="shared" si="9"/>
        <v>702.29012941858218</v>
      </c>
      <c r="P57" s="9"/>
    </row>
    <row r="58" spans="1:119" ht="15.75" thickBot="1">
      <c r="A58" s="12"/>
      <c r="B58" s="25">
        <v>381</v>
      </c>
      <c r="C58" s="20" t="s">
        <v>62</v>
      </c>
      <c r="D58" s="46">
        <v>2556259</v>
      </c>
      <c r="E58" s="46">
        <v>95848</v>
      </c>
      <c r="F58" s="46">
        <v>0</v>
      </c>
      <c r="G58" s="46">
        <v>0</v>
      </c>
      <c r="H58" s="46">
        <v>0</v>
      </c>
      <c r="I58" s="46">
        <v>983649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3635756</v>
      </c>
      <c r="O58" s="47">
        <f t="shared" si="9"/>
        <v>702.29012941858218</v>
      </c>
      <c r="P58" s="9"/>
    </row>
    <row r="59" spans="1:119" ht="16.5" thickBot="1">
      <c r="A59" s="14" t="s">
        <v>52</v>
      </c>
      <c r="B59" s="23"/>
      <c r="C59" s="22"/>
      <c r="D59" s="15">
        <f t="shared" ref="D59:M59" si="14">SUM(D5,D13,D18,D34,D47,D51,D57)</f>
        <v>7967393</v>
      </c>
      <c r="E59" s="15">
        <f t="shared" si="14"/>
        <v>1283299</v>
      </c>
      <c r="F59" s="15">
        <f t="shared" si="14"/>
        <v>0</v>
      </c>
      <c r="G59" s="15">
        <f t="shared" si="14"/>
        <v>0</v>
      </c>
      <c r="H59" s="15">
        <f t="shared" si="14"/>
        <v>0</v>
      </c>
      <c r="I59" s="15">
        <f t="shared" si="14"/>
        <v>7413750</v>
      </c>
      <c r="J59" s="15">
        <f t="shared" si="14"/>
        <v>0</v>
      </c>
      <c r="K59" s="15">
        <f t="shared" si="14"/>
        <v>0</v>
      </c>
      <c r="L59" s="15">
        <f t="shared" si="14"/>
        <v>0</v>
      </c>
      <c r="M59" s="15">
        <f t="shared" si="14"/>
        <v>0</v>
      </c>
      <c r="N59" s="15">
        <f t="shared" si="11"/>
        <v>16664442</v>
      </c>
      <c r="O59" s="38">
        <f t="shared" si="9"/>
        <v>3218.9379949777863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76</v>
      </c>
      <c r="M61" s="118"/>
      <c r="N61" s="118"/>
      <c r="O61" s="43">
        <v>5177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thickBot="1">
      <c r="A63" s="120" t="s">
        <v>81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64</v>
      </c>
      <c r="F4" s="34" t="s">
        <v>65</v>
      </c>
      <c r="G4" s="34" t="s">
        <v>66</v>
      </c>
      <c r="H4" s="34" t="s">
        <v>6</v>
      </c>
      <c r="I4" s="34" t="s">
        <v>7</v>
      </c>
      <c r="J4" s="35" t="s">
        <v>67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2259290</v>
      </c>
      <c r="E5" s="27">
        <f t="shared" si="0"/>
        <v>1216529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3475819</v>
      </c>
      <c r="O5" s="33">
        <f t="shared" ref="O5:O36" si="1">(N5/O$58)</f>
        <v>677.41551354511796</v>
      </c>
      <c r="P5" s="6"/>
    </row>
    <row r="6" spans="1:133">
      <c r="A6" s="12"/>
      <c r="B6" s="25">
        <v>311</v>
      </c>
      <c r="C6" s="20" t="s">
        <v>3</v>
      </c>
      <c r="D6" s="46">
        <v>912962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912962</v>
      </c>
      <c r="O6" s="47">
        <f t="shared" si="1"/>
        <v>177.93061781329175</v>
      </c>
      <c r="P6" s="9"/>
    </row>
    <row r="7" spans="1:133">
      <c r="A7" s="12"/>
      <c r="B7" s="25">
        <v>312.10000000000002</v>
      </c>
      <c r="C7" s="20" t="s">
        <v>11</v>
      </c>
      <c r="D7" s="46">
        <v>308748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308748</v>
      </c>
      <c r="O7" s="47">
        <f t="shared" si="1"/>
        <v>60.173065679204832</v>
      </c>
      <c r="P7" s="9"/>
    </row>
    <row r="8" spans="1:133">
      <c r="A8" s="12"/>
      <c r="B8" s="25">
        <v>312.60000000000002</v>
      </c>
      <c r="C8" s="20" t="s">
        <v>12</v>
      </c>
      <c r="D8" s="46">
        <v>1037580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1037580</v>
      </c>
      <c r="O8" s="47">
        <f t="shared" si="1"/>
        <v>202.21789124926914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466623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466623</v>
      </c>
      <c r="O9" s="47">
        <f t="shared" si="1"/>
        <v>90.941921652699278</v>
      </c>
      <c r="P9" s="9"/>
    </row>
    <row r="10" spans="1:133">
      <c r="A10" s="12"/>
      <c r="B10" s="25">
        <v>314.2</v>
      </c>
      <c r="C10" s="20" t="s">
        <v>15</v>
      </c>
      <c r="D10" s="46">
        <v>0</v>
      </c>
      <c r="E10" s="46">
        <v>543456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543456</v>
      </c>
      <c r="O10" s="47">
        <f t="shared" si="1"/>
        <v>105.91619567335802</v>
      </c>
      <c r="P10" s="9"/>
    </row>
    <row r="11" spans="1:133">
      <c r="A11" s="12"/>
      <c r="B11" s="25">
        <v>314.3</v>
      </c>
      <c r="C11" s="20" t="s">
        <v>14</v>
      </c>
      <c r="D11" s="46">
        <v>0</v>
      </c>
      <c r="E11" s="46">
        <v>179646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179646</v>
      </c>
      <c r="O11" s="47">
        <f t="shared" si="1"/>
        <v>35.011888520756187</v>
      </c>
      <c r="P11" s="9"/>
    </row>
    <row r="12" spans="1:133">
      <c r="A12" s="12"/>
      <c r="B12" s="25">
        <v>314.39999999999998</v>
      </c>
      <c r="C12" s="20" t="s">
        <v>16</v>
      </c>
      <c r="D12" s="46">
        <v>0</v>
      </c>
      <c r="E12" s="46">
        <v>26804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26804</v>
      </c>
      <c r="O12" s="47">
        <f t="shared" si="1"/>
        <v>5.2239329565386861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354574</v>
      </c>
      <c r="E13" s="32">
        <f t="shared" si="3"/>
        <v>3275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357849</v>
      </c>
      <c r="O13" s="45">
        <f t="shared" si="1"/>
        <v>69.742545312804523</v>
      </c>
      <c r="P13" s="10"/>
    </row>
    <row r="14" spans="1:133">
      <c r="A14" s="12"/>
      <c r="B14" s="25">
        <v>322</v>
      </c>
      <c r="C14" s="20" t="s">
        <v>0</v>
      </c>
      <c r="D14" s="46">
        <v>24692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24692</v>
      </c>
      <c r="O14" s="47">
        <f t="shared" si="1"/>
        <v>4.8123172870785424</v>
      </c>
      <c r="P14" s="9"/>
    </row>
    <row r="15" spans="1:133">
      <c r="A15" s="12"/>
      <c r="B15" s="25">
        <v>323.10000000000002</v>
      </c>
      <c r="C15" s="20" t="s">
        <v>18</v>
      </c>
      <c r="D15" s="46">
        <v>274447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274447</v>
      </c>
      <c r="O15" s="47">
        <f t="shared" si="1"/>
        <v>53.488014032352368</v>
      </c>
      <c r="P15" s="9"/>
    </row>
    <row r="16" spans="1:133">
      <c r="A16" s="12"/>
      <c r="B16" s="25">
        <v>324.02100000000002</v>
      </c>
      <c r="C16" s="20" t="s">
        <v>19</v>
      </c>
      <c r="D16" s="46">
        <v>23180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23180</v>
      </c>
      <c r="O16" s="47">
        <f t="shared" si="1"/>
        <v>4.5176378873513938</v>
      </c>
      <c r="P16" s="9"/>
    </row>
    <row r="17" spans="1:16">
      <c r="A17" s="12"/>
      <c r="B17" s="25">
        <v>329</v>
      </c>
      <c r="C17" s="20" t="s">
        <v>20</v>
      </c>
      <c r="D17" s="46">
        <v>32255</v>
      </c>
      <c r="E17" s="46">
        <v>3275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35530</v>
      </c>
      <c r="O17" s="47">
        <f t="shared" si="1"/>
        <v>6.9245761060222177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SUM(D19:D30)</f>
        <v>1335414</v>
      </c>
      <c r="E18" s="32">
        <f t="shared" si="5"/>
        <v>491056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1826470</v>
      </c>
      <c r="O18" s="45">
        <f t="shared" si="1"/>
        <v>355.96764763204055</v>
      </c>
      <c r="P18" s="10"/>
    </row>
    <row r="19" spans="1:16">
      <c r="A19" s="12"/>
      <c r="B19" s="25">
        <v>331.2</v>
      </c>
      <c r="C19" s="20" t="s">
        <v>21</v>
      </c>
      <c r="D19" s="46">
        <v>4455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8" si="6">SUM(D19:M19)</f>
        <v>4455</v>
      </c>
      <c r="O19" s="47">
        <f t="shared" si="1"/>
        <v>0.8682518027674917</v>
      </c>
      <c r="P19" s="9"/>
    </row>
    <row r="20" spans="1:16">
      <c r="A20" s="12"/>
      <c r="B20" s="25">
        <v>331.41</v>
      </c>
      <c r="C20" s="20" t="s">
        <v>24</v>
      </c>
      <c r="D20" s="46">
        <v>22966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22966</v>
      </c>
      <c r="O20" s="47">
        <f t="shared" si="1"/>
        <v>4.475930617813292</v>
      </c>
      <c r="P20" s="9"/>
    </row>
    <row r="21" spans="1:16">
      <c r="A21" s="12"/>
      <c r="B21" s="25">
        <v>331.5</v>
      </c>
      <c r="C21" s="20" t="s">
        <v>23</v>
      </c>
      <c r="D21" s="46">
        <v>0</v>
      </c>
      <c r="E21" s="46">
        <v>491056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491056</v>
      </c>
      <c r="O21" s="47">
        <f t="shared" si="1"/>
        <v>95.70376145000975</v>
      </c>
      <c r="P21" s="9"/>
    </row>
    <row r="22" spans="1:16">
      <c r="A22" s="12"/>
      <c r="B22" s="25">
        <v>334.41</v>
      </c>
      <c r="C22" s="20" t="s">
        <v>25</v>
      </c>
      <c r="D22" s="46">
        <v>361212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361212</v>
      </c>
      <c r="O22" s="47">
        <f t="shared" si="1"/>
        <v>70.397973104657964</v>
      </c>
      <c r="P22" s="9"/>
    </row>
    <row r="23" spans="1:16">
      <c r="A23" s="12"/>
      <c r="B23" s="25">
        <v>334.7</v>
      </c>
      <c r="C23" s="20" t="s">
        <v>26</v>
      </c>
      <c r="D23" s="46">
        <v>24450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24450</v>
      </c>
      <c r="O23" s="47">
        <f t="shared" si="1"/>
        <v>4.7651529916195674</v>
      </c>
      <c r="P23" s="9"/>
    </row>
    <row r="24" spans="1:16">
      <c r="A24" s="12"/>
      <c r="B24" s="25">
        <v>335.12</v>
      </c>
      <c r="C24" s="20" t="s">
        <v>27</v>
      </c>
      <c r="D24" s="46">
        <v>262222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262222</v>
      </c>
      <c r="O24" s="47">
        <f t="shared" si="1"/>
        <v>51.105437536542581</v>
      </c>
      <c r="P24" s="9"/>
    </row>
    <row r="25" spans="1:16">
      <c r="A25" s="12"/>
      <c r="B25" s="25">
        <v>335.14</v>
      </c>
      <c r="C25" s="20" t="s">
        <v>28</v>
      </c>
      <c r="D25" s="46">
        <v>2096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2096</v>
      </c>
      <c r="O25" s="47">
        <f t="shared" si="1"/>
        <v>0.40849736893393102</v>
      </c>
      <c r="P25" s="9"/>
    </row>
    <row r="26" spans="1:16">
      <c r="A26" s="12"/>
      <c r="B26" s="25">
        <v>335.15</v>
      </c>
      <c r="C26" s="20" t="s">
        <v>29</v>
      </c>
      <c r="D26" s="46">
        <v>3512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3512</v>
      </c>
      <c r="O26" s="47">
        <f t="shared" si="1"/>
        <v>0.68446696550380048</v>
      </c>
      <c r="P26" s="9"/>
    </row>
    <row r="27" spans="1:16">
      <c r="A27" s="12"/>
      <c r="B27" s="25">
        <v>335.18</v>
      </c>
      <c r="C27" s="20" t="s">
        <v>30</v>
      </c>
      <c r="D27" s="46">
        <v>559180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559180</v>
      </c>
      <c r="O27" s="47">
        <f t="shared" si="1"/>
        <v>108.98070551549405</v>
      </c>
      <c r="P27" s="9"/>
    </row>
    <row r="28" spans="1:16">
      <c r="A28" s="12"/>
      <c r="B28" s="25">
        <v>335.21</v>
      </c>
      <c r="C28" s="20" t="s">
        <v>31</v>
      </c>
      <c r="D28" s="46">
        <v>1500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1500</v>
      </c>
      <c r="O28" s="47">
        <f t="shared" si="1"/>
        <v>0.29234067433248878</v>
      </c>
      <c r="P28" s="9"/>
    </row>
    <row r="29" spans="1:16">
      <c r="A29" s="12"/>
      <c r="B29" s="25">
        <v>338</v>
      </c>
      <c r="C29" s="20" t="s">
        <v>32</v>
      </c>
      <c r="D29" s="46">
        <v>82864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82864</v>
      </c>
      <c r="O29" s="47">
        <f t="shared" si="1"/>
        <v>16.149678425258234</v>
      </c>
      <c r="P29" s="9"/>
    </row>
    <row r="30" spans="1:16">
      <c r="A30" s="12"/>
      <c r="B30" s="25">
        <v>339</v>
      </c>
      <c r="C30" s="20" t="s">
        <v>33</v>
      </c>
      <c r="D30" s="46">
        <v>10957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10957</v>
      </c>
      <c r="O30" s="47">
        <f t="shared" si="1"/>
        <v>2.1354511791073865</v>
      </c>
      <c r="P30" s="9"/>
    </row>
    <row r="31" spans="1:16" ht="15.75">
      <c r="A31" s="29" t="s">
        <v>38</v>
      </c>
      <c r="B31" s="30"/>
      <c r="C31" s="31"/>
      <c r="D31" s="32">
        <f t="shared" ref="D31:M31" si="7">SUM(D32:D43)</f>
        <v>801098</v>
      </c>
      <c r="E31" s="32">
        <f t="shared" si="7"/>
        <v>42051</v>
      </c>
      <c r="F31" s="32">
        <f t="shared" si="7"/>
        <v>0</v>
      </c>
      <c r="G31" s="32">
        <f t="shared" si="7"/>
        <v>0</v>
      </c>
      <c r="H31" s="32">
        <f t="shared" si="7"/>
        <v>6341901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7185050</v>
      </c>
      <c r="O31" s="45">
        <f t="shared" si="1"/>
        <v>1400.3215747417657</v>
      </c>
      <c r="P31" s="10"/>
    </row>
    <row r="32" spans="1:16">
      <c r="A32" s="12"/>
      <c r="B32" s="25">
        <v>341.3</v>
      </c>
      <c r="C32" s="20" t="s">
        <v>41</v>
      </c>
      <c r="D32" s="46">
        <v>26032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8">SUM(D32:M32)</f>
        <v>26032</v>
      </c>
      <c r="O32" s="47">
        <f t="shared" si="1"/>
        <v>5.0734749561488988</v>
      </c>
      <c r="P32" s="9"/>
    </row>
    <row r="33" spans="1:16">
      <c r="A33" s="12"/>
      <c r="B33" s="25">
        <v>342.1</v>
      </c>
      <c r="C33" s="20" t="s">
        <v>42</v>
      </c>
      <c r="D33" s="46">
        <v>1279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1279</v>
      </c>
      <c r="O33" s="47">
        <f t="shared" si="1"/>
        <v>0.24926914831416877</v>
      </c>
      <c r="P33" s="9"/>
    </row>
    <row r="34" spans="1:16">
      <c r="A34" s="12"/>
      <c r="B34" s="25">
        <v>342.2</v>
      </c>
      <c r="C34" s="20" t="s">
        <v>43</v>
      </c>
      <c r="D34" s="46">
        <v>91050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91050</v>
      </c>
      <c r="O34" s="47">
        <f t="shared" si="1"/>
        <v>17.745078931982071</v>
      </c>
      <c r="P34" s="9"/>
    </row>
    <row r="35" spans="1:16">
      <c r="A35" s="12"/>
      <c r="B35" s="25">
        <v>342.9</v>
      </c>
      <c r="C35" s="20" t="s">
        <v>44</v>
      </c>
      <c r="D35" s="46">
        <v>2145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2145</v>
      </c>
      <c r="O35" s="47">
        <f t="shared" si="1"/>
        <v>0.41804716429545896</v>
      </c>
      <c r="P35" s="9"/>
    </row>
    <row r="36" spans="1:16">
      <c r="A36" s="12"/>
      <c r="B36" s="25">
        <v>343.2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1767162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1767162</v>
      </c>
      <c r="O36" s="47">
        <f t="shared" si="1"/>
        <v>344.4088871564997</v>
      </c>
      <c r="P36" s="9"/>
    </row>
    <row r="37" spans="1:16">
      <c r="A37" s="12"/>
      <c r="B37" s="25">
        <v>343.3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1753796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1753796</v>
      </c>
      <c r="O37" s="47">
        <f t="shared" ref="O37:O56" si="9">(N37/O$58)</f>
        <v>341.80393685441436</v>
      </c>
      <c r="P37" s="9"/>
    </row>
    <row r="38" spans="1:16">
      <c r="A38" s="12"/>
      <c r="B38" s="25">
        <v>343.4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1320209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1320209</v>
      </c>
      <c r="O38" s="47">
        <f t="shared" si="9"/>
        <v>257.3005262132138</v>
      </c>
      <c r="P38" s="9"/>
    </row>
    <row r="39" spans="1:16">
      <c r="A39" s="12"/>
      <c r="B39" s="25">
        <v>343.5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1500734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1500734</v>
      </c>
      <c r="O39" s="47">
        <f t="shared" si="9"/>
        <v>292.48372636912882</v>
      </c>
      <c r="P39" s="9"/>
    </row>
    <row r="40" spans="1:16">
      <c r="A40" s="12"/>
      <c r="B40" s="25">
        <v>344.1</v>
      </c>
      <c r="C40" s="20" t="s">
        <v>49</v>
      </c>
      <c r="D40" s="46">
        <v>78141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78141</v>
      </c>
      <c r="O40" s="47">
        <f t="shared" si="9"/>
        <v>15.229195088676672</v>
      </c>
      <c r="P40" s="9"/>
    </row>
    <row r="41" spans="1:16">
      <c r="A41" s="12"/>
      <c r="B41" s="25">
        <v>344.9</v>
      </c>
      <c r="C41" s="20" t="s">
        <v>50</v>
      </c>
      <c r="D41" s="46">
        <v>11245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11245</v>
      </c>
      <c r="O41" s="47">
        <f t="shared" si="9"/>
        <v>2.1915805885792241</v>
      </c>
      <c r="P41" s="9"/>
    </row>
    <row r="42" spans="1:16">
      <c r="A42" s="12"/>
      <c r="B42" s="25">
        <v>347.9</v>
      </c>
      <c r="C42" s="20" t="s">
        <v>51</v>
      </c>
      <c r="D42" s="46">
        <v>0</v>
      </c>
      <c r="E42" s="46">
        <v>42051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6" si="10">SUM(D42:M42)</f>
        <v>42051</v>
      </c>
      <c r="O42" s="47">
        <f t="shared" si="9"/>
        <v>8.1954784642369916</v>
      </c>
      <c r="P42" s="9"/>
    </row>
    <row r="43" spans="1:16">
      <c r="A43" s="12"/>
      <c r="B43" s="25">
        <v>349</v>
      </c>
      <c r="C43" s="20" t="s">
        <v>1</v>
      </c>
      <c r="D43" s="46">
        <v>591206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591206</v>
      </c>
      <c r="O43" s="47">
        <f t="shared" si="9"/>
        <v>115.22237380627558</v>
      </c>
      <c r="P43" s="9"/>
    </row>
    <row r="44" spans="1:16" ht="15.75">
      <c r="A44" s="29" t="s">
        <v>39</v>
      </c>
      <c r="B44" s="30"/>
      <c r="C44" s="31"/>
      <c r="D44" s="32">
        <f t="shared" ref="D44:M44" si="11">SUM(D45:D47)</f>
        <v>45050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0"/>
        <v>45050</v>
      </c>
      <c r="O44" s="45">
        <f t="shared" si="9"/>
        <v>8.7799649191190809</v>
      </c>
      <c r="P44" s="10"/>
    </row>
    <row r="45" spans="1:16">
      <c r="A45" s="13"/>
      <c r="B45" s="39">
        <v>351.1</v>
      </c>
      <c r="C45" s="21" t="s">
        <v>54</v>
      </c>
      <c r="D45" s="46">
        <v>36864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36864</v>
      </c>
      <c r="O45" s="47">
        <f t="shared" si="9"/>
        <v>7.184564412395245</v>
      </c>
      <c r="P45" s="9"/>
    </row>
    <row r="46" spans="1:16">
      <c r="A46" s="13"/>
      <c r="B46" s="39">
        <v>351.5</v>
      </c>
      <c r="C46" s="21" t="s">
        <v>55</v>
      </c>
      <c r="D46" s="46">
        <v>7370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7370</v>
      </c>
      <c r="O46" s="47">
        <f t="shared" si="9"/>
        <v>1.4363671798869615</v>
      </c>
      <c r="P46" s="9"/>
    </row>
    <row r="47" spans="1:16">
      <c r="A47" s="13"/>
      <c r="B47" s="39">
        <v>359</v>
      </c>
      <c r="C47" s="21" t="s">
        <v>56</v>
      </c>
      <c r="D47" s="46">
        <v>816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816</v>
      </c>
      <c r="O47" s="47">
        <f t="shared" si="9"/>
        <v>0.15903332683687391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SUM(D49:D53)</f>
        <v>99522</v>
      </c>
      <c r="E48" s="32">
        <f t="shared" si="12"/>
        <v>51467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237392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388381</v>
      </c>
      <c r="O48" s="45">
        <f t="shared" si="9"/>
        <v>75.693042291950889</v>
      </c>
      <c r="P48" s="10"/>
    </row>
    <row r="49" spans="1:119">
      <c r="A49" s="12"/>
      <c r="B49" s="25">
        <v>361.1</v>
      </c>
      <c r="C49" s="20" t="s">
        <v>57</v>
      </c>
      <c r="D49" s="46">
        <v>9353</v>
      </c>
      <c r="E49" s="46">
        <v>26917</v>
      </c>
      <c r="F49" s="46">
        <v>0</v>
      </c>
      <c r="G49" s="46">
        <v>0</v>
      </c>
      <c r="H49" s="46">
        <v>0</v>
      </c>
      <c r="I49" s="46">
        <v>237392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273662</v>
      </c>
      <c r="O49" s="47">
        <f t="shared" si="9"/>
        <v>53.33502241278503</v>
      </c>
      <c r="P49" s="9"/>
    </row>
    <row r="50" spans="1:119">
      <c r="A50" s="12"/>
      <c r="B50" s="25">
        <v>362</v>
      </c>
      <c r="C50" s="20" t="s">
        <v>58</v>
      </c>
      <c r="D50" s="46">
        <v>59165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59165</v>
      </c>
      <c r="O50" s="47">
        <f t="shared" si="9"/>
        <v>11.530890664587799</v>
      </c>
      <c r="P50" s="9"/>
    </row>
    <row r="51" spans="1:119">
      <c r="A51" s="12"/>
      <c r="B51" s="25">
        <v>364</v>
      </c>
      <c r="C51" s="20" t="s">
        <v>59</v>
      </c>
      <c r="D51" s="46">
        <v>3325</v>
      </c>
      <c r="E51" s="46">
        <v>24550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27875</v>
      </c>
      <c r="O51" s="47">
        <f t="shared" si="9"/>
        <v>5.4326641980120831</v>
      </c>
      <c r="P51" s="9"/>
    </row>
    <row r="52" spans="1:119">
      <c r="A52" s="12"/>
      <c r="B52" s="25">
        <v>366</v>
      </c>
      <c r="C52" s="20" t="s">
        <v>60</v>
      </c>
      <c r="D52" s="46">
        <v>2500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2500</v>
      </c>
      <c r="O52" s="47">
        <f t="shared" si="9"/>
        <v>0.48723445722081465</v>
      </c>
      <c r="P52" s="9"/>
    </row>
    <row r="53" spans="1:119">
      <c r="A53" s="12"/>
      <c r="B53" s="25">
        <v>369.9</v>
      </c>
      <c r="C53" s="20" t="s">
        <v>61</v>
      </c>
      <c r="D53" s="46">
        <v>25179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25179</v>
      </c>
      <c r="O53" s="47">
        <f t="shared" si="9"/>
        <v>4.9072305593451571</v>
      </c>
      <c r="P53" s="9"/>
    </row>
    <row r="54" spans="1:119" ht="15.75">
      <c r="A54" s="29" t="s">
        <v>40</v>
      </c>
      <c r="B54" s="30"/>
      <c r="C54" s="31"/>
      <c r="D54" s="32">
        <f t="shared" ref="D54:M54" si="13">SUM(D55:D55)</f>
        <v>2416760</v>
      </c>
      <c r="E54" s="32">
        <f t="shared" si="13"/>
        <v>101437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1103606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0"/>
        <v>3621803</v>
      </c>
      <c r="O54" s="45">
        <f t="shared" si="9"/>
        <v>705.86688754628733</v>
      </c>
      <c r="P54" s="9"/>
    </row>
    <row r="55" spans="1:119" ht="15.75" thickBot="1">
      <c r="A55" s="12"/>
      <c r="B55" s="25">
        <v>381</v>
      </c>
      <c r="C55" s="20" t="s">
        <v>62</v>
      </c>
      <c r="D55" s="46">
        <v>2416760</v>
      </c>
      <c r="E55" s="46">
        <v>101437</v>
      </c>
      <c r="F55" s="46">
        <v>0</v>
      </c>
      <c r="G55" s="46">
        <v>0</v>
      </c>
      <c r="H55" s="46">
        <v>0</v>
      </c>
      <c r="I55" s="46">
        <v>1103606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3621803</v>
      </c>
      <c r="O55" s="47">
        <f t="shared" si="9"/>
        <v>705.86688754628733</v>
      </c>
      <c r="P55" s="9"/>
    </row>
    <row r="56" spans="1:119" ht="16.5" thickBot="1">
      <c r="A56" s="14" t="s">
        <v>52</v>
      </c>
      <c r="B56" s="23"/>
      <c r="C56" s="22"/>
      <c r="D56" s="15">
        <f t="shared" ref="D56:M56" si="14">SUM(D5,D13,D18,D31,D44,D48,D54)</f>
        <v>7311708</v>
      </c>
      <c r="E56" s="15">
        <f t="shared" si="14"/>
        <v>1905815</v>
      </c>
      <c r="F56" s="15">
        <f t="shared" si="14"/>
        <v>0</v>
      </c>
      <c r="G56" s="15">
        <f t="shared" si="14"/>
        <v>0</v>
      </c>
      <c r="H56" s="15">
        <f t="shared" si="14"/>
        <v>6341901</v>
      </c>
      <c r="I56" s="15">
        <f t="shared" si="14"/>
        <v>1340998</v>
      </c>
      <c r="J56" s="15">
        <f t="shared" si="14"/>
        <v>0</v>
      </c>
      <c r="K56" s="15">
        <f t="shared" si="14"/>
        <v>0</v>
      </c>
      <c r="L56" s="15">
        <f t="shared" si="14"/>
        <v>0</v>
      </c>
      <c r="M56" s="15">
        <f t="shared" si="14"/>
        <v>0</v>
      </c>
      <c r="N56" s="15">
        <f t="shared" si="10"/>
        <v>16900422</v>
      </c>
      <c r="O56" s="38">
        <f t="shared" si="9"/>
        <v>3293.7871759890859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69</v>
      </c>
      <c r="M58" s="118"/>
      <c r="N58" s="118"/>
      <c r="O58" s="43">
        <v>5131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thickBot="1">
      <c r="A60" s="120" t="s">
        <v>81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A60:O60"/>
    <mergeCell ref="A1:O1"/>
    <mergeCell ref="D3:H3"/>
    <mergeCell ref="I3:J3"/>
    <mergeCell ref="K3:L3"/>
    <mergeCell ref="O3:O4"/>
    <mergeCell ref="A2:O2"/>
    <mergeCell ref="A3:C4"/>
    <mergeCell ref="A59:O59"/>
    <mergeCell ref="L58:N58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64</v>
      </c>
      <c r="F4" s="34" t="s">
        <v>65</v>
      </c>
      <c r="G4" s="34" t="s">
        <v>66</v>
      </c>
      <c r="H4" s="34" t="s">
        <v>6</v>
      </c>
      <c r="I4" s="34" t="s">
        <v>7</v>
      </c>
      <c r="J4" s="35" t="s">
        <v>67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2492547</v>
      </c>
      <c r="E5" s="27">
        <f t="shared" si="0"/>
        <v>925081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3417628</v>
      </c>
      <c r="O5" s="33">
        <f t="shared" ref="O5:O36" si="1">(N5/O$60)</f>
        <v>660.92206536453295</v>
      </c>
      <c r="P5" s="6"/>
    </row>
    <row r="6" spans="1:133">
      <c r="A6" s="12"/>
      <c r="B6" s="25">
        <v>311</v>
      </c>
      <c r="C6" s="20" t="s">
        <v>3</v>
      </c>
      <c r="D6" s="46">
        <v>896890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896890</v>
      </c>
      <c r="O6" s="47">
        <f t="shared" si="1"/>
        <v>173.44614194546509</v>
      </c>
      <c r="P6" s="9"/>
    </row>
    <row r="7" spans="1:133">
      <c r="A7" s="12"/>
      <c r="B7" s="25">
        <v>312.10000000000002</v>
      </c>
      <c r="C7" s="20" t="s">
        <v>11</v>
      </c>
      <c r="D7" s="46">
        <v>361150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361150</v>
      </c>
      <c r="O7" s="47">
        <f t="shared" si="1"/>
        <v>69.84142332237478</v>
      </c>
      <c r="P7" s="9"/>
    </row>
    <row r="8" spans="1:133">
      <c r="A8" s="12"/>
      <c r="B8" s="25">
        <v>312.60000000000002</v>
      </c>
      <c r="C8" s="20" t="s">
        <v>12</v>
      </c>
      <c r="D8" s="46">
        <v>1234507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1234507</v>
      </c>
      <c r="O8" s="47">
        <f t="shared" si="1"/>
        <v>238.73660800618836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459763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459763</v>
      </c>
      <c r="O9" s="47">
        <f t="shared" si="1"/>
        <v>88.911815896345004</v>
      </c>
      <c r="P9" s="9"/>
    </row>
    <row r="10" spans="1:133">
      <c r="A10" s="12"/>
      <c r="B10" s="25">
        <v>314.2</v>
      </c>
      <c r="C10" s="20" t="s">
        <v>15</v>
      </c>
      <c r="D10" s="46">
        <v>0</v>
      </c>
      <c r="E10" s="46">
        <v>258420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258420</v>
      </c>
      <c r="O10" s="47">
        <f t="shared" si="1"/>
        <v>49.974859795010637</v>
      </c>
      <c r="P10" s="9"/>
    </row>
    <row r="11" spans="1:133">
      <c r="A11" s="12"/>
      <c r="B11" s="25">
        <v>314.3</v>
      </c>
      <c r="C11" s="20" t="s">
        <v>14</v>
      </c>
      <c r="D11" s="46">
        <v>0</v>
      </c>
      <c r="E11" s="46">
        <v>190639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190639</v>
      </c>
      <c r="O11" s="47">
        <f t="shared" si="1"/>
        <v>36.866950299748595</v>
      </c>
      <c r="P11" s="9"/>
    </row>
    <row r="12" spans="1:133">
      <c r="A12" s="12"/>
      <c r="B12" s="25">
        <v>314.39999999999998</v>
      </c>
      <c r="C12" s="20" t="s">
        <v>16</v>
      </c>
      <c r="D12" s="46">
        <v>0</v>
      </c>
      <c r="E12" s="46">
        <v>16259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16259</v>
      </c>
      <c r="O12" s="47">
        <f t="shared" si="1"/>
        <v>3.1442660994005029</v>
      </c>
      <c r="P12" s="9"/>
    </row>
    <row r="13" spans="1:133" ht="15.75">
      <c r="A13" s="29" t="s">
        <v>85</v>
      </c>
      <c r="B13" s="30"/>
      <c r="C13" s="31"/>
      <c r="D13" s="32">
        <f t="shared" ref="D13:M13" si="3">SUM(D14:D16)</f>
        <v>317651</v>
      </c>
      <c r="E13" s="32">
        <f t="shared" si="3"/>
        <v>2225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319876</v>
      </c>
      <c r="O13" s="45">
        <f t="shared" si="1"/>
        <v>61.859601624444018</v>
      </c>
      <c r="P13" s="10"/>
    </row>
    <row r="14" spans="1:133">
      <c r="A14" s="12"/>
      <c r="B14" s="25">
        <v>322</v>
      </c>
      <c r="C14" s="20" t="s">
        <v>0</v>
      </c>
      <c r="D14" s="46">
        <v>61119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61119</v>
      </c>
      <c r="O14" s="47">
        <f t="shared" si="1"/>
        <v>11.819570682653259</v>
      </c>
      <c r="P14" s="9"/>
    </row>
    <row r="15" spans="1:133">
      <c r="A15" s="12"/>
      <c r="B15" s="25">
        <v>323.10000000000002</v>
      </c>
      <c r="C15" s="20" t="s">
        <v>18</v>
      </c>
      <c r="D15" s="46">
        <v>226941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226941</v>
      </c>
      <c r="O15" s="47">
        <f t="shared" si="1"/>
        <v>43.887255849932316</v>
      </c>
      <c r="P15" s="9"/>
    </row>
    <row r="16" spans="1:133">
      <c r="A16" s="12"/>
      <c r="B16" s="25">
        <v>329</v>
      </c>
      <c r="C16" s="20" t="s">
        <v>86</v>
      </c>
      <c r="D16" s="46">
        <v>29591</v>
      </c>
      <c r="E16" s="46">
        <v>2225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31816</v>
      </c>
      <c r="O16" s="47">
        <f t="shared" si="1"/>
        <v>6.152775091858441</v>
      </c>
      <c r="P16" s="9"/>
    </row>
    <row r="17" spans="1:16" ht="15.75">
      <c r="A17" s="29" t="s">
        <v>22</v>
      </c>
      <c r="B17" s="30"/>
      <c r="C17" s="31"/>
      <c r="D17" s="32">
        <f t="shared" ref="D17:M17" si="4">SUM(D18:D30)</f>
        <v>2234026</v>
      </c>
      <c r="E17" s="32">
        <f t="shared" si="4"/>
        <v>144500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2378526</v>
      </c>
      <c r="O17" s="45">
        <f t="shared" si="1"/>
        <v>459.97408625024173</v>
      </c>
      <c r="P17" s="10"/>
    </row>
    <row r="18" spans="1:16">
      <c r="A18" s="12"/>
      <c r="B18" s="25">
        <v>331.2</v>
      </c>
      <c r="C18" s="20" t="s">
        <v>21</v>
      </c>
      <c r="D18" s="46">
        <v>8451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5">SUM(D18:M18)</f>
        <v>8451</v>
      </c>
      <c r="O18" s="47">
        <f t="shared" si="1"/>
        <v>1.6343067105008702</v>
      </c>
      <c r="P18" s="9"/>
    </row>
    <row r="19" spans="1:16">
      <c r="A19" s="12"/>
      <c r="B19" s="25">
        <v>331.41</v>
      </c>
      <c r="C19" s="20" t="s">
        <v>24</v>
      </c>
      <c r="D19" s="46">
        <v>688587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688587</v>
      </c>
      <c r="O19" s="47">
        <f t="shared" si="1"/>
        <v>133.16321794623863</v>
      </c>
      <c r="P19" s="9"/>
    </row>
    <row r="20" spans="1:16">
      <c r="A20" s="12"/>
      <c r="B20" s="25">
        <v>331.5</v>
      </c>
      <c r="C20" s="20" t="s">
        <v>23</v>
      </c>
      <c r="D20" s="46">
        <v>0</v>
      </c>
      <c r="E20" s="46">
        <v>144500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144500</v>
      </c>
      <c r="O20" s="47">
        <f t="shared" si="1"/>
        <v>27.944304776638948</v>
      </c>
      <c r="P20" s="9"/>
    </row>
    <row r="21" spans="1:16">
      <c r="A21" s="12"/>
      <c r="B21" s="25">
        <v>334.2</v>
      </c>
      <c r="C21" s="20" t="s">
        <v>79</v>
      </c>
      <c r="D21" s="46">
        <v>1581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1581</v>
      </c>
      <c r="O21" s="47">
        <f t="shared" si="1"/>
        <v>0.3057435699091085</v>
      </c>
      <c r="P21" s="9"/>
    </row>
    <row r="22" spans="1:16">
      <c r="A22" s="12"/>
      <c r="B22" s="25">
        <v>334.41</v>
      </c>
      <c r="C22" s="20" t="s">
        <v>25</v>
      </c>
      <c r="D22" s="46">
        <v>519700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519700</v>
      </c>
      <c r="O22" s="47">
        <f t="shared" si="1"/>
        <v>100.50280409978727</v>
      </c>
      <c r="P22" s="9"/>
    </row>
    <row r="23" spans="1:16">
      <c r="A23" s="12"/>
      <c r="B23" s="25">
        <v>335.12</v>
      </c>
      <c r="C23" s="20" t="s">
        <v>27</v>
      </c>
      <c r="D23" s="46">
        <v>266838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266838</v>
      </c>
      <c r="O23" s="47">
        <f t="shared" si="1"/>
        <v>51.602784761168053</v>
      </c>
      <c r="P23" s="9"/>
    </row>
    <row r="24" spans="1:16">
      <c r="A24" s="12"/>
      <c r="B24" s="25">
        <v>335.14</v>
      </c>
      <c r="C24" s="20" t="s">
        <v>28</v>
      </c>
      <c r="D24" s="46">
        <v>1986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1986</v>
      </c>
      <c r="O24" s="47">
        <f t="shared" si="1"/>
        <v>0.3840649777605879</v>
      </c>
      <c r="P24" s="9"/>
    </row>
    <row r="25" spans="1:16">
      <c r="A25" s="12"/>
      <c r="B25" s="25">
        <v>335.15</v>
      </c>
      <c r="C25" s="20" t="s">
        <v>29</v>
      </c>
      <c r="D25" s="46">
        <v>4724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4724</v>
      </c>
      <c r="O25" s="47">
        <f t="shared" si="1"/>
        <v>0.91355637207503382</v>
      </c>
      <c r="P25" s="9"/>
    </row>
    <row r="26" spans="1:16">
      <c r="A26" s="12"/>
      <c r="B26" s="25">
        <v>335.18</v>
      </c>
      <c r="C26" s="20" t="s">
        <v>30</v>
      </c>
      <c r="D26" s="46">
        <v>622463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622463</v>
      </c>
      <c r="O26" s="47">
        <f t="shared" si="1"/>
        <v>120.37574937149488</v>
      </c>
      <c r="P26" s="9"/>
    </row>
    <row r="27" spans="1:16">
      <c r="A27" s="12"/>
      <c r="B27" s="25">
        <v>335.21</v>
      </c>
      <c r="C27" s="20" t="s">
        <v>31</v>
      </c>
      <c r="D27" s="46">
        <v>1050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1050</v>
      </c>
      <c r="O27" s="47">
        <f t="shared" si="1"/>
        <v>0.20305550183716883</v>
      </c>
      <c r="P27" s="9"/>
    </row>
    <row r="28" spans="1:16">
      <c r="A28" s="12"/>
      <c r="B28" s="25">
        <v>337.2</v>
      </c>
      <c r="C28" s="20" t="s">
        <v>88</v>
      </c>
      <c r="D28" s="46">
        <v>23303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23303</v>
      </c>
      <c r="O28" s="47">
        <f t="shared" si="1"/>
        <v>4.5064784374395668</v>
      </c>
      <c r="P28" s="9"/>
    </row>
    <row r="29" spans="1:16">
      <c r="A29" s="12"/>
      <c r="B29" s="25">
        <v>338</v>
      </c>
      <c r="C29" s="20" t="s">
        <v>32</v>
      </c>
      <c r="D29" s="46">
        <v>84598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84598</v>
      </c>
      <c r="O29" s="47">
        <f t="shared" si="1"/>
        <v>16.360085089924578</v>
      </c>
      <c r="P29" s="9"/>
    </row>
    <row r="30" spans="1:16">
      <c r="A30" s="12"/>
      <c r="B30" s="25">
        <v>339</v>
      </c>
      <c r="C30" s="20" t="s">
        <v>33</v>
      </c>
      <c r="D30" s="46">
        <v>10745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10745</v>
      </c>
      <c r="O30" s="47">
        <f t="shared" si="1"/>
        <v>2.0779346354670278</v>
      </c>
      <c r="P30" s="9"/>
    </row>
    <row r="31" spans="1:16" ht="15.75">
      <c r="A31" s="29" t="s">
        <v>38</v>
      </c>
      <c r="B31" s="30"/>
      <c r="C31" s="31"/>
      <c r="D31" s="32">
        <f t="shared" ref="D31:M31" si="6">SUM(D32:D44)</f>
        <v>756972</v>
      </c>
      <c r="E31" s="32">
        <f t="shared" si="6"/>
        <v>45733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6418750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>SUM(D31:M31)</f>
        <v>7221455</v>
      </c>
      <c r="O31" s="45">
        <f t="shared" si="1"/>
        <v>1396.5296847805066</v>
      </c>
      <c r="P31" s="10"/>
    </row>
    <row r="32" spans="1:16">
      <c r="A32" s="12"/>
      <c r="B32" s="25">
        <v>341.2</v>
      </c>
      <c r="C32" s="20" t="s">
        <v>89</v>
      </c>
      <c r="D32" s="46">
        <v>21401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21401</v>
      </c>
      <c r="O32" s="47">
        <f t="shared" si="1"/>
        <v>4.1386578998259527</v>
      </c>
      <c r="P32" s="9"/>
    </row>
    <row r="33" spans="1:16">
      <c r="A33" s="12"/>
      <c r="B33" s="25">
        <v>341.3</v>
      </c>
      <c r="C33" s="20" t="s">
        <v>41</v>
      </c>
      <c r="D33" s="46">
        <v>2875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7" si="7">SUM(D33:M33)</f>
        <v>2875</v>
      </c>
      <c r="O33" s="47">
        <f t="shared" si="1"/>
        <v>0.55598530264939083</v>
      </c>
      <c r="P33" s="9"/>
    </row>
    <row r="34" spans="1:16">
      <c r="A34" s="12"/>
      <c r="B34" s="25">
        <v>342.1</v>
      </c>
      <c r="C34" s="20" t="s">
        <v>42</v>
      </c>
      <c r="D34" s="46">
        <v>1631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1631</v>
      </c>
      <c r="O34" s="47">
        <f t="shared" si="1"/>
        <v>0.31541287952040226</v>
      </c>
      <c r="P34" s="9"/>
    </row>
    <row r="35" spans="1:16">
      <c r="A35" s="12"/>
      <c r="B35" s="25">
        <v>342.2</v>
      </c>
      <c r="C35" s="20" t="s">
        <v>43</v>
      </c>
      <c r="D35" s="46">
        <v>91050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91050</v>
      </c>
      <c r="O35" s="47">
        <f t="shared" si="1"/>
        <v>17.607812802165924</v>
      </c>
      <c r="P35" s="9"/>
    </row>
    <row r="36" spans="1:16">
      <c r="A36" s="12"/>
      <c r="B36" s="25">
        <v>342.9</v>
      </c>
      <c r="C36" s="20" t="s">
        <v>44</v>
      </c>
      <c r="D36" s="46">
        <v>834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834</v>
      </c>
      <c r="O36" s="47">
        <f t="shared" si="1"/>
        <v>0.16128408431637981</v>
      </c>
      <c r="P36" s="9"/>
    </row>
    <row r="37" spans="1:16">
      <c r="A37" s="12"/>
      <c r="B37" s="25">
        <v>343.2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1823447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1823447</v>
      </c>
      <c r="O37" s="47">
        <f t="shared" ref="O37:O58" si="8">(N37/O$60)</f>
        <v>352.6294720556952</v>
      </c>
      <c r="P37" s="9"/>
    </row>
    <row r="38" spans="1:16">
      <c r="A38" s="12"/>
      <c r="B38" s="25">
        <v>343.3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1801692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1801692</v>
      </c>
      <c r="O38" s="47">
        <f t="shared" si="8"/>
        <v>348.42235544382129</v>
      </c>
      <c r="P38" s="9"/>
    </row>
    <row r="39" spans="1:16">
      <c r="A39" s="12"/>
      <c r="B39" s="25">
        <v>343.4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1220051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1220051</v>
      </c>
      <c r="O39" s="47">
        <f t="shared" si="8"/>
        <v>235.9410172113711</v>
      </c>
      <c r="P39" s="9"/>
    </row>
    <row r="40" spans="1:16">
      <c r="A40" s="12"/>
      <c r="B40" s="25">
        <v>343.5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1573560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1573560</v>
      </c>
      <c r="O40" s="47">
        <f t="shared" si="8"/>
        <v>304.304776638948</v>
      </c>
      <c r="P40" s="9"/>
    </row>
    <row r="41" spans="1:16">
      <c r="A41" s="12"/>
      <c r="B41" s="25">
        <v>344.1</v>
      </c>
      <c r="C41" s="20" t="s">
        <v>49</v>
      </c>
      <c r="D41" s="46">
        <v>81828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81828</v>
      </c>
      <c r="O41" s="47">
        <f t="shared" si="8"/>
        <v>15.824405337458906</v>
      </c>
      <c r="P41" s="9"/>
    </row>
    <row r="42" spans="1:16">
      <c r="A42" s="12"/>
      <c r="B42" s="25">
        <v>344.9</v>
      </c>
      <c r="C42" s="20" t="s">
        <v>50</v>
      </c>
      <c r="D42" s="46">
        <v>29504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29504</v>
      </c>
      <c r="O42" s="47">
        <f t="shared" si="8"/>
        <v>5.7056662154322177</v>
      </c>
      <c r="P42" s="9"/>
    </row>
    <row r="43" spans="1:16">
      <c r="A43" s="12"/>
      <c r="B43" s="25">
        <v>347.9</v>
      </c>
      <c r="C43" s="20" t="s">
        <v>51</v>
      </c>
      <c r="D43" s="46">
        <v>0</v>
      </c>
      <c r="E43" s="46">
        <v>45733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45733</v>
      </c>
      <c r="O43" s="47">
        <f t="shared" si="8"/>
        <v>8.8441307290659452</v>
      </c>
      <c r="P43" s="9"/>
    </row>
    <row r="44" spans="1:16">
      <c r="A44" s="12"/>
      <c r="B44" s="25">
        <v>349</v>
      </c>
      <c r="C44" s="20" t="s">
        <v>1</v>
      </c>
      <c r="D44" s="46">
        <v>527849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527849</v>
      </c>
      <c r="O44" s="47">
        <f t="shared" si="8"/>
        <v>102.07870818023594</v>
      </c>
      <c r="P44" s="9"/>
    </row>
    <row r="45" spans="1:16" ht="15.75">
      <c r="A45" s="29" t="s">
        <v>39</v>
      </c>
      <c r="B45" s="30"/>
      <c r="C45" s="31"/>
      <c r="D45" s="32">
        <f t="shared" ref="D45:M45" si="9">SUM(D46:D47)</f>
        <v>80810</v>
      </c>
      <c r="E45" s="32">
        <f t="shared" si="9"/>
        <v>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7"/>
        <v>80810</v>
      </c>
      <c r="O45" s="45">
        <f t="shared" si="8"/>
        <v>15.627538193772965</v>
      </c>
      <c r="P45" s="10"/>
    </row>
    <row r="46" spans="1:16">
      <c r="A46" s="13"/>
      <c r="B46" s="39">
        <v>351.1</v>
      </c>
      <c r="C46" s="21" t="s">
        <v>54</v>
      </c>
      <c r="D46" s="46">
        <v>64591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64591</v>
      </c>
      <c r="O46" s="47">
        <f t="shared" si="8"/>
        <v>12.491007542061498</v>
      </c>
      <c r="P46" s="9"/>
    </row>
    <row r="47" spans="1:16">
      <c r="A47" s="13"/>
      <c r="B47" s="39">
        <v>351.5</v>
      </c>
      <c r="C47" s="21" t="s">
        <v>55</v>
      </c>
      <c r="D47" s="46">
        <v>16219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16219</v>
      </c>
      <c r="O47" s="47">
        <f t="shared" si="8"/>
        <v>3.1365306517114679</v>
      </c>
      <c r="P47" s="9"/>
    </row>
    <row r="48" spans="1:16" ht="15.75">
      <c r="A48" s="29" t="s">
        <v>4</v>
      </c>
      <c r="B48" s="30"/>
      <c r="C48" s="31"/>
      <c r="D48" s="32">
        <f t="shared" ref="D48:M48" si="10">SUM(D49:D54)</f>
        <v>251007</v>
      </c>
      <c r="E48" s="32">
        <f t="shared" si="10"/>
        <v>63879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228052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8" si="11">SUM(D48:M48)</f>
        <v>542938</v>
      </c>
      <c r="O48" s="45">
        <f t="shared" si="8"/>
        <v>104.99671243473216</v>
      </c>
      <c r="P48" s="10"/>
    </row>
    <row r="49" spans="1:119">
      <c r="A49" s="12"/>
      <c r="B49" s="25">
        <v>361.1</v>
      </c>
      <c r="C49" s="20" t="s">
        <v>57</v>
      </c>
      <c r="D49" s="46">
        <v>47501</v>
      </c>
      <c r="E49" s="46">
        <v>28331</v>
      </c>
      <c r="F49" s="46">
        <v>0</v>
      </c>
      <c r="G49" s="46">
        <v>0</v>
      </c>
      <c r="H49" s="46">
        <v>0</v>
      </c>
      <c r="I49" s="46">
        <v>228052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303884</v>
      </c>
      <c r="O49" s="47">
        <f t="shared" si="8"/>
        <v>58.766969638367819</v>
      </c>
      <c r="P49" s="9"/>
    </row>
    <row r="50" spans="1:119">
      <c r="A50" s="12"/>
      <c r="B50" s="25">
        <v>362</v>
      </c>
      <c r="C50" s="20" t="s">
        <v>58</v>
      </c>
      <c r="D50" s="46">
        <v>61624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61624</v>
      </c>
      <c r="O50" s="47">
        <f t="shared" si="8"/>
        <v>11.917230709727326</v>
      </c>
      <c r="P50" s="9"/>
    </row>
    <row r="51" spans="1:119">
      <c r="A51" s="12"/>
      <c r="B51" s="25">
        <v>363.22</v>
      </c>
      <c r="C51" s="20" t="s">
        <v>90</v>
      </c>
      <c r="D51" s="46">
        <v>92394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92394</v>
      </c>
      <c r="O51" s="47">
        <f t="shared" si="8"/>
        <v>17.867723844517503</v>
      </c>
      <c r="P51" s="9"/>
    </row>
    <row r="52" spans="1:119">
      <c r="A52" s="12"/>
      <c r="B52" s="25">
        <v>364</v>
      </c>
      <c r="C52" s="20" t="s">
        <v>59</v>
      </c>
      <c r="D52" s="46">
        <v>1800</v>
      </c>
      <c r="E52" s="46">
        <v>33175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34975</v>
      </c>
      <c r="O52" s="47">
        <f t="shared" si="8"/>
        <v>6.7636820730999805</v>
      </c>
      <c r="P52" s="9"/>
    </row>
    <row r="53" spans="1:119">
      <c r="A53" s="12"/>
      <c r="B53" s="25">
        <v>366</v>
      </c>
      <c r="C53" s="20" t="s">
        <v>60</v>
      </c>
      <c r="D53" s="46">
        <v>1707</v>
      </c>
      <c r="E53" s="46">
        <v>1000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2707</v>
      </c>
      <c r="O53" s="47">
        <f t="shared" si="8"/>
        <v>0.5234964223554438</v>
      </c>
      <c r="P53" s="9"/>
    </row>
    <row r="54" spans="1:119">
      <c r="A54" s="12"/>
      <c r="B54" s="25">
        <v>369.9</v>
      </c>
      <c r="C54" s="20" t="s">
        <v>61</v>
      </c>
      <c r="D54" s="46">
        <v>45981</v>
      </c>
      <c r="E54" s="46">
        <v>1373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47354</v>
      </c>
      <c r="O54" s="47">
        <f t="shared" si="8"/>
        <v>9.1576097466640878</v>
      </c>
      <c r="P54" s="9"/>
    </row>
    <row r="55" spans="1:119" ht="15.75">
      <c r="A55" s="29" t="s">
        <v>40</v>
      </c>
      <c r="B55" s="30"/>
      <c r="C55" s="31"/>
      <c r="D55" s="32">
        <f t="shared" ref="D55:M55" si="12">SUM(D56:D57)</f>
        <v>2418300</v>
      </c>
      <c r="E55" s="32">
        <f t="shared" si="12"/>
        <v>77962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1377772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 t="shared" si="11"/>
        <v>3874034</v>
      </c>
      <c r="O55" s="45">
        <f t="shared" si="8"/>
        <v>749.1846838135757</v>
      </c>
      <c r="P55" s="9"/>
    </row>
    <row r="56" spans="1:119">
      <c r="A56" s="12"/>
      <c r="B56" s="25">
        <v>381</v>
      </c>
      <c r="C56" s="20" t="s">
        <v>62</v>
      </c>
      <c r="D56" s="46">
        <v>2148550</v>
      </c>
      <c r="E56" s="46">
        <v>77962</v>
      </c>
      <c r="F56" s="46">
        <v>0</v>
      </c>
      <c r="G56" s="46">
        <v>0</v>
      </c>
      <c r="H56" s="46">
        <v>0</v>
      </c>
      <c r="I56" s="46">
        <v>1377772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3604284</v>
      </c>
      <c r="O56" s="47">
        <f t="shared" si="8"/>
        <v>697.01875846064593</v>
      </c>
      <c r="P56" s="9"/>
    </row>
    <row r="57" spans="1:119" ht="15.75" thickBot="1">
      <c r="A57" s="12"/>
      <c r="B57" s="25">
        <v>384</v>
      </c>
      <c r="C57" s="20" t="s">
        <v>91</v>
      </c>
      <c r="D57" s="46">
        <v>269750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269750</v>
      </c>
      <c r="O57" s="47">
        <f t="shared" si="8"/>
        <v>52.165925352929804</v>
      </c>
      <c r="P57" s="9"/>
    </row>
    <row r="58" spans="1:119" ht="16.5" thickBot="1">
      <c r="A58" s="14" t="s">
        <v>52</v>
      </c>
      <c r="B58" s="23"/>
      <c r="C58" s="22"/>
      <c r="D58" s="15">
        <f t="shared" ref="D58:M58" si="13">SUM(D5,D13,D17,D31,D45,D48,D55)</f>
        <v>8551313</v>
      </c>
      <c r="E58" s="15">
        <f t="shared" si="13"/>
        <v>1259380</v>
      </c>
      <c r="F58" s="15">
        <f t="shared" si="13"/>
        <v>0</v>
      </c>
      <c r="G58" s="15">
        <f t="shared" si="13"/>
        <v>0</v>
      </c>
      <c r="H58" s="15">
        <f t="shared" si="13"/>
        <v>0</v>
      </c>
      <c r="I58" s="15">
        <f t="shared" si="13"/>
        <v>8024574</v>
      </c>
      <c r="J58" s="15">
        <f t="shared" si="13"/>
        <v>0</v>
      </c>
      <c r="K58" s="15">
        <f t="shared" si="13"/>
        <v>0</v>
      </c>
      <c r="L58" s="15">
        <f t="shared" si="13"/>
        <v>0</v>
      </c>
      <c r="M58" s="15">
        <f t="shared" si="13"/>
        <v>0</v>
      </c>
      <c r="N58" s="15">
        <f t="shared" si="11"/>
        <v>17835267</v>
      </c>
      <c r="O58" s="38">
        <f t="shared" si="8"/>
        <v>3449.0943724618064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92</v>
      </c>
      <c r="M60" s="118"/>
      <c r="N60" s="118"/>
      <c r="O60" s="43">
        <v>5171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81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63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29"/>
      <c r="M3" s="130"/>
      <c r="N3" s="36"/>
      <c r="O3" s="37"/>
      <c r="P3" s="131" t="s">
        <v>150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64</v>
      </c>
      <c r="F4" s="34" t="s">
        <v>65</v>
      </c>
      <c r="G4" s="34" t="s">
        <v>66</v>
      </c>
      <c r="H4" s="34" t="s">
        <v>6</v>
      </c>
      <c r="I4" s="34" t="s">
        <v>7</v>
      </c>
      <c r="J4" s="35" t="s">
        <v>67</v>
      </c>
      <c r="K4" s="35" t="s">
        <v>8</v>
      </c>
      <c r="L4" s="35" t="s">
        <v>9</v>
      </c>
      <c r="M4" s="35" t="s">
        <v>151</v>
      </c>
      <c r="N4" s="35" t="s">
        <v>10</v>
      </c>
      <c r="O4" s="35" t="s">
        <v>152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153</v>
      </c>
      <c r="B5" s="26"/>
      <c r="C5" s="26"/>
      <c r="D5" s="27">
        <f t="shared" ref="D5:N5" si="0">SUM(D6:D12)</f>
        <v>3152648</v>
      </c>
      <c r="E5" s="27">
        <f t="shared" si="0"/>
        <v>186908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3339556</v>
      </c>
      <c r="P5" s="33">
        <f t="shared" ref="P5:P52" si="1">(O5/P$54)</f>
        <v>561.74196804037001</v>
      </c>
      <c r="Q5" s="6"/>
    </row>
    <row r="6" spans="1:134">
      <c r="A6" s="12"/>
      <c r="B6" s="25">
        <v>311</v>
      </c>
      <c r="C6" s="20" t="s">
        <v>3</v>
      </c>
      <c r="D6" s="46">
        <v>1261269</v>
      </c>
      <c r="E6" s="46">
        <v>186908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1448177</v>
      </c>
      <c r="P6" s="47">
        <f t="shared" si="1"/>
        <v>243.59579478553405</v>
      </c>
      <c r="Q6" s="9"/>
    </row>
    <row r="7" spans="1:134">
      <c r="A7" s="12"/>
      <c r="B7" s="25">
        <v>312.41000000000003</v>
      </c>
      <c r="C7" s="20" t="s">
        <v>154</v>
      </c>
      <c r="D7" s="46">
        <v>307573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307573</v>
      </c>
      <c r="P7" s="47">
        <f t="shared" si="1"/>
        <v>51.736417157275021</v>
      </c>
      <c r="Q7" s="9"/>
    </row>
    <row r="8" spans="1:134">
      <c r="A8" s="12"/>
      <c r="B8" s="25">
        <v>314.10000000000002</v>
      </c>
      <c r="C8" s="20" t="s">
        <v>13</v>
      </c>
      <c r="D8" s="46">
        <v>953798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953798</v>
      </c>
      <c r="P8" s="47">
        <f t="shared" si="1"/>
        <v>160.43700588730024</v>
      </c>
      <c r="Q8" s="9"/>
    </row>
    <row r="9" spans="1:134">
      <c r="A9" s="12"/>
      <c r="B9" s="25">
        <v>314.3</v>
      </c>
      <c r="C9" s="20" t="s">
        <v>14</v>
      </c>
      <c r="D9" s="46">
        <v>401344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401344</v>
      </c>
      <c r="P9" s="47">
        <f t="shared" si="1"/>
        <v>67.509503784693024</v>
      </c>
      <c r="Q9" s="9"/>
    </row>
    <row r="10" spans="1:134">
      <c r="A10" s="12"/>
      <c r="B10" s="25">
        <v>314.39999999999998</v>
      </c>
      <c r="C10" s="20" t="s">
        <v>16</v>
      </c>
      <c r="D10" s="46">
        <v>505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505</v>
      </c>
      <c r="P10" s="47">
        <f t="shared" si="1"/>
        <v>8.4945332211942809E-2</v>
      </c>
      <c r="Q10" s="9"/>
    </row>
    <row r="11" spans="1:134">
      <c r="A11" s="12"/>
      <c r="B11" s="25">
        <v>315.10000000000002</v>
      </c>
      <c r="C11" s="20" t="s">
        <v>165</v>
      </c>
      <c r="D11" s="46">
        <v>197963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197963</v>
      </c>
      <c r="P11" s="47">
        <f t="shared" si="1"/>
        <v>33.29907485281749</v>
      </c>
      <c r="Q11" s="9"/>
    </row>
    <row r="12" spans="1:134">
      <c r="A12" s="12"/>
      <c r="B12" s="25">
        <v>316</v>
      </c>
      <c r="C12" s="20" t="s">
        <v>131</v>
      </c>
      <c r="D12" s="46">
        <v>30196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30196</v>
      </c>
      <c r="P12" s="47">
        <f t="shared" si="1"/>
        <v>5.0792262405382678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SUM(D14:D14)</f>
        <v>0</v>
      </c>
      <c r="E13" s="32">
        <f t="shared" si="3"/>
        <v>30800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30800</v>
      </c>
      <c r="P13" s="45">
        <f t="shared" si="1"/>
        <v>5.1808242220353238</v>
      </c>
      <c r="Q13" s="10"/>
    </row>
    <row r="14" spans="1:134">
      <c r="A14" s="12"/>
      <c r="B14" s="25">
        <v>329.5</v>
      </c>
      <c r="C14" s="20" t="s">
        <v>155</v>
      </c>
      <c r="D14" s="46">
        <v>0</v>
      </c>
      <c r="E14" s="46">
        <v>30800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" si="4">SUM(D14:N14)</f>
        <v>30800</v>
      </c>
      <c r="P14" s="47">
        <f t="shared" si="1"/>
        <v>5.1808242220353238</v>
      </c>
      <c r="Q14" s="9"/>
    </row>
    <row r="15" spans="1:134" ht="15.75">
      <c r="A15" s="29" t="s">
        <v>156</v>
      </c>
      <c r="B15" s="30"/>
      <c r="C15" s="31"/>
      <c r="D15" s="32">
        <f t="shared" ref="D15:N15" si="5">SUM(D16:D26)</f>
        <v>6544201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208174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4">
        <f>SUM(D15:N15)</f>
        <v>6752375</v>
      </c>
      <c r="P15" s="45">
        <f t="shared" si="1"/>
        <v>1135.80740117746</v>
      </c>
      <c r="Q15" s="10"/>
    </row>
    <row r="16" spans="1:134">
      <c r="A16" s="12"/>
      <c r="B16" s="25">
        <v>331.32</v>
      </c>
      <c r="C16" s="20" t="s">
        <v>166</v>
      </c>
      <c r="D16" s="46">
        <v>1210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5" si="6">SUM(D16:N16)</f>
        <v>1210</v>
      </c>
      <c r="P16" s="47">
        <f t="shared" si="1"/>
        <v>0.20353238015138772</v>
      </c>
      <c r="Q16" s="9"/>
    </row>
    <row r="17" spans="1:17">
      <c r="A17" s="12"/>
      <c r="B17" s="25">
        <v>334.1</v>
      </c>
      <c r="C17" s="20" t="s">
        <v>167</v>
      </c>
      <c r="D17" s="46">
        <v>143460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143460</v>
      </c>
      <c r="P17" s="47">
        <f t="shared" si="1"/>
        <v>24.131202691337258</v>
      </c>
      <c r="Q17" s="9"/>
    </row>
    <row r="18" spans="1:17">
      <c r="A18" s="12"/>
      <c r="B18" s="25">
        <v>334.2</v>
      </c>
      <c r="C18" s="20" t="s">
        <v>79</v>
      </c>
      <c r="D18" s="46">
        <v>1788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1788</v>
      </c>
      <c r="P18" s="47">
        <f t="shared" si="1"/>
        <v>0.30075693860386882</v>
      </c>
      <c r="Q18" s="9"/>
    </row>
    <row r="19" spans="1:17">
      <c r="A19" s="12"/>
      <c r="B19" s="25">
        <v>334.41</v>
      </c>
      <c r="C19" s="20" t="s">
        <v>25</v>
      </c>
      <c r="D19" s="46">
        <v>1403818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1403818</v>
      </c>
      <c r="P19" s="47">
        <f t="shared" si="1"/>
        <v>236.13423044575273</v>
      </c>
      <c r="Q19" s="9"/>
    </row>
    <row r="20" spans="1:17">
      <c r="A20" s="12"/>
      <c r="B20" s="25">
        <v>335.125</v>
      </c>
      <c r="C20" s="20" t="s">
        <v>158</v>
      </c>
      <c r="D20" s="46">
        <v>516809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516809</v>
      </c>
      <c r="P20" s="47">
        <f t="shared" si="1"/>
        <v>86.931707317073176</v>
      </c>
      <c r="Q20" s="9"/>
    </row>
    <row r="21" spans="1:17">
      <c r="A21" s="12"/>
      <c r="B21" s="25">
        <v>335.14</v>
      </c>
      <c r="C21" s="20" t="s">
        <v>95</v>
      </c>
      <c r="D21" s="46">
        <v>2090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2090</v>
      </c>
      <c r="P21" s="47">
        <f t="shared" si="1"/>
        <v>0.35155592935239699</v>
      </c>
      <c r="Q21" s="9"/>
    </row>
    <row r="22" spans="1:17">
      <c r="A22" s="12"/>
      <c r="B22" s="25">
        <v>335.15</v>
      </c>
      <c r="C22" s="20" t="s">
        <v>96</v>
      </c>
      <c r="D22" s="46">
        <v>6090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6090</v>
      </c>
      <c r="P22" s="47">
        <f t="shared" si="1"/>
        <v>1.024390243902439</v>
      </c>
      <c r="Q22" s="9"/>
    </row>
    <row r="23" spans="1:17">
      <c r="A23" s="12"/>
      <c r="B23" s="25">
        <v>335.18</v>
      </c>
      <c r="C23" s="20" t="s">
        <v>168</v>
      </c>
      <c r="D23" s="46">
        <v>1526740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1526740</v>
      </c>
      <c r="P23" s="47">
        <f t="shared" si="1"/>
        <v>256.81076534903281</v>
      </c>
      <c r="Q23" s="9"/>
    </row>
    <row r="24" spans="1:17">
      <c r="A24" s="12"/>
      <c r="B24" s="25">
        <v>335.19</v>
      </c>
      <c r="C24" s="20" t="s">
        <v>108</v>
      </c>
      <c r="D24" s="46">
        <v>2938766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2938766</v>
      </c>
      <c r="P24" s="47">
        <f t="shared" si="1"/>
        <v>494.32565180824224</v>
      </c>
      <c r="Q24" s="9"/>
    </row>
    <row r="25" spans="1:17">
      <c r="A25" s="12"/>
      <c r="B25" s="25">
        <v>335.21</v>
      </c>
      <c r="C25" s="20" t="s">
        <v>31</v>
      </c>
      <c r="D25" s="46">
        <v>3430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3430</v>
      </c>
      <c r="P25" s="47">
        <f t="shared" si="1"/>
        <v>0.57695542472666106</v>
      </c>
      <c r="Q25" s="9"/>
    </row>
    <row r="26" spans="1:17">
      <c r="A26" s="12"/>
      <c r="B26" s="25">
        <v>338</v>
      </c>
      <c r="C26" s="20" t="s">
        <v>32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208174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208174</v>
      </c>
      <c r="P26" s="47">
        <f t="shared" si="1"/>
        <v>35.016652649285113</v>
      </c>
      <c r="Q26" s="9"/>
    </row>
    <row r="27" spans="1:17" ht="15.75">
      <c r="A27" s="29" t="s">
        <v>38</v>
      </c>
      <c r="B27" s="30"/>
      <c r="C27" s="31"/>
      <c r="D27" s="32">
        <f t="shared" ref="D27:N27" si="7">SUM(D28:D38)</f>
        <v>1591790</v>
      </c>
      <c r="E27" s="32">
        <f t="shared" si="7"/>
        <v>197514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9603320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7"/>
        <v>0</v>
      </c>
      <c r="O27" s="32">
        <f>SUM(D27:N27)</f>
        <v>11392624</v>
      </c>
      <c r="P27" s="45">
        <f t="shared" si="1"/>
        <v>1916.3370899915897</v>
      </c>
      <c r="Q27" s="10"/>
    </row>
    <row r="28" spans="1:17">
      <c r="A28" s="12"/>
      <c r="B28" s="25">
        <v>341.3</v>
      </c>
      <c r="C28" s="20" t="s">
        <v>98</v>
      </c>
      <c r="D28" s="46">
        <v>152024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7" si="8">SUM(D28:N28)</f>
        <v>152024</v>
      </c>
      <c r="P28" s="47">
        <f t="shared" si="1"/>
        <v>25.571740958788897</v>
      </c>
      <c r="Q28" s="9"/>
    </row>
    <row r="29" spans="1:17">
      <c r="A29" s="12"/>
      <c r="B29" s="25">
        <v>341.51</v>
      </c>
      <c r="C29" s="20" t="s">
        <v>169</v>
      </c>
      <c r="D29" s="46">
        <v>1000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1000</v>
      </c>
      <c r="P29" s="47">
        <f t="shared" si="1"/>
        <v>0.16820857863751051</v>
      </c>
      <c r="Q29" s="9"/>
    </row>
    <row r="30" spans="1:17">
      <c r="A30" s="12"/>
      <c r="B30" s="25">
        <v>342.1</v>
      </c>
      <c r="C30" s="20" t="s">
        <v>42</v>
      </c>
      <c r="D30" s="46">
        <v>5437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5437</v>
      </c>
      <c r="P30" s="47">
        <f t="shared" si="1"/>
        <v>0.91455004205214463</v>
      </c>
      <c r="Q30" s="9"/>
    </row>
    <row r="31" spans="1:17">
      <c r="A31" s="12"/>
      <c r="B31" s="25">
        <v>343.2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1354459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1354459</v>
      </c>
      <c r="P31" s="47">
        <f t="shared" si="1"/>
        <v>227.83162321278385</v>
      </c>
      <c r="Q31" s="9"/>
    </row>
    <row r="32" spans="1:17">
      <c r="A32" s="12"/>
      <c r="B32" s="25">
        <v>343.3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4618210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4618210</v>
      </c>
      <c r="P32" s="47">
        <f t="shared" si="1"/>
        <v>776.82253994953737</v>
      </c>
      <c r="Q32" s="9"/>
    </row>
    <row r="33" spans="1:17">
      <c r="A33" s="12"/>
      <c r="B33" s="25">
        <v>343.4</v>
      </c>
      <c r="C33" s="20" t="s">
        <v>47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23486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23486</v>
      </c>
      <c r="P33" s="47">
        <f t="shared" si="1"/>
        <v>3.9505466778805718</v>
      </c>
      <c r="Q33" s="9"/>
    </row>
    <row r="34" spans="1:17">
      <c r="A34" s="12"/>
      <c r="B34" s="25">
        <v>343.5</v>
      </c>
      <c r="C34" s="20" t="s">
        <v>48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3607165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3607165</v>
      </c>
      <c r="P34" s="47">
        <f t="shared" si="1"/>
        <v>606.7560975609756</v>
      </c>
      <c r="Q34" s="9"/>
    </row>
    <row r="35" spans="1:17">
      <c r="A35" s="12"/>
      <c r="B35" s="25">
        <v>343.8</v>
      </c>
      <c r="C35" s="20" t="s">
        <v>170</v>
      </c>
      <c r="D35" s="46">
        <v>0</v>
      </c>
      <c r="E35" s="46">
        <v>84004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84004</v>
      </c>
      <c r="P35" s="47">
        <f t="shared" si="1"/>
        <v>14.130193439865433</v>
      </c>
      <c r="Q35" s="9"/>
    </row>
    <row r="36" spans="1:17">
      <c r="A36" s="12"/>
      <c r="B36" s="25">
        <v>344.1</v>
      </c>
      <c r="C36" s="20" t="s">
        <v>99</v>
      </c>
      <c r="D36" s="46">
        <v>652081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652081</v>
      </c>
      <c r="P36" s="47">
        <f t="shared" si="1"/>
        <v>109.6856181665265</v>
      </c>
      <c r="Q36" s="9"/>
    </row>
    <row r="37" spans="1:17">
      <c r="A37" s="12"/>
      <c r="B37" s="25">
        <v>347.4</v>
      </c>
      <c r="C37" s="20" t="s">
        <v>171</v>
      </c>
      <c r="D37" s="46">
        <v>0</v>
      </c>
      <c r="E37" s="46">
        <v>113510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113510</v>
      </c>
      <c r="P37" s="47">
        <f t="shared" si="1"/>
        <v>19.093355761143819</v>
      </c>
      <c r="Q37" s="9"/>
    </row>
    <row r="38" spans="1:17">
      <c r="A38" s="12"/>
      <c r="B38" s="25">
        <v>349</v>
      </c>
      <c r="C38" s="20" t="s">
        <v>160</v>
      </c>
      <c r="D38" s="46">
        <v>781248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781248</v>
      </c>
      <c r="P38" s="47">
        <f t="shared" si="1"/>
        <v>131.4126156433978</v>
      </c>
      <c r="Q38" s="9"/>
    </row>
    <row r="39" spans="1:17" ht="15.75">
      <c r="A39" s="29" t="s">
        <v>39</v>
      </c>
      <c r="B39" s="30"/>
      <c r="C39" s="31"/>
      <c r="D39" s="32">
        <f t="shared" ref="D39:N39" si="9">SUM(D40:D41)</f>
        <v>28567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9"/>
        <v>0</v>
      </c>
      <c r="O39" s="32">
        <f>SUM(D39:N39)</f>
        <v>28567</v>
      </c>
      <c r="P39" s="45">
        <f t="shared" si="1"/>
        <v>4.8052144659377625</v>
      </c>
      <c r="Q39" s="10"/>
    </row>
    <row r="40" spans="1:17">
      <c r="A40" s="13"/>
      <c r="B40" s="39">
        <v>351.1</v>
      </c>
      <c r="C40" s="21" t="s">
        <v>54</v>
      </c>
      <c r="D40" s="46">
        <v>22851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22851</v>
      </c>
      <c r="P40" s="47">
        <f t="shared" si="1"/>
        <v>3.8437342304457527</v>
      </c>
      <c r="Q40" s="9"/>
    </row>
    <row r="41" spans="1:17">
      <c r="A41" s="13"/>
      <c r="B41" s="39">
        <v>351.2</v>
      </c>
      <c r="C41" s="21" t="s">
        <v>135</v>
      </c>
      <c r="D41" s="46">
        <v>5716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" si="10">SUM(D41:N41)</f>
        <v>5716</v>
      </c>
      <c r="P41" s="47">
        <f t="shared" si="1"/>
        <v>0.96148023549201012</v>
      </c>
      <c r="Q41" s="9"/>
    </row>
    <row r="42" spans="1:17" ht="15.75">
      <c r="A42" s="29" t="s">
        <v>4</v>
      </c>
      <c r="B42" s="30"/>
      <c r="C42" s="31"/>
      <c r="D42" s="32">
        <f t="shared" ref="D42:N42" si="11">SUM(D43:D47)</f>
        <v>736580</v>
      </c>
      <c r="E42" s="32">
        <f t="shared" si="11"/>
        <v>10807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-46446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1"/>
        <v>0</v>
      </c>
      <c r="O42" s="32">
        <f>SUM(D42:N42)</f>
        <v>700941</v>
      </c>
      <c r="P42" s="45">
        <f t="shared" si="1"/>
        <v>117.90428931875526</v>
      </c>
      <c r="Q42" s="10"/>
    </row>
    <row r="43" spans="1:17">
      <c r="A43" s="12"/>
      <c r="B43" s="25">
        <v>361.1</v>
      </c>
      <c r="C43" s="20" t="s">
        <v>57</v>
      </c>
      <c r="D43" s="46">
        <v>-35681</v>
      </c>
      <c r="E43" s="46">
        <v>-2453</v>
      </c>
      <c r="F43" s="46">
        <v>0</v>
      </c>
      <c r="G43" s="46">
        <v>0</v>
      </c>
      <c r="H43" s="46">
        <v>0</v>
      </c>
      <c r="I43" s="46">
        <v>-112694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-150828</v>
      </c>
      <c r="P43" s="47">
        <f t="shared" si="1"/>
        <v>-25.370563498738434</v>
      </c>
      <c r="Q43" s="9"/>
    </row>
    <row r="44" spans="1:17">
      <c r="A44" s="12"/>
      <c r="B44" s="25">
        <v>362</v>
      </c>
      <c r="C44" s="20" t="s">
        <v>58</v>
      </c>
      <c r="D44" s="46">
        <v>50333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51" si="12">SUM(D44:N44)</f>
        <v>50333</v>
      </c>
      <c r="P44" s="47">
        <f t="shared" si="1"/>
        <v>8.4664423885618163</v>
      </c>
      <c r="Q44" s="9"/>
    </row>
    <row r="45" spans="1:17">
      <c r="A45" s="12"/>
      <c r="B45" s="25">
        <v>364</v>
      </c>
      <c r="C45" s="20" t="s">
        <v>100</v>
      </c>
      <c r="D45" s="46">
        <v>154018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154018</v>
      </c>
      <c r="P45" s="47">
        <f t="shared" si="1"/>
        <v>25.907148864592095</v>
      </c>
      <c r="Q45" s="9"/>
    </row>
    <row r="46" spans="1:17">
      <c r="A46" s="12"/>
      <c r="B46" s="25">
        <v>366</v>
      </c>
      <c r="C46" s="20" t="s">
        <v>60</v>
      </c>
      <c r="D46" s="46">
        <v>0</v>
      </c>
      <c r="E46" s="46">
        <v>13260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13260</v>
      </c>
      <c r="P46" s="47">
        <f t="shared" si="1"/>
        <v>2.2304457527333894</v>
      </c>
      <c r="Q46" s="9"/>
    </row>
    <row r="47" spans="1:17">
      <c r="A47" s="12"/>
      <c r="B47" s="25">
        <v>369.9</v>
      </c>
      <c r="C47" s="20" t="s">
        <v>61</v>
      </c>
      <c r="D47" s="46">
        <v>567910</v>
      </c>
      <c r="E47" s="46">
        <v>0</v>
      </c>
      <c r="F47" s="46">
        <v>0</v>
      </c>
      <c r="G47" s="46">
        <v>0</v>
      </c>
      <c r="H47" s="46">
        <v>0</v>
      </c>
      <c r="I47" s="46">
        <v>66248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634158</v>
      </c>
      <c r="P47" s="47">
        <f t="shared" si="1"/>
        <v>106.67081581160639</v>
      </c>
      <c r="Q47" s="9"/>
    </row>
    <row r="48" spans="1:17" ht="15.75">
      <c r="A48" s="29" t="s">
        <v>40</v>
      </c>
      <c r="B48" s="30"/>
      <c r="C48" s="31"/>
      <c r="D48" s="32">
        <f t="shared" ref="D48:N48" si="13">SUM(D49:D51)</f>
        <v>3443302</v>
      </c>
      <c r="E48" s="32">
        <f t="shared" si="13"/>
        <v>0</v>
      </c>
      <c r="F48" s="32">
        <f t="shared" si="13"/>
        <v>0</v>
      </c>
      <c r="G48" s="32">
        <f t="shared" si="13"/>
        <v>0</v>
      </c>
      <c r="H48" s="32">
        <f t="shared" si="13"/>
        <v>0</v>
      </c>
      <c r="I48" s="32">
        <f t="shared" si="13"/>
        <v>70358</v>
      </c>
      <c r="J48" s="32">
        <f t="shared" si="13"/>
        <v>0</v>
      </c>
      <c r="K48" s="32">
        <f t="shared" si="13"/>
        <v>0</v>
      </c>
      <c r="L48" s="32">
        <f t="shared" si="13"/>
        <v>0</v>
      </c>
      <c r="M48" s="32">
        <f t="shared" si="13"/>
        <v>0</v>
      </c>
      <c r="N48" s="32">
        <f t="shared" si="13"/>
        <v>0</v>
      </c>
      <c r="O48" s="32">
        <f t="shared" si="12"/>
        <v>3513660</v>
      </c>
      <c r="P48" s="45">
        <f t="shared" si="1"/>
        <v>591.02775441547521</v>
      </c>
      <c r="Q48" s="9"/>
    </row>
    <row r="49" spans="1:120">
      <c r="A49" s="12"/>
      <c r="B49" s="25">
        <v>381</v>
      </c>
      <c r="C49" s="20" t="s">
        <v>62</v>
      </c>
      <c r="D49" s="46">
        <v>943302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943302</v>
      </c>
      <c r="P49" s="47">
        <f t="shared" si="1"/>
        <v>158.67148864592093</v>
      </c>
      <c r="Q49" s="9"/>
    </row>
    <row r="50" spans="1:120">
      <c r="A50" s="12"/>
      <c r="B50" s="25">
        <v>384</v>
      </c>
      <c r="C50" s="20" t="s">
        <v>91</v>
      </c>
      <c r="D50" s="46">
        <v>2500000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2500000</v>
      </c>
      <c r="P50" s="47">
        <f t="shared" si="1"/>
        <v>420.52144659377626</v>
      </c>
      <c r="Q50" s="9"/>
    </row>
    <row r="51" spans="1:120" ht="15.75" thickBot="1">
      <c r="A51" s="12"/>
      <c r="B51" s="25">
        <v>389.8</v>
      </c>
      <c r="C51" s="20" t="s">
        <v>172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70358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70358</v>
      </c>
      <c r="P51" s="47">
        <f t="shared" si="1"/>
        <v>11.834819175777964</v>
      </c>
      <c r="Q51" s="9"/>
    </row>
    <row r="52" spans="1:120" ht="16.5" thickBot="1">
      <c r="A52" s="14" t="s">
        <v>52</v>
      </c>
      <c r="B52" s="23"/>
      <c r="C52" s="22"/>
      <c r="D52" s="15">
        <f t="shared" ref="D52:N52" si="14">SUM(D5,D13,D15,D27,D39,D42,D48)</f>
        <v>15497088</v>
      </c>
      <c r="E52" s="15">
        <f t="shared" si="14"/>
        <v>426029</v>
      </c>
      <c r="F52" s="15">
        <f t="shared" si="14"/>
        <v>0</v>
      </c>
      <c r="G52" s="15">
        <f t="shared" si="14"/>
        <v>0</v>
      </c>
      <c r="H52" s="15">
        <f t="shared" si="14"/>
        <v>0</v>
      </c>
      <c r="I52" s="15">
        <f t="shared" si="14"/>
        <v>9835406</v>
      </c>
      <c r="J52" s="15">
        <f t="shared" si="14"/>
        <v>0</v>
      </c>
      <c r="K52" s="15">
        <f t="shared" si="14"/>
        <v>0</v>
      </c>
      <c r="L52" s="15">
        <f t="shared" si="14"/>
        <v>0</v>
      </c>
      <c r="M52" s="15">
        <f t="shared" si="14"/>
        <v>0</v>
      </c>
      <c r="N52" s="15">
        <f t="shared" si="14"/>
        <v>0</v>
      </c>
      <c r="O52" s="15">
        <f>SUM(D52:N52)</f>
        <v>25758523</v>
      </c>
      <c r="P52" s="38">
        <f t="shared" si="1"/>
        <v>4332.8045416316236</v>
      </c>
      <c r="Q52" s="6"/>
      <c r="R52" s="2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</row>
    <row r="53" spans="1:120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9"/>
    </row>
    <row r="54" spans="1:120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118" t="s">
        <v>173</v>
      </c>
      <c r="N54" s="118"/>
      <c r="O54" s="118"/>
      <c r="P54" s="43">
        <v>5945</v>
      </c>
    </row>
    <row r="55" spans="1:120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7"/>
    </row>
    <row r="56" spans="1:120" ht="15.75" customHeight="1" thickBot="1">
      <c r="A56" s="120" t="s">
        <v>81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100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63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29"/>
      <c r="M3" s="130"/>
      <c r="N3" s="36"/>
      <c r="O3" s="37"/>
      <c r="P3" s="131" t="s">
        <v>150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64</v>
      </c>
      <c r="F4" s="34" t="s">
        <v>65</v>
      </c>
      <c r="G4" s="34" t="s">
        <v>66</v>
      </c>
      <c r="H4" s="34" t="s">
        <v>6</v>
      </c>
      <c r="I4" s="34" t="s">
        <v>7</v>
      </c>
      <c r="J4" s="35" t="s">
        <v>67</v>
      </c>
      <c r="K4" s="35" t="s">
        <v>8</v>
      </c>
      <c r="L4" s="35" t="s">
        <v>9</v>
      </c>
      <c r="M4" s="35" t="s">
        <v>151</v>
      </c>
      <c r="N4" s="35" t="s">
        <v>10</v>
      </c>
      <c r="O4" s="35" t="s">
        <v>152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153</v>
      </c>
      <c r="B5" s="26"/>
      <c r="C5" s="26"/>
      <c r="D5" s="27">
        <f t="shared" ref="D5:N5" si="0">SUM(D6:D11)</f>
        <v>5486003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79771</v>
      </c>
      <c r="O5" s="28">
        <f t="shared" ref="O5:O23" si="1">SUM(D5:N5)</f>
        <v>5565774</v>
      </c>
      <c r="P5" s="33">
        <f t="shared" ref="P5:P42" si="2">(O5/P$44)</f>
        <v>936.99898989898986</v>
      </c>
      <c r="Q5" s="6"/>
    </row>
    <row r="6" spans="1:134">
      <c r="A6" s="12"/>
      <c r="B6" s="25">
        <v>311</v>
      </c>
      <c r="C6" s="20" t="s">
        <v>3</v>
      </c>
      <c r="D6" s="46">
        <v>1139861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79771</v>
      </c>
      <c r="O6" s="46">
        <f t="shared" si="1"/>
        <v>1219632</v>
      </c>
      <c r="P6" s="47">
        <f t="shared" si="2"/>
        <v>205.32525252525252</v>
      </c>
      <c r="Q6" s="9"/>
    </row>
    <row r="7" spans="1:134">
      <c r="A7" s="12"/>
      <c r="B7" s="25">
        <v>312.41000000000003</v>
      </c>
      <c r="C7" s="20" t="s">
        <v>154</v>
      </c>
      <c r="D7" s="46">
        <v>3133574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3133574</v>
      </c>
      <c r="P7" s="47">
        <f t="shared" si="2"/>
        <v>527.53771043771042</v>
      </c>
      <c r="Q7" s="9"/>
    </row>
    <row r="8" spans="1:134">
      <c r="A8" s="12"/>
      <c r="B8" s="25">
        <v>314.10000000000002</v>
      </c>
      <c r="C8" s="20" t="s">
        <v>13</v>
      </c>
      <c r="D8" s="46">
        <v>617889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617889</v>
      </c>
      <c r="P8" s="47">
        <f t="shared" si="2"/>
        <v>104.02171717171717</v>
      </c>
      <c r="Q8" s="9"/>
    </row>
    <row r="9" spans="1:134">
      <c r="A9" s="12"/>
      <c r="B9" s="25">
        <v>314.39999999999998</v>
      </c>
      <c r="C9" s="20" t="s">
        <v>16</v>
      </c>
      <c r="D9" s="46">
        <v>369685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369685</v>
      </c>
      <c r="P9" s="47">
        <f t="shared" si="2"/>
        <v>62.236531986531986</v>
      </c>
      <c r="Q9" s="9"/>
    </row>
    <row r="10" spans="1:134">
      <c r="A10" s="12"/>
      <c r="B10" s="25">
        <v>314.89999999999998</v>
      </c>
      <c r="C10" s="20" t="s">
        <v>78</v>
      </c>
      <c r="D10" s="46">
        <v>194048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194048</v>
      </c>
      <c r="P10" s="47">
        <f t="shared" si="2"/>
        <v>32.66801346801347</v>
      </c>
      <c r="Q10" s="9"/>
    </row>
    <row r="11" spans="1:134">
      <c r="A11" s="12"/>
      <c r="B11" s="25">
        <v>316</v>
      </c>
      <c r="C11" s="20" t="s">
        <v>131</v>
      </c>
      <c r="D11" s="46">
        <v>30946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30946</v>
      </c>
      <c r="P11" s="47">
        <f t="shared" si="2"/>
        <v>5.20976430976431</v>
      </c>
      <c r="Q11" s="9"/>
    </row>
    <row r="12" spans="1:134" ht="15.75">
      <c r="A12" s="29" t="s">
        <v>17</v>
      </c>
      <c r="B12" s="30"/>
      <c r="C12" s="31"/>
      <c r="D12" s="32">
        <f t="shared" ref="D12:N12" si="3">SUM(D13:D14)</f>
        <v>270607</v>
      </c>
      <c r="E12" s="32">
        <f t="shared" si="3"/>
        <v>4569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275176</v>
      </c>
      <c r="P12" s="45">
        <f t="shared" si="2"/>
        <v>46.325925925925922</v>
      </c>
      <c r="Q12" s="10"/>
    </row>
    <row r="13" spans="1:134">
      <c r="A13" s="12"/>
      <c r="B13" s="25">
        <v>323.10000000000002</v>
      </c>
      <c r="C13" s="20" t="s">
        <v>18</v>
      </c>
      <c r="D13" s="46">
        <v>270607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270607</v>
      </c>
      <c r="P13" s="47">
        <f t="shared" si="2"/>
        <v>45.556734006734004</v>
      </c>
      <c r="Q13" s="9"/>
    </row>
    <row r="14" spans="1:134">
      <c r="A14" s="12"/>
      <c r="B14" s="25">
        <v>329.5</v>
      </c>
      <c r="C14" s="20" t="s">
        <v>155</v>
      </c>
      <c r="D14" s="46">
        <v>0</v>
      </c>
      <c r="E14" s="46">
        <v>4569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4569</v>
      </c>
      <c r="P14" s="47">
        <f t="shared" si="2"/>
        <v>0.7691919191919192</v>
      </c>
      <c r="Q14" s="9"/>
    </row>
    <row r="15" spans="1:134" ht="15.75">
      <c r="A15" s="29" t="s">
        <v>156</v>
      </c>
      <c r="B15" s="30"/>
      <c r="C15" s="31"/>
      <c r="D15" s="32">
        <f t="shared" ref="D15:N15" si="4">SUM(D16:D22)</f>
        <v>2730864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4">
        <f t="shared" si="1"/>
        <v>2730864</v>
      </c>
      <c r="P15" s="45">
        <f t="shared" si="2"/>
        <v>459.74141414141417</v>
      </c>
      <c r="Q15" s="10"/>
    </row>
    <row r="16" spans="1:134">
      <c r="A16" s="12"/>
      <c r="B16" s="25">
        <v>331.1</v>
      </c>
      <c r="C16" s="20" t="s">
        <v>157</v>
      </c>
      <c r="D16" s="46">
        <v>140562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140562</v>
      </c>
      <c r="P16" s="47">
        <f t="shared" si="2"/>
        <v>23.663636363636364</v>
      </c>
      <c r="Q16" s="9"/>
    </row>
    <row r="17" spans="1:17">
      <c r="A17" s="12"/>
      <c r="B17" s="25">
        <v>331.2</v>
      </c>
      <c r="C17" s="20" t="s">
        <v>21</v>
      </c>
      <c r="D17" s="46">
        <v>48547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48547</v>
      </c>
      <c r="P17" s="47">
        <f t="shared" si="2"/>
        <v>8.1728956228956235</v>
      </c>
      <c r="Q17" s="9"/>
    </row>
    <row r="18" spans="1:17">
      <c r="A18" s="12"/>
      <c r="B18" s="25">
        <v>331.39</v>
      </c>
      <c r="C18" s="20" t="s">
        <v>73</v>
      </c>
      <c r="D18" s="46">
        <v>44539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44539</v>
      </c>
      <c r="P18" s="47">
        <f t="shared" si="2"/>
        <v>7.4981481481481485</v>
      </c>
      <c r="Q18" s="9"/>
    </row>
    <row r="19" spans="1:17">
      <c r="A19" s="12"/>
      <c r="B19" s="25">
        <v>334.2</v>
      </c>
      <c r="C19" s="20" t="s">
        <v>79</v>
      </c>
      <c r="D19" s="46">
        <v>7944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7944</v>
      </c>
      <c r="P19" s="47">
        <f t="shared" si="2"/>
        <v>1.3373737373737373</v>
      </c>
      <c r="Q19" s="9"/>
    </row>
    <row r="20" spans="1:17">
      <c r="A20" s="12"/>
      <c r="B20" s="25">
        <v>334.41</v>
      </c>
      <c r="C20" s="20" t="s">
        <v>25</v>
      </c>
      <c r="D20" s="46">
        <v>578779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578779</v>
      </c>
      <c r="P20" s="47">
        <f t="shared" si="2"/>
        <v>97.437542087542084</v>
      </c>
      <c r="Q20" s="9"/>
    </row>
    <row r="21" spans="1:17">
      <c r="A21" s="12"/>
      <c r="B21" s="25">
        <v>335.125</v>
      </c>
      <c r="C21" s="20" t="s">
        <v>158</v>
      </c>
      <c r="D21" s="46">
        <v>1856293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1856293</v>
      </c>
      <c r="P21" s="47">
        <f t="shared" si="2"/>
        <v>312.50723905723908</v>
      </c>
      <c r="Q21" s="9"/>
    </row>
    <row r="22" spans="1:17">
      <c r="A22" s="12"/>
      <c r="B22" s="25">
        <v>338</v>
      </c>
      <c r="C22" s="20" t="s">
        <v>32</v>
      </c>
      <c r="D22" s="46">
        <v>54200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54200</v>
      </c>
      <c r="P22" s="47">
        <f t="shared" si="2"/>
        <v>9.1245791245791246</v>
      </c>
      <c r="Q22" s="9"/>
    </row>
    <row r="23" spans="1:17" ht="15.75">
      <c r="A23" s="29" t="s">
        <v>38</v>
      </c>
      <c r="B23" s="30"/>
      <c r="C23" s="31"/>
      <c r="D23" s="32">
        <f t="shared" ref="D23:N23" si="5">SUM(D24:D33)</f>
        <v>1344042</v>
      </c>
      <c r="E23" s="32">
        <f t="shared" si="5"/>
        <v>78479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9192027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32">
        <f t="shared" si="1"/>
        <v>10614548</v>
      </c>
      <c r="P23" s="45">
        <f t="shared" si="2"/>
        <v>1786.9609427609428</v>
      </c>
      <c r="Q23" s="10"/>
    </row>
    <row r="24" spans="1:17">
      <c r="A24" s="12"/>
      <c r="B24" s="25">
        <v>341.9</v>
      </c>
      <c r="C24" s="20" t="s">
        <v>109</v>
      </c>
      <c r="D24" s="46">
        <v>55465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3" si="6">SUM(D24:N24)</f>
        <v>55465</v>
      </c>
      <c r="P24" s="47">
        <f t="shared" si="2"/>
        <v>9.3375420875420883</v>
      </c>
      <c r="Q24" s="9"/>
    </row>
    <row r="25" spans="1:17">
      <c r="A25" s="12"/>
      <c r="B25" s="25">
        <v>342.1</v>
      </c>
      <c r="C25" s="20" t="s">
        <v>42</v>
      </c>
      <c r="D25" s="46">
        <v>5712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5712</v>
      </c>
      <c r="P25" s="47">
        <f t="shared" si="2"/>
        <v>0.96161616161616159</v>
      </c>
      <c r="Q25" s="9"/>
    </row>
    <row r="26" spans="1:17">
      <c r="A26" s="12"/>
      <c r="B26" s="25">
        <v>343.2</v>
      </c>
      <c r="C26" s="20" t="s">
        <v>45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1266786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1266786</v>
      </c>
      <c r="P26" s="47">
        <f t="shared" si="2"/>
        <v>213.26363636363635</v>
      </c>
      <c r="Q26" s="9"/>
    </row>
    <row r="27" spans="1:17">
      <c r="A27" s="12"/>
      <c r="B27" s="25">
        <v>343.3</v>
      </c>
      <c r="C27" s="20" t="s">
        <v>46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4066306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4066306</v>
      </c>
      <c r="P27" s="47">
        <f t="shared" si="2"/>
        <v>684.56329966329963</v>
      </c>
      <c r="Q27" s="9"/>
    </row>
    <row r="28" spans="1:17">
      <c r="A28" s="12"/>
      <c r="B28" s="25">
        <v>343.4</v>
      </c>
      <c r="C28" s="20" t="s">
        <v>47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750115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750115</v>
      </c>
      <c r="P28" s="47">
        <f t="shared" si="2"/>
        <v>126.28198653198653</v>
      </c>
      <c r="Q28" s="9"/>
    </row>
    <row r="29" spans="1:17">
      <c r="A29" s="12"/>
      <c r="B29" s="25">
        <v>343.5</v>
      </c>
      <c r="C29" s="20" t="s">
        <v>48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2604596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2604596</v>
      </c>
      <c r="P29" s="47">
        <f t="shared" si="2"/>
        <v>438.48417508417509</v>
      </c>
      <c r="Q29" s="9"/>
    </row>
    <row r="30" spans="1:17">
      <c r="A30" s="12"/>
      <c r="B30" s="25">
        <v>343.6</v>
      </c>
      <c r="C30" s="20" t="s">
        <v>159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504224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504224</v>
      </c>
      <c r="P30" s="47">
        <f t="shared" si="2"/>
        <v>84.886195286195289</v>
      </c>
      <c r="Q30" s="9"/>
    </row>
    <row r="31" spans="1:17">
      <c r="A31" s="12"/>
      <c r="B31" s="25">
        <v>344.1</v>
      </c>
      <c r="C31" s="20" t="s">
        <v>99</v>
      </c>
      <c r="D31" s="46">
        <v>188515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188515</v>
      </c>
      <c r="P31" s="47">
        <f t="shared" si="2"/>
        <v>31.736531986531986</v>
      </c>
      <c r="Q31" s="9"/>
    </row>
    <row r="32" spans="1:17">
      <c r="A32" s="12"/>
      <c r="B32" s="25">
        <v>347.9</v>
      </c>
      <c r="C32" s="20" t="s">
        <v>51</v>
      </c>
      <c r="D32" s="46">
        <v>0</v>
      </c>
      <c r="E32" s="46">
        <v>78479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78479</v>
      </c>
      <c r="P32" s="47">
        <f t="shared" si="2"/>
        <v>13.211952861952861</v>
      </c>
      <c r="Q32" s="9"/>
    </row>
    <row r="33" spans="1:120">
      <c r="A33" s="12"/>
      <c r="B33" s="25">
        <v>349</v>
      </c>
      <c r="C33" s="20" t="s">
        <v>160</v>
      </c>
      <c r="D33" s="46">
        <v>1094350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1094350</v>
      </c>
      <c r="P33" s="47">
        <f t="shared" si="2"/>
        <v>184.23400673400673</v>
      </c>
      <c r="Q33" s="9"/>
    </row>
    <row r="34" spans="1:120" ht="15.75">
      <c r="A34" s="29" t="s">
        <v>4</v>
      </c>
      <c r="B34" s="30"/>
      <c r="C34" s="31"/>
      <c r="D34" s="32">
        <f t="shared" ref="D34:N34" si="7">SUM(D35:D37)</f>
        <v>501549</v>
      </c>
      <c r="E34" s="32">
        <f t="shared" si="7"/>
        <v>68338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1272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7"/>
        <v>0</v>
      </c>
      <c r="O34" s="32">
        <f t="shared" ref="O34:O42" si="8">SUM(D34:N34)</f>
        <v>571159</v>
      </c>
      <c r="P34" s="45">
        <f t="shared" si="2"/>
        <v>96.154713804713808</v>
      </c>
      <c r="Q34" s="10"/>
    </row>
    <row r="35" spans="1:120">
      <c r="A35" s="12"/>
      <c r="B35" s="25">
        <v>361.1</v>
      </c>
      <c r="C35" s="20" t="s">
        <v>57</v>
      </c>
      <c r="D35" s="46">
        <v>717</v>
      </c>
      <c r="E35" s="46">
        <v>104</v>
      </c>
      <c r="F35" s="46">
        <v>0</v>
      </c>
      <c r="G35" s="46">
        <v>0</v>
      </c>
      <c r="H35" s="46">
        <v>0</v>
      </c>
      <c r="I35" s="46">
        <v>1272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2093</v>
      </c>
      <c r="P35" s="47">
        <f t="shared" si="2"/>
        <v>0.35235690235690237</v>
      </c>
      <c r="Q35" s="9"/>
    </row>
    <row r="36" spans="1:120">
      <c r="A36" s="12"/>
      <c r="B36" s="25">
        <v>362</v>
      </c>
      <c r="C36" s="20" t="s">
        <v>58</v>
      </c>
      <c r="D36" s="46">
        <v>7570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7570</v>
      </c>
      <c r="P36" s="47">
        <f t="shared" si="2"/>
        <v>1.2744107744107744</v>
      </c>
      <c r="Q36" s="9"/>
    </row>
    <row r="37" spans="1:120">
      <c r="A37" s="12"/>
      <c r="B37" s="25">
        <v>369.9</v>
      </c>
      <c r="C37" s="20" t="s">
        <v>61</v>
      </c>
      <c r="D37" s="46">
        <v>493262</v>
      </c>
      <c r="E37" s="46">
        <v>68234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561496</v>
      </c>
      <c r="P37" s="47">
        <f t="shared" si="2"/>
        <v>94.527946127946123</v>
      </c>
      <c r="Q37" s="9"/>
    </row>
    <row r="38" spans="1:120" ht="15.75">
      <c r="A38" s="29" t="s">
        <v>40</v>
      </c>
      <c r="B38" s="30"/>
      <c r="C38" s="31"/>
      <c r="D38" s="32">
        <f t="shared" ref="D38:N38" si="9">SUM(D39:D41)</f>
        <v>8713349</v>
      </c>
      <c r="E38" s="32">
        <f t="shared" si="9"/>
        <v>137173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11708253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9"/>
        <v>35750</v>
      </c>
      <c r="O38" s="32">
        <f t="shared" si="8"/>
        <v>20594525</v>
      </c>
      <c r="P38" s="45">
        <f t="shared" si="2"/>
        <v>3467.091750841751</v>
      </c>
      <c r="Q38" s="9"/>
    </row>
    <row r="39" spans="1:120">
      <c r="A39" s="12"/>
      <c r="B39" s="25">
        <v>381</v>
      </c>
      <c r="C39" s="20" t="s">
        <v>62</v>
      </c>
      <c r="D39" s="46">
        <v>8240419</v>
      </c>
      <c r="E39" s="46">
        <v>137173</v>
      </c>
      <c r="F39" s="46">
        <v>0</v>
      </c>
      <c r="G39" s="46">
        <v>0</v>
      </c>
      <c r="H39" s="46">
        <v>0</v>
      </c>
      <c r="I39" s="46">
        <v>4307834</v>
      </c>
      <c r="J39" s="46">
        <v>0</v>
      </c>
      <c r="K39" s="46">
        <v>0</v>
      </c>
      <c r="L39" s="46">
        <v>0</v>
      </c>
      <c r="M39" s="46">
        <v>0</v>
      </c>
      <c r="N39" s="46">
        <v>35750</v>
      </c>
      <c r="O39" s="46">
        <f t="shared" si="8"/>
        <v>12721176</v>
      </c>
      <c r="P39" s="47">
        <f t="shared" si="2"/>
        <v>2141.6121212121211</v>
      </c>
      <c r="Q39" s="9"/>
    </row>
    <row r="40" spans="1:120">
      <c r="A40" s="12"/>
      <c r="B40" s="25">
        <v>383.1</v>
      </c>
      <c r="C40" s="20" t="s">
        <v>161</v>
      </c>
      <c r="D40" s="46">
        <v>472930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472930</v>
      </c>
      <c r="P40" s="47">
        <f t="shared" si="2"/>
        <v>79.617845117845121</v>
      </c>
      <c r="Q40" s="9"/>
    </row>
    <row r="41" spans="1:120" ht="15.75" thickBot="1">
      <c r="A41" s="12"/>
      <c r="B41" s="25">
        <v>389.7</v>
      </c>
      <c r="C41" s="20" t="s">
        <v>162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7400419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7400419</v>
      </c>
      <c r="P41" s="47">
        <f t="shared" si="2"/>
        <v>1245.8617845117844</v>
      </c>
      <c r="Q41" s="9"/>
    </row>
    <row r="42" spans="1:120" ht="16.5" thickBot="1">
      <c r="A42" s="14" t="s">
        <v>52</v>
      </c>
      <c r="B42" s="23"/>
      <c r="C42" s="22"/>
      <c r="D42" s="15">
        <f>SUM(D5,D12,D15,D23,D34,D38)</f>
        <v>19046414</v>
      </c>
      <c r="E42" s="15">
        <f t="shared" ref="E42:N42" si="10">SUM(E5,E12,E15,E23,E34,E38)</f>
        <v>288559</v>
      </c>
      <c r="F42" s="15">
        <f t="shared" si="10"/>
        <v>0</v>
      </c>
      <c r="G42" s="15">
        <f t="shared" si="10"/>
        <v>0</v>
      </c>
      <c r="H42" s="15">
        <f t="shared" si="10"/>
        <v>0</v>
      </c>
      <c r="I42" s="15">
        <f t="shared" si="10"/>
        <v>20901552</v>
      </c>
      <c r="J42" s="15">
        <f t="shared" si="10"/>
        <v>0</v>
      </c>
      <c r="K42" s="15">
        <f t="shared" si="10"/>
        <v>0</v>
      </c>
      <c r="L42" s="15">
        <f t="shared" si="10"/>
        <v>0</v>
      </c>
      <c r="M42" s="15">
        <f t="shared" si="10"/>
        <v>0</v>
      </c>
      <c r="N42" s="15">
        <f t="shared" si="10"/>
        <v>115521</v>
      </c>
      <c r="O42" s="15">
        <f t="shared" si="8"/>
        <v>40352046</v>
      </c>
      <c r="P42" s="38">
        <f t="shared" si="2"/>
        <v>6793.2737373737373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118" t="s">
        <v>163</v>
      </c>
      <c r="N44" s="118"/>
      <c r="O44" s="118"/>
      <c r="P44" s="43">
        <v>5940</v>
      </c>
    </row>
    <row r="45" spans="1:120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7"/>
    </row>
    <row r="46" spans="1:120" ht="15.75" customHeight="1" thickBot="1">
      <c r="A46" s="120" t="s">
        <v>81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64</v>
      </c>
      <c r="F4" s="34" t="s">
        <v>65</v>
      </c>
      <c r="G4" s="34" t="s">
        <v>66</v>
      </c>
      <c r="H4" s="34" t="s">
        <v>6</v>
      </c>
      <c r="I4" s="34" t="s">
        <v>7</v>
      </c>
      <c r="J4" s="35" t="s">
        <v>67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4364088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4364088</v>
      </c>
      <c r="O5" s="33">
        <f t="shared" ref="O5:O36" si="1">(N5/O$59)</f>
        <v>771.99504687776403</v>
      </c>
      <c r="P5" s="6"/>
    </row>
    <row r="6" spans="1:133">
      <c r="A6" s="12"/>
      <c r="B6" s="25">
        <v>311</v>
      </c>
      <c r="C6" s="20" t="s">
        <v>3</v>
      </c>
      <c r="D6" s="46">
        <v>1039460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1039460</v>
      </c>
      <c r="O6" s="47">
        <f t="shared" si="1"/>
        <v>183.87758712188219</v>
      </c>
      <c r="P6" s="9"/>
    </row>
    <row r="7" spans="1:133">
      <c r="A7" s="12"/>
      <c r="B7" s="25">
        <v>312.41000000000003</v>
      </c>
      <c r="C7" s="20" t="s">
        <v>103</v>
      </c>
      <c r="D7" s="46">
        <v>260132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260132</v>
      </c>
      <c r="O7" s="47">
        <f t="shared" si="1"/>
        <v>46.016628338935078</v>
      </c>
      <c r="P7" s="9"/>
    </row>
    <row r="8" spans="1:133">
      <c r="A8" s="12"/>
      <c r="B8" s="25">
        <v>312.60000000000002</v>
      </c>
      <c r="C8" s="20" t="s">
        <v>12</v>
      </c>
      <c r="D8" s="46">
        <v>1888811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1888811</v>
      </c>
      <c r="O8" s="47">
        <f t="shared" si="1"/>
        <v>334.12542013090393</v>
      </c>
      <c r="P8" s="9"/>
    </row>
    <row r="9" spans="1:133">
      <c r="A9" s="12"/>
      <c r="B9" s="25">
        <v>314.3</v>
      </c>
      <c r="C9" s="20" t="s">
        <v>14</v>
      </c>
      <c r="D9" s="46">
        <v>353841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353841</v>
      </c>
      <c r="O9" s="47">
        <f t="shared" si="1"/>
        <v>62.593490182204143</v>
      </c>
      <c r="P9" s="9"/>
    </row>
    <row r="10" spans="1:133">
      <c r="A10" s="12"/>
      <c r="B10" s="25">
        <v>314.39999999999998</v>
      </c>
      <c r="C10" s="20" t="s">
        <v>16</v>
      </c>
      <c r="D10" s="46">
        <v>14315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14315</v>
      </c>
      <c r="O10" s="47">
        <f t="shared" si="1"/>
        <v>2.5322837431452325</v>
      </c>
      <c r="P10" s="9"/>
    </row>
    <row r="11" spans="1:133">
      <c r="A11" s="12"/>
      <c r="B11" s="25">
        <v>314.89999999999998</v>
      </c>
      <c r="C11" s="20" t="s">
        <v>78</v>
      </c>
      <c r="D11" s="46">
        <v>596519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596519</v>
      </c>
      <c r="O11" s="47">
        <f t="shared" si="1"/>
        <v>105.52255439589598</v>
      </c>
      <c r="P11" s="9"/>
    </row>
    <row r="12" spans="1:133">
      <c r="A12" s="12"/>
      <c r="B12" s="25">
        <v>315</v>
      </c>
      <c r="C12" s="20" t="s">
        <v>104</v>
      </c>
      <c r="D12" s="46">
        <v>179978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179978</v>
      </c>
      <c r="O12" s="47">
        <f t="shared" si="1"/>
        <v>31.837608349548912</v>
      </c>
      <c r="P12" s="9"/>
    </row>
    <row r="13" spans="1:133">
      <c r="A13" s="12"/>
      <c r="B13" s="25">
        <v>316</v>
      </c>
      <c r="C13" s="20" t="s">
        <v>131</v>
      </c>
      <c r="D13" s="46">
        <v>31032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31032</v>
      </c>
      <c r="O13" s="47">
        <f t="shared" si="1"/>
        <v>5.4894746152485405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SUM(D15:D16)</f>
        <v>262659</v>
      </c>
      <c r="E14" s="32">
        <f t="shared" si="3"/>
        <v>10050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272709</v>
      </c>
      <c r="O14" s="45">
        <f t="shared" si="1"/>
        <v>48.24146470900407</v>
      </c>
      <c r="P14" s="10"/>
    </row>
    <row r="15" spans="1:133">
      <c r="A15" s="12"/>
      <c r="B15" s="25">
        <v>323.10000000000002</v>
      </c>
      <c r="C15" s="20" t="s">
        <v>18</v>
      </c>
      <c r="D15" s="46">
        <v>262514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262514</v>
      </c>
      <c r="O15" s="47">
        <f t="shared" si="1"/>
        <v>46.437997523438881</v>
      </c>
      <c r="P15" s="9"/>
    </row>
    <row r="16" spans="1:133">
      <c r="A16" s="12"/>
      <c r="B16" s="25">
        <v>329</v>
      </c>
      <c r="C16" s="20" t="s">
        <v>20</v>
      </c>
      <c r="D16" s="46">
        <v>145</v>
      </c>
      <c r="E16" s="46">
        <v>10050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10195</v>
      </c>
      <c r="O16" s="47">
        <f t="shared" si="1"/>
        <v>1.8034671855651867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SUM(D18:D29)</f>
        <v>2303070</v>
      </c>
      <c r="E17" s="32">
        <f t="shared" si="5"/>
        <v>47123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408300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2758493</v>
      </c>
      <c r="O17" s="45">
        <f t="shared" si="1"/>
        <v>487.96975057491596</v>
      </c>
      <c r="P17" s="10"/>
    </row>
    <row r="18" spans="1:16">
      <c r="A18" s="12"/>
      <c r="B18" s="25">
        <v>331.2</v>
      </c>
      <c r="C18" s="20" t="s">
        <v>21</v>
      </c>
      <c r="D18" s="46">
        <v>6680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6680</v>
      </c>
      <c r="O18" s="47">
        <f t="shared" si="1"/>
        <v>1.1816734477268707</v>
      </c>
      <c r="P18" s="9"/>
    </row>
    <row r="19" spans="1:16">
      <c r="A19" s="12"/>
      <c r="B19" s="25">
        <v>331.39</v>
      </c>
      <c r="C19" s="20" t="s">
        <v>73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408300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408300</v>
      </c>
      <c r="O19" s="47">
        <f t="shared" si="1"/>
        <v>72.227136033964271</v>
      </c>
      <c r="P19" s="9"/>
    </row>
    <row r="20" spans="1:16">
      <c r="A20" s="12"/>
      <c r="B20" s="25">
        <v>334.2</v>
      </c>
      <c r="C20" s="20" t="s">
        <v>79</v>
      </c>
      <c r="D20" s="46">
        <v>15440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15440</v>
      </c>
      <c r="O20" s="47">
        <f t="shared" si="1"/>
        <v>2.7312931186980363</v>
      </c>
      <c r="P20" s="9"/>
    </row>
    <row r="21" spans="1:16">
      <c r="A21" s="12"/>
      <c r="B21" s="25">
        <v>334.5</v>
      </c>
      <c r="C21" s="20" t="s">
        <v>107</v>
      </c>
      <c r="D21" s="46">
        <v>882995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882995</v>
      </c>
      <c r="O21" s="47">
        <f t="shared" si="1"/>
        <v>156.19936316999824</v>
      </c>
      <c r="P21" s="9"/>
    </row>
    <row r="22" spans="1:16">
      <c r="A22" s="12"/>
      <c r="B22" s="25">
        <v>334.7</v>
      </c>
      <c r="C22" s="20" t="s">
        <v>26</v>
      </c>
      <c r="D22" s="46">
        <v>0</v>
      </c>
      <c r="E22" s="46">
        <v>47123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47123</v>
      </c>
      <c r="O22" s="47">
        <f t="shared" si="1"/>
        <v>8.3359278259331333</v>
      </c>
      <c r="P22" s="9"/>
    </row>
    <row r="23" spans="1:16">
      <c r="A23" s="12"/>
      <c r="B23" s="25">
        <v>335.12</v>
      </c>
      <c r="C23" s="20" t="s">
        <v>94</v>
      </c>
      <c r="D23" s="46">
        <v>333631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333631</v>
      </c>
      <c r="O23" s="47">
        <f t="shared" si="1"/>
        <v>59.018397311162218</v>
      </c>
      <c r="P23" s="9"/>
    </row>
    <row r="24" spans="1:16">
      <c r="A24" s="12"/>
      <c r="B24" s="25">
        <v>335.14</v>
      </c>
      <c r="C24" s="20" t="s">
        <v>95</v>
      </c>
      <c r="D24" s="46">
        <v>1326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1326</v>
      </c>
      <c r="O24" s="47">
        <f t="shared" si="1"/>
        <v>0.23456571731823811</v>
      </c>
      <c r="P24" s="9"/>
    </row>
    <row r="25" spans="1:16">
      <c r="A25" s="12"/>
      <c r="B25" s="25">
        <v>335.15</v>
      </c>
      <c r="C25" s="20" t="s">
        <v>96</v>
      </c>
      <c r="D25" s="46">
        <v>5251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5251</v>
      </c>
      <c r="O25" s="47">
        <f t="shared" si="1"/>
        <v>0.92888731646913147</v>
      </c>
      <c r="P25" s="9"/>
    </row>
    <row r="26" spans="1:16">
      <c r="A26" s="12"/>
      <c r="B26" s="25">
        <v>335.18</v>
      </c>
      <c r="C26" s="20" t="s">
        <v>97</v>
      </c>
      <c r="D26" s="46">
        <v>985311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985311</v>
      </c>
      <c r="O26" s="47">
        <f t="shared" si="1"/>
        <v>174.29877940916327</v>
      </c>
      <c r="P26" s="9"/>
    </row>
    <row r="27" spans="1:16">
      <c r="A27" s="12"/>
      <c r="B27" s="25">
        <v>335.21</v>
      </c>
      <c r="C27" s="20" t="s">
        <v>31</v>
      </c>
      <c r="D27" s="46">
        <v>876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876</v>
      </c>
      <c r="O27" s="47">
        <f t="shared" si="1"/>
        <v>0.15496196709711657</v>
      </c>
      <c r="P27" s="9"/>
    </row>
    <row r="28" spans="1:16">
      <c r="A28" s="12"/>
      <c r="B28" s="25">
        <v>338</v>
      </c>
      <c r="C28" s="20" t="s">
        <v>32</v>
      </c>
      <c r="D28" s="46">
        <v>48901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48901</v>
      </c>
      <c r="O28" s="47">
        <f t="shared" si="1"/>
        <v>8.6504510879179204</v>
      </c>
      <c r="P28" s="9"/>
    </row>
    <row r="29" spans="1:16">
      <c r="A29" s="12"/>
      <c r="B29" s="25">
        <v>339</v>
      </c>
      <c r="C29" s="20" t="s">
        <v>33</v>
      </c>
      <c r="D29" s="46">
        <v>22659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22659</v>
      </c>
      <c r="O29" s="47">
        <f t="shared" si="1"/>
        <v>4.008314169467539</v>
      </c>
      <c r="P29" s="9"/>
    </row>
    <row r="30" spans="1:16" ht="15.75">
      <c r="A30" s="29" t="s">
        <v>38</v>
      </c>
      <c r="B30" s="30"/>
      <c r="C30" s="31"/>
      <c r="D30" s="32">
        <f t="shared" ref="D30:M30" si="7">SUM(D31:D42)</f>
        <v>1833008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8902715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10735723</v>
      </c>
      <c r="O30" s="45">
        <f t="shared" si="1"/>
        <v>1899.1195825225543</v>
      </c>
      <c r="P30" s="10"/>
    </row>
    <row r="31" spans="1:16">
      <c r="A31" s="12"/>
      <c r="B31" s="25">
        <v>341.1</v>
      </c>
      <c r="C31" s="20" t="s">
        <v>145</v>
      </c>
      <c r="D31" s="46">
        <v>36874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36874</v>
      </c>
      <c r="O31" s="47">
        <f t="shared" si="1"/>
        <v>6.5229081903414112</v>
      </c>
      <c r="P31" s="9"/>
    </row>
    <row r="32" spans="1:16">
      <c r="A32" s="12"/>
      <c r="B32" s="25">
        <v>341.2</v>
      </c>
      <c r="C32" s="20" t="s">
        <v>133</v>
      </c>
      <c r="D32" s="46">
        <v>1800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2" si="8">SUM(D32:M32)</f>
        <v>1800</v>
      </c>
      <c r="O32" s="47">
        <f t="shared" si="1"/>
        <v>0.3184150008844861</v>
      </c>
      <c r="P32" s="9"/>
    </row>
    <row r="33" spans="1:16">
      <c r="A33" s="12"/>
      <c r="B33" s="25">
        <v>341.3</v>
      </c>
      <c r="C33" s="20" t="s">
        <v>98</v>
      </c>
      <c r="D33" s="46">
        <v>6100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6100</v>
      </c>
      <c r="O33" s="47">
        <f t="shared" si="1"/>
        <v>1.0790730585529806</v>
      </c>
      <c r="P33" s="9"/>
    </row>
    <row r="34" spans="1:16">
      <c r="A34" s="12"/>
      <c r="B34" s="25">
        <v>341.54</v>
      </c>
      <c r="C34" s="20" t="s">
        <v>146</v>
      </c>
      <c r="D34" s="46">
        <v>215599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215599</v>
      </c>
      <c r="O34" s="47">
        <f t="shared" si="1"/>
        <v>38.138864319830176</v>
      </c>
      <c r="P34" s="9"/>
    </row>
    <row r="35" spans="1:16">
      <c r="A35" s="12"/>
      <c r="B35" s="25">
        <v>342.1</v>
      </c>
      <c r="C35" s="20" t="s">
        <v>42</v>
      </c>
      <c r="D35" s="46">
        <v>12953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12953</v>
      </c>
      <c r="O35" s="47">
        <f t="shared" si="1"/>
        <v>2.291349725809305</v>
      </c>
      <c r="P35" s="9"/>
    </row>
    <row r="36" spans="1:16">
      <c r="A36" s="12"/>
      <c r="B36" s="25">
        <v>343.1</v>
      </c>
      <c r="C36" s="20" t="s">
        <v>134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138891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138891</v>
      </c>
      <c r="O36" s="47">
        <f t="shared" si="1"/>
        <v>24.569432159915088</v>
      </c>
      <c r="P36" s="9"/>
    </row>
    <row r="37" spans="1:16">
      <c r="A37" s="12"/>
      <c r="B37" s="25">
        <v>343.2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1790459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1790459</v>
      </c>
      <c r="O37" s="47">
        <f t="shared" ref="O37:O57" si="9">(N37/O$59)</f>
        <v>316.72722448257565</v>
      </c>
      <c r="P37" s="9"/>
    </row>
    <row r="38" spans="1:16">
      <c r="A38" s="12"/>
      <c r="B38" s="25">
        <v>343.3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3970122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3970122</v>
      </c>
      <c r="O38" s="47">
        <f t="shared" si="9"/>
        <v>702.30355563417652</v>
      </c>
      <c r="P38" s="9"/>
    </row>
    <row r="39" spans="1:16">
      <c r="A39" s="12"/>
      <c r="B39" s="25">
        <v>343.4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717265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717265</v>
      </c>
      <c r="O39" s="47">
        <f t="shared" si="9"/>
        <v>126.88218644967274</v>
      </c>
      <c r="P39" s="9"/>
    </row>
    <row r="40" spans="1:16">
      <c r="A40" s="12"/>
      <c r="B40" s="25">
        <v>343.5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2285978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2285978</v>
      </c>
      <c r="O40" s="47">
        <f t="shared" si="9"/>
        <v>404.38315938439769</v>
      </c>
      <c r="P40" s="9"/>
    </row>
    <row r="41" spans="1:16">
      <c r="A41" s="12"/>
      <c r="B41" s="25">
        <v>344.1</v>
      </c>
      <c r="C41" s="20" t="s">
        <v>99</v>
      </c>
      <c r="D41" s="46">
        <v>405813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405813</v>
      </c>
      <c r="O41" s="47">
        <f t="shared" si="9"/>
        <v>71.787192641075535</v>
      </c>
      <c r="P41" s="9"/>
    </row>
    <row r="42" spans="1:16">
      <c r="A42" s="12"/>
      <c r="B42" s="25">
        <v>349</v>
      </c>
      <c r="C42" s="20" t="s">
        <v>1</v>
      </c>
      <c r="D42" s="46">
        <v>1153869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1153869</v>
      </c>
      <c r="O42" s="47">
        <f t="shared" si="9"/>
        <v>204.11622147532285</v>
      </c>
      <c r="P42" s="9"/>
    </row>
    <row r="43" spans="1:16" ht="15.75">
      <c r="A43" s="29" t="s">
        <v>39</v>
      </c>
      <c r="B43" s="30"/>
      <c r="C43" s="31"/>
      <c r="D43" s="32">
        <f t="shared" ref="D43:M43" si="10">SUM(D44:D45)</f>
        <v>9781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7" si="11">SUM(D43:M43)</f>
        <v>9781</v>
      </c>
      <c r="O43" s="45">
        <f t="shared" si="9"/>
        <v>1.7302317353617549</v>
      </c>
      <c r="P43" s="10"/>
    </row>
    <row r="44" spans="1:16">
      <c r="A44" s="13"/>
      <c r="B44" s="39">
        <v>351.1</v>
      </c>
      <c r="C44" s="21" t="s">
        <v>54</v>
      </c>
      <c r="D44" s="46">
        <v>5165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5165</v>
      </c>
      <c r="O44" s="47">
        <f t="shared" si="9"/>
        <v>0.91367415531576157</v>
      </c>
      <c r="P44" s="9"/>
    </row>
    <row r="45" spans="1:16">
      <c r="A45" s="13"/>
      <c r="B45" s="39">
        <v>351.2</v>
      </c>
      <c r="C45" s="21" t="s">
        <v>135</v>
      </c>
      <c r="D45" s="46">
        <v>4616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4616</v>
      </c>
      <c r="O45" s="47">
        <f t="shared" si="9"/>
        <v>0.81655758004599333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SUM(D47:D51)</f>
        <v>233088</v>
      </c>
      <c r="E46" s="32">
        <f t="shared" si="12"/>
        <v>83424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151702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1"/>
        <v>468214</v>
      </c>
      <c r="O46" s="45">
        <f t="shared" si="9"/>
        <v>82.825756235627097</v>
      </c>
      <c r="P46" s="10"/>
    </row>
    <row r="47" spans="1:16">
      <c r="A47" s="12"/>
      <c r="B47" s="25">
        <v>361.1</v>
      </c>
      <c r="C47" s="20" t="s">
        <v>57</v>
      </c>
      <c r="D47" s="46">
        <v>24946</v>
      </c>
      <c r="E47" s="46">
        <v>3020</v>
      </c>
      <c r="F47" s="46">
        <v>0</v>
      </c>
      <c r="G47" s="46">
        <v>0</v>
      </c>
      <c r="H47" s="46">
        <v>0</v>
      </c>
      <c r="I47" s="46">
        <v>76525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104491</v>
      </c>
      <c r="O47" s="47">
        <f t="shared" si="9"/>
        <v>18.484167698567134</v>
      </c>
      <c r="P47" s="9"/>
    </row>
    <row r="48" spans="1:16">
      <c r="A48" s="12"/>
      <c r="B48" s="25">
        <v>362</v>
      </c>
      <c r="C48" s="20" t="s">
        <v>58</v>
      </c>
      <c r="D48" s="46">
        <v>133509</v>
      </c>
      <c r="E48" s="46">
        <v>0</v>
      </c>
      <c r="F48" s="46">
        <v>0</v>
      </c>
      <c r="G48" s="46">
        <v>0</v>
      </c>
      <c r="H48" s="46">
        <v>0</v>
      </c>
      <c r="I48" s="46">
        <v>50177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183686</v>
      </c>
      <c r="O48" s="47">
        <f t="shared" si="9"/>
        <v>32.493543251370951</v>
      </c>
      <c r="P48" s="9"/>
    </row>
    <row r="49" spans="1:119">
      <c r="A49" s="12"/>
      <c r="B49" s="25">
        <v>364</v>
      </c>
      <c r="C49" s="20" t="s">
        <v>100</v>
      </c>
      <c r="D49" s="46">
        <v>0</v>
      </c>
      <c r="E49" s="46">
        <v>34400</v>
      </c>
      <c r="F49" s="46">
        <v>0</v>
      </c>
      <c r="G49" s="46">
        <v>0</v>
      </c>
      <c r="H49" s="46">
        <v>0</v>
      </c>
      <c r="I49" s="46">
        <v>25000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59400</v>
      </c>
      <c r="O49" s="47">
        <f t="shared" si="9"/>
        <v>10.507695029188042</v>
      </c>
      <c r="P49" s="9"/>
    </row>
    <row r="50" spans="1:119">
      <c r="A50" s="12"/>
      <c r="B50" s="25">
        <v>366</v>
      </c>
      <c r="C50" s="20" t="s">
        <v>60</v>
      </c>
      <c r="D50" s="46">
        <v>0</v>
      </c>
      <c r="E50" s="46">
        <v>46004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46004</v>
      </c>
      <c r="O50" s="47">
        <f t="shared" si="9"/>
        <v>8.13797983371661</v>
      </c>
      <c r="P50" s="9"/>
    </row>
    <row r="51" spans="1:119">
      <c r="A51" s="12"/>
      <c r="B51" s="25">
        <v>369.4</v>
      </c>
      <c r="C51" s="20" t="s">
        <v>136</v>
      </c>
      <c r="D51" s="46">
        <v>74633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74633</v>
      </c>
      <c r="O51" s="47">
        <f t="shared" si="9"/>
        <v>13.202370422784362</v>
      </c>
      <c r="P51" s="9"/>
    </row>
    <row r="52" spans="1:119" ht="15.75">
      <c r="A52" s="29" t="s">
        <v>40</v>
      </c>
      <c r="B52" s="30"/>
      <c r="C52" s="31"/>
      <c r="D52" s="32">
        <f t="shared" ref="D52:M52" si="13">SUM(D53:D56)</f>
        <v>87649</v>
      </c>
      <c r="E52" s="32">
        <f t="shared" si="13"/>
        <v>0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1096838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1184487</v>
      </c>
      <c r="O52" s="45">
        <f t="shared" si="9"/>
        <v>209.53246064036796</v>
      </c>
      <c r="P52" s="9"/>
    </row>
    <row r="53" spans="1:119">
      <c r="A53" s="12"/>
      <c r="B53" s="25">
        <v>381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948212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948212</v>
      </c>
      <c r="O53" s="47">
        <f t="shared" si="9"/>
        <v>167.73606934371131</v>
      </c>
      <c r="P53" s="9"/>
    </row>
    <row r="54" spans="1:119">
      <c r="A54" s="12"/>
      <c r="B54" s="25">
        <v>384</v>
      </c>
      <c r="C54" s="20" t="s">
        <v>91</v>
      </c>
      <c r="D54" s="46">
        <v>80628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80628</v>
      </c>
      <c r="O54" s="47">
        <f t="shared" si="9"/>
        <v>14.262869272952415</v>
      </c>
      <c r="P54" s="9"/>
    </row>
    <row r="55" spans="1:119">
      <c r="A55" s="12"/>
      <c r="B55" s="25">
        <v>389.1</v>
      </c>
      <c r="C55" s="20" t="s">
        <v>147</v>
      </c>
      <c r="D55" s="46">
        <v>1001</v>
      </c>
      <c r="E55" s="46">
        <v>0</v>
      </c>
      <c r="F55" s="46">
        <v>0</v>
      </c>
      <c r="G55" s="46">
        <v>0</v>
      </c>
      <c r="H55" s="46">
        <v>0</v>
      </c>
      <c r="I55" s="46">
        <v>148626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149627</v>
      </c>
      <c r="O55" s="47">
        <f t="shared" si="9"/>
        <v>26.468600742968334</v>
      </c>
      <c r="P55" s="9"/>
    </row>
    <row r="56" spans="1:119" ht="15.75" thickBot="1">
      <c r="A56" s="12"/>
      <c r="B56" s="25">
        <v>389.9</v>
      </c>
      <c r="C56" s="20" t="s">
        <v>138</v>
      </c>
      <c r="D56" s="46">
        <v>6020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6020</v>
      </c>
      <c r="O56" s="47">
        <f t="shared" si="9"/>
        <v>1.0649212807358925</v>
      </c>
      <c r="P56" s="9"/>
    </row>
    <row r="57" spans="1:119" ht="16.5" thickBot="1">
      <c r="A57" s="14" t="s">
        <v>52</v>
      </c>
      <c r="B57" s="23"/>
      <c r="C57" s="22"/>
      <c r="D57" s="15">
        <f t="shared" ref="D57:M57" si="14">SUM(D5,D14,D17,D30,D43,D46,D52)</f>
        <v>9093343</v>
      </c>
      <c r="E57" s="15">
        <f t="shared" si="14"/>
        <v>140597</v>
      </c>
      <c r="F57" s="15">
        <f t="shared" si="14"/>
        <v>0</v>
      </c>
      <c r="G57" s="15">
        <f t="shared" si="14"/>
        <v>0</v>
      </c>
      <c r="H57" s="15">
        <f t="shared" si="14"/>
        <v>0</v>
      </c>
      <c r="I57" s="15">
        <f t="shared" si="14"/>
        <v>10559555</v>
      </c>
      <c r="J57" s="15">
        <f t="shared" si="14"/>
        <v>0</v>
      </c>
      <c r="K57" s="15">
        <f t="shared" si="14"/>
        <v>0</v>
      </c>
      <c r="L57" s="15">
        <f t="shared" si="14"/>
        <v>0</v>
      </c>
      <c r="M57" s="15">
        <f t="shared" si="14"/>
        <v>0</v>
      </c>
      <c r="N57" s="15">
        <f t="shared" si="11"/>
        <v>19793495</v>
      </c>
      <c r="O57" s="38">
        <f t="shared" si="9"/>
        <v>3501.4142932955951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118" t="s">
        <v>148</v>
      </c>
      <c r="M59" s="118"/>
      <c r="N59" s="118"/>
      <c r="O59" s="43">
        <v>5653</v>
      </c>
    </row>
    <row r="60" spans="1:119">
      <c r="A60" s="119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7"/>
    </row>
    <row r="61" spans="1:119" ht="15.75" customHeight="1" thickBot="1">
      <c r="A61" s="120" t="s">
        <v>81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100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64</v>
      </c>
      <c r="F4" s="34" t="s">
        <v>65</v>
      </c>
      <c r="G4" s="34" t="s">
        <v>66</v>
      </c>
      <c r="H4" s="34" t="s">
        <v>6</v>
      </c>
      <c r="I4" s="34" t="s">
        <v>7</v>
      </c>
      <c r="J4" s="35" t="s">
        <v>67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4561079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4561079</v>
      </c>
      <c r="O5" s="33">
        <f t="shared" ref="O5:O36" si="1">(N5/O$64)</f>
        <v>810.28228815064847</v>
      </c>
      <c r="P5" s="6"/>
    </row>
    <row r="6" spans="1:133">
      <c r="A6" s="12"/>
      <c r="B6" s="25">
        <v>311</v>
      </c>
      <c r="C6" s="20" t="s">
        <v>3</v>
      </c>
      <c r="D6" s="46">
        <v>1012402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1012402</v>
      </c>
      <c r="O6" s="47">
        <f t="shared" si="1"/>
        <v>179.85468111565109</v>
      </c>
      <c r="P6" s="9"/>
    </row>
    <row r="7" spans="1:133">
      <c r="A7" s="12"/>
      <c r="B7" s="25">
        <v>312.41000000000003</v>
      </c>
      <c r="C7" s="20" t="s">
        <v>103</v>
      </c>
      <c r="D7" s="46">
        <v>296905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296905</v>
      </c>
      <c r="O7" s="47">
        <f t="shared" si="1"/>
        <v>52.745603126665479</v>
      </c>
      <c r="P7" s="9"/>
    </row>
    <row r="8" spans="1:133">
      <c r="A8" s="12"/>
      <c r="B8" s="25">
        <v>312.60000000000002</v>
      </c>
      <c r="C8" s="20" t="s">
        <v>12</v>
      </c>
      <c r="D8" s="46">
        <v>2046353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2046353</v>
      </c>
      <c r="O8" s="47">
        <f t="shared" si="1"/>
        <v>363.53757328122225</v>
      </c>
      <c r="P8" s="9"/>
    </row>
    <row r="9" spans="1:133">
      <c r="A9" s="12"/>
      <c r="B9" s="25">
        <v>314.10000000000002</v>
      </c>
      <c r="C9" s="20" t="s">
        <v>13</v>
      </c>
      <c r="D9" s="46">
        <v>612308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612308</v>
      </c>
      <c r="O9" s="47">
        <f t="shared" si="1"/>
        <v>108.7774027358323</v>
      </c>
      <c r="P9" s="9"/>
    </row>
    <row r="10" spans="1:133">
      <c r="A10" s="12"/>
      <c r="B10" s="25">
        <v>314.3</v>
      </c>
      <c r="C10" s="20" t="s">
        <v>14</v>
      </c>
      <c r="D10" s="46">
        <v>352902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352902</v>
      </c>
      <c r="O10" s="47">
        <f t="shared" si="1"/>
        <v>62.69355125244271</v>
      </c>
      <c r="P10" s="9"/>
    </row>
    <row r="11" spans="1:133">
      <c r="A11" s="12"/>
      <c r="B11" s="25">
        <v>314.39999999999998</v>
      </c>
      <c r="C11" s="20" t="s">
        <v>16</v>
      </c>
      <c r="D11" s="46">
        <v>13610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13610</v>
      </c>
      <c r="O11" s="47">
        <f t="shared" si="1"/>
        <v>2.4178362053650737</v>
      </c>
      <c r="P11" s="9"/>
    </row>
    <row r="12" spans="1:133">
      <c r="A12" s="12"/>
      <c r="B12" s="25">
        <v>315</v>
      </c>
      <c r="C12" s="20" t="s">
        <v>104</v>
      </c>
      <c r="D12" s="46">
        <v>183587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183587</v>
      </c>
      <c r="O12" s="47">
        <f t="shared" si="1"/>
        <v>32.614496358145317</v>
      </c>
      <c r="P12" s="9"/>
    </row>
    <row r="13" spans="1:133">
      <c r="A13" s="12"/>
      <c r="B13" s="25">
        <v>316</v>
      </c>
      <c r="C13" s="20" t="s">
        <v>131</v>
      </c>
      <c r="D13" s="46">
        <v>43012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43012</v>
      </c>
      <c r="O13" s="47">
        <f t="shared" si="1"/>
        <v>7.6411440753242141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SUM(D15:D19)</f>
        <v>305434</v>
      </c>
      <c r="E14" s="32">
        <f t="shared" si="3"/>
        <v>3900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54441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363775</v>
      </c>
      <c r="O14" s="45">
        <f t="shared" si="1"/>
        <v>64.625155445016873</v>
      </c>
      <c r="P14" s="10"/>
    </row>
    <row r="15" spans="1:133">
      <c r="A15" s="12"/>
      <c r="B15" s="25">
        <v>323.10000000000002</v>
      </c>
      <c r="C15" s="20" t="s">
        <v>18</v>
      </c>
      <c r="D15" s="46">
        <v>271427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271427</v>
      </c>
      <c r="O15" s="47">
        <f t="shared" si="1"/>
        <v>48.219399538106238</v>
      </c>
      <c r="P15" s="9"/>
    </row>
    <row r="16" spans="1:133">
      <c r="A16" s="12"/>
      <c r="B16" s="25">
        <v>324.11</v>
      </c>
      <c r="C16" s="20" t="s">
        <v>125</v>
      </c>
      <c r="D16" s="46">
        <v>25462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25462</v>
      </c>
      <c r="O16" s="47">
        <f t="shared" si="1"/>
        <v>4.5233611653934975</v>
      </c>
      <c r="P16" s="9"/>
    </row>
    <row r="17" spans="1:16">
      <c r="A17" s="12"/>
      <c r="B17" s="25">
        <v>324.20999999999998</v>
      </c>
      <c r="C17" s="20" t="s">
        <v>141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54441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54441</v>
      </c>
      <c r="O17" s="47">
        <f t="shared" si="1"/>
        <v>9.6715224729081548</v>
      </c>
      <c r="P17" s="9"/>
    </row>
    <row r="18" spans="1:16">
      <c r="A18" s="12"/>
      <c r="B18" s="25">
        <v>325.10000000000002</v>
      </c>
      <c r="C18" s="20" t="s">
        <v>142</v>
      </c>
      <c r="D18" s="46">
        <v>8500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8500</v>
      </c>
      <c r="O18" s="47">
        <f t="shared" si="1"/>
        <v>1.5100373068040505</v>
      </c>
      <c r="P18" s="9"/>
    </row>
    <row r="19" spans="1:16">
      <c r="A19" s="12"/>
      <c r="B19" s="25">
        <v>329</v>
      </c>
      <c r="C19" s="20" t="s">
        <v>20</v>
      </c>
      <c r="D19" s="46">
        <v>45</v>
      </c>
      <c r="E19" s="46">
        <v>3900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3945</v>
      </c>
      <c r="O19" s="47">
        <f t="shared" si="1"/>
        <v>0.70083496180493876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SUM(D21:D36)</f>
        <v>2118956</v>
      </c>
      <c r="E20" s="32">
        <f t="shared" si="5"/>
        <v>51342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148118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2318416</v>
      </c>
      <c r="O20" s="45">
        <f t="shared" si="1"/>
        <v>411.869959140167</v>
      </c>
      <c r="P20" s="10"/>
    </row>
    <row r="21" spans="1:16">
      <c r="A21" s="12"/>
      <c r="B21" s="25">
        <v>331.2</v>
      </c>
      <c r="C21" s="20" t="s">
        <v>21</v>
      </c>
      <c r="D21" s="46">
        <v>2491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2491</v>
      </c>
      <c r="O21" s="47">
        <f t="shared" si="1"/>
        <v>0.44252975661751642</v>
      </c>
      <c r="P21" s="9"/>
    </row>
    <row r="22" spans="1:16">
      <c r="A22" s="12"/>
      <c r="B22" s="25">
        <v>331.35</v>
      </c>
      <c r="C22" s="20" t="s">
        <v>106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57788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57788</v>
      </c>
      <c r="O22" s="47">
        <f t="shared" si="1"/>
        <v>10.266121868893231</v>
      </c>
      <c r="P22" s="9"/>
    </row>
    <row r="23" spans="1:16">
      <c r="A23" s="12"/>
      <c r="B23" s="25">
        <v>331.41</v>
      </c>
      <c r="C23" s="20" t="s">
        <v>24</v>
      </c>
      <c r="D23" s="46">
        <v>50931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50931</v>
      </c>
      <c r="O23" s="47">
        <f t="shared" si="1"/>
        <v>9.0479658909220113</v>
      </c>
      <c r="P23" s="9"/>
    </row>
    <row r="24" spans="1:16">
      <c r="A24" s="12"/>
      <c r="B24" s="25">
        <v>334.2</v>
      </c>
      <c r="C24" s="20" t="s">
        <v>79</v>
      </c>
      <c r="D24" s="46">
        <v>9625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9625</v>
      </c>
      <c r="O24" s="47">
        <f t="shared" si="1"/>
        <v>1.7098951856457629</v>
      </c>
      <c r="P24" s="9"/>
    </row>
    <row r="25" spans="1:16">
      <c r="A25" s="12"/>
      <c r="B25" s="25">
        <v>334.41</v>
      </c>
      <c r="C25" s="20" t="s">
        <v>25</v>
      </c>
      <c r="D25" s="46">
        <v>18379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6">SUM(D25:M25)</f>
        <v>18379</v>
      </c>
      <c r="O25" s="47">
        <f t="shared" si="1"/>
        <v>3.2650559602060758</v>
      </c>
      <c r="P25" s="9"/>
    </row>
    <row r="26" spans="1:16">
      <c r="A26" s="12"/>
      <c r="B26" s="25">
        <v>334.5</v>
      </c>
      <c r="C26" s="20" t="s">
        <v>107</v>
      </c>
      <c r="D26" s="46">
        <v>462352</v>
      </c>
      <c r="E26" s="46">
        <v>0</v>
      </c>
      <c r="F26" s="46">
        <v>0</v>
      </c>
      <c r="G26" s="46">
        <v>0</v>
      </c>
      <c r="H26" s="46">
        <v>0</v>
      </c>
      <c r="I26" s="46">
        <v>90330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552682</v>
      </c>
      <c r="O26" s="47">
        <f t="shared" si="1"/>
        <v>98.184757505773675</v>
      </c>
      <c r="P26" s="9"/>
    </row>
    <row r="27" spans="1:16">
      <c r="A27" s="12"/>
      <c r="B27" s="25">
        <v>334.7</v>
      </c>
      <c r="C27" s="20" t="s">
        <v>26</v>
      </c>
      <c r="D27" s="46">
        <v>93826</v>
      </c>
      <c r="E27" s="46">
        <v>51342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145168</v>
      </c>
      <c r="O27" s="47">
        <f t="shared" si="1"/>
        <v>25.789305382838869</v>
      </c>
      <c r="P27" s="9"/>
    </row>
    <row r="28" spans="1:16">
      <c r="A28" s="12"/>
      <c r="B28" s="25">
        <v>335.12</v>
      </c>
      <c r="C28" s="20" t="s">
        <v>94</v>
      </c>
      <c r="D28" s="46">
        <v>350569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350569</v>
      </c>
      <c r="O28" s="47">
        <f t="shared" si="1"/>
        <v>62.279090424586961</v>
      </c>
      <c r="P28" s="9"/>
    </row>
    <row r="29" spans="1:16">
      <c r="A29" s="12"/>
      <c r="B29" s="25">
        <v>335.14</v>
      </c>
      <c r="C29" s="20" t="s">
        <v>95</v>
      </c>
      <c r="D29" s="46">
        <v>361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361</v>
      </c>
      <c r="O29" s="47">
        <f t="shared" si="1"/>
        <v>6.4132172677207319E-2</v>
      </c>
      <c r="P29" s="9"/>
    </row>
    <row r="30" spans="1:16">
      <c r="A30" s="12"/>
      <c r="B30" s="25">
        <v>335.15</v>
      </c>
      <c r="C30" s="20" t="s">
        <v>96</v>
      </c>
      <c r="D30" s="46">
        <v>4989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4989</v>
      </c>
      <c r="O30" s="47">
        <f t="shared" si="1"/>
        <v>0.88630307337004799</v>
      </c>
      <c r="P30" s="9"/>
    </row>
    <row r="31" spans="1:16">
      <c r="A31" s="12"/>
      <c r="B31" s="25">
        <v>335.18</v>
      </c>
      <c r="C31" s="20" t="s">
        <v>97</v>
      </c>
      <c r="D31" s="46">
        <v>1075358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1075358</v>
      </c>
      <c r="O31" s="47">
        <f t="shared" si="1"/>
        <v>191.0389056670812</v>
      </c>
      <c r="P31" s="9"/>
    </row>
    <row r="32" spans="1:16">
      <c r="A32" s="12"/>
      <c r="B32" s="25">
        <v>335.21</v>
      </c>
      <c r="C32" s="20" t="s">
        <v>31</v>
      </c>
      <c r="D32" s="46">
        <v>3722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3722</v>
      </c>
      <c r="O32" s="47">
        <f t="shared" si="1"/>
        <v>0.66121868893231484</v>
      </c>
      <c r="P32" s="9"/>
    </row>
    <row r="33" spans="1:16">
      <c r="A33" s="12"/>
      <c r="B33" s="25">
        <v>335.23</v>
      </c>
      <c r="C33" s="20" t="s">
        <v>132</v>
      </c>
      <c r="D33" s="46">
        <v>9091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9091</v>
      </c>
      <c r="O33" s="47">
        <f t="shared" si="1"/>
        <v>1.6150293124888968</v>
      </c>
      <c r="P33" s="9"/>
    </row>
    <row r="34" spans="1:16">
      <c r="A34" s="12"/>
      <c r="B34" s="25">
        <v>337.2</v>
      </c>
      <c r="C34" s="20" t="s">
        <v>88</v>
      </c>
      <c r="D34" s="46">
        <v>6000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6000</v>
      </c>
      <c r="O34" s="47">
        <f t="shared" si="1"/>
        <v>1.0659086871558003</v>
      </c>
      <c r="P34" s="9"/>
    </row>
    <row r="35" spans="1:16">
      <c r="A35" s="12"/>
      <c r="B35" s="25">
        <v>338</v>
      </c>
      <c r="C35" s="20" t="s">
        <v>32</v>
      </c>
      <c r="D35" s="46">
        <v>20809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20809</v>
      </c>
      <c r="O35" s="47">
        <f t="shared" si="1"/>
        <v>3.6967489785041749</v>
      </c>
      <c r="P35" s="9"/>
    </row>
    <row r="36" spans="1:16">
      <c r="A36" s="12"/>
      <c r="B36" s="25">
        <v>339</v>
      </c>
      <c r="C36" s="20" t="s">
        <v>33</v>
      </c>
      <c r="D36" s="46">
        <v>10453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10453</v>
      </c>
      <c r="O36" s="47">
        <f t="shared" si="1"/>
        <v>1.8569905844732635</v>
      </c>
      <c r="P36" s="9"/>
    </row>
    <row r="37" spans="1:16" ht="15.75">
      <c r="A37" s="29" t="s">
        <v>38</v>
      </c>
      <c r="B37" s="30"/>
      <c r="C37" s="31"/>
      <c r="D37" s="32">
        <f t="shared" ref="D37:M37" si="7">SUM(D38:D48)</f>
        <v>1717873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8251589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9969462</v>
      </c>
      <c r="O37" s="45">
        <f t="shared" ref="O37:O62" si="8">(N37/O$64)</f>
        <v>1771.0893586782731</v>
      </c>
      <c r="P37" s="10"/>
    </row>
    <row r="38" spans="1:16">
      <c r="A38" s="12"/>
      <c r="B38" s="25">
        <v>341.3</v>
      </c>
      <c r="C38" s="20" t="s">
        <v>98</v>
      </c>
      <c r="D38" s="46">
        <v>22120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8" si="9">SUM(D38:M38)</f>
        <v>22120</v>
      </c>
      <c r="O38" s="47">
        <f t="shared" si="8"/>
        <v>3.929650026647717</v>
      </c>
      <c r="P38" s="9"/>
    </row>
    <row r="39" spans="1:16">
      <c r="A39" s="12"/>
      <c r="B39" s="25">
        <v>341.9</v>
      </c>
      <c r="C39" s="20" t="s">
        <v>109</v>
      </c>
      <c r="D39" s="46">
        <v>16387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16387</v>
      </c>
      <c r="O39" s="47">
        <f t="shared" si="8"/>
        <v>2.9111742760703501</v>
      </c>
      <c r="P39" s="9"/>
    </row>
    <row r="40" spans="1:16">
      <c r="A40" s="12"/>
      <c r="B40" s="25">
        <v>342.1</v>
      </c>
      <c r="C40" s="20" t="s">
        <v>42</v>
      </c>
      <c r="D40" s="46">
        <v>5424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5424</v>
      </c>
      <c r="O40" s="47">
        <f t="shared" si="8"/>
        <v>0.96358145318884347</v>
      </c>
      <c r="P40" s="9"/>
    </row>
    <row r="41" spans="1:16">
      <c r="A41" s="12"/>
      <c r="B41" s="25">
        <v>342.9</v>
      </c>
      <c r="C41" s="20" t="s">
        <v>44</v>
      </c>
      <c r="D41" s="46">
        <v>1315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1315</v>
      </c>
      <c r="O41" s="47">
        <f t="shared" si="8"/>
        <v>0.23361165393497957</v>
      </c>
      <c r="P41" s="9"/>
    </row>
    <row r="42" spans="1:16">
      <c r="A42" s="12"/>
      <c r="B42" s="25">
        <v>343.1</v>
      </c>
      <c r="C42" s="20" t="s">
        <v>134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10003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10003</v>
      </c>
      <c r="O42" s="47">
        <f t="shared" si="8"/>
        <v>1.7770474329365784</v>
      </c>
      <c r="P42" s="9"/>
    </row>
    <row r="43" spans="1:16">
      <c r="A43" s="12"/>
      <c r="B43" s="25">
        <v>343.2</v>
      </c>
      <c r="C43" s="20" t="s">
        <v>45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1230235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1230235</v>
      </c>
      <c r="O43" s="47">
        <f t="shared" si="8"/>
        <v>218.553028957186</v>
      </c>
      <c r="P43" s="9"/>
    </row>
    <row r="44" spans="1:16">
      <c r="A44" s="12"/>
      <c r="B44" s="25">
        <v>343.3</v>
      </c>
      <c r="C44" s="20" t="s">
        <v>46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3800411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3800411</v>
      </c>
      <c r="O44" s="47">
        <f t="shared" si="8"/>
        <v>675.14851661041041</v>
      </c>
      <c r="P44" s="9"/>
    </row>
    <row r="45" spans="1:16">
      <c r="A45" s="12"/>
      <c r="B45" s="25">
        <v>343.4</v>
      </c>
      <c r="C45" s="20" t="s">
        <v>47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755987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755987</v>
      </c>
      <c r="O45" s="47">
        <f t="shared" si="8"/>
        <v>134.30218511280867</v>
      </c>
      <c r="P45" s="9"/>
    </row>
    <row r="46" spans="1:16">
      <c r="A46" s="12"/>
      <c r="B46" s="25">
        <v>343.5</v>
      </c>
      <c r="C46" s="20" t="s">
        <v>48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2454953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2454953</v>
      </c>
      <c r="O46" s="47">
        <f t="shared" si="8"/>
        <v>436.12595487653226</v>
      </c>
      <c r="P46" s="9"/>
    </row>
    <row r="47" spans="1:16">
      <c r="A47" s="12"/>
      <c r="B47" s="25">
        <v>344.1</v>
      </c>
      <c r="C47" s="20" t="s">
        <v>99</v>
      </c>
      <c r="D47" s="46">
        <v>499562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499562</v>
      </c>
      <c r="O47" s="47">
        <f t="shared" si="8"/>
        <v>88.747912595487648</v>
      </c>
      <c r="P47" s="9"/>
    </row>
    <row r="48" spans="1:16">
      <c r="A48" s="12"/>
      <c r="B48" s="25">
        <v>349</v>
      </c>
      <c r="C48" s="20" t="s">
        <v>1</v>
      </c>
      <c r="D48" s="46">
        <v>1173065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1173065</v>
      </c>
      <c r="O48" s="47">
        <f t="shared" si="8"/>
        <v>208.39669568306982</v>
      </c>
      <c r="P48" s="9"/>
    </row>
    <row r="49" spans="1:119" ht="15.75">
      <c r="A49" s="29" t="s">
        <v>39</v>
      </c>
      <c r="B49" s="30"/>
      <c r="C49" s="31"/>
      <c r="D49" s="32">
        <f t="shared" ref="D49:M49" si="10">SUM(D50:D51)</f>
        <v>11188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62" si="11">SUM(D49:M49)</f>
        <v>11188</v>
      </c>
      <c r="O49" s="45">
        <f t="shared" si="8"/>
        <v>1.987564398649849</v>
      </c>
      <c r="P49" s="10"/>
    </row>
    <row r="50" spans="1:119">
      <c r="A50" s="13"/>
      <c r="B50" s="39">
        <v>351.1</v>
      </c>
      <c r="C50" s="21" t="s">
        <v>54</v>
      </c>
      <c r="D50" s="46">
        <v>8611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8611</v>
      </c>
      <c r="O50" s="47">
        <f t="shared" si="8"/>
        <v>1.5297566175164328</v>
      </c>
      <c r="P50" s="9"/>
    </row>
    <row r="51" spans="1:119">
      <c r="A51" s="13"/>
      <c r="B51" s="39">
        <v>351.2</v>
      </c>
      <c r="C51" s="21" t="s">
        <v>135</v>
      </c>
      <c r="D51" s="46">
        <v>2577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2577</v>
      </c>
      <c r="O51" s="47">
        <f t="shared" si="8"/>
        <v>0.45780778113341625</v>
      </c>
      <c r="P51" s="9"/>
    </row>
    <row r="52" spans="1:119" ht="15.75">
      <c r="A52" s="29" t="s">
        <v>4</v>
      </c>
      <c r="B52" s="30"/>
      <c r="C52" s="31"/>
      <c r="D52" s="32">
        <f t="shared" ref="D52:M52" si="12">SUM(D53:D58)</f>
        <v>255695</v>
      </c>
      <c r="E52" s="32">
        <f t="shared" si="12"/>
        <v>29869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125060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1"/>
        <v>410624</v>
      </c>
      <c r="O52" s="45">
        <f t="shared" si="8"/>
        <v>72.947948125777231</v>
      </c>
      <c r="P52" s="10"/>
    </row>
    <row r="53" spans="1:119">
      <c r="A53" s="12"/>
      <c r="B53" s="25">
        <v>361.1</v>
      </c>
      <c r="C53" s="20" t="s">
        <v>57</v>
      </c>
      <c r="D53" s="46">
        <v>52801</v>
      </c>
      <c r="E53" s="46">
        <v>3692</v>
      </c>
      <c r="F53" s="46">
        <v>0</v>
      </c>
      <c r="G53" s="46">
        <v>0</v>
      </c>
      <c r="H53" s="46">
        <v>0</v>
      </c>
      <c r="I53" s="46">
        <v>94146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150639</v>
      </c>
      <c r="O53" s="47">
        <f t="shared" si="8"/>
        <v>26.7612364540771</v>
      </c>
      <c r="P53" s="9"/>
    </row>
    <row r="54" spans="1:119">
      <c r="A54" s="12"/>
      <c r="B54" s="25">
        <v>362</v>
      </c>
      <c r="C54" s="20" t="s">
        <v>58</v>
      </c>
      <c r="D54" s="46">
        <v>28470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28470</v>
      </c>
      <c r="O54" s="47">
        <f t="shared" si="8"/>
        <v>5.0577367205542725</v>
      </c>
      <c r="P54" s="9"/>
    </row>
    <row r="55" spans="1:119">
      <c r="A55" s="12"/>
      <c r="B55" s="25">
        <v>365</v>
      </c>
      <c r="C55" s="20" t="s">
        <v>113</v>
      </c>
      <c r="D55" s="46">
        <v>40923</v>
      </c>
      <c r="E55" s="46">
        <v>22247</v>
      </c>
      <c r="F55" s="46">
        <v>0</v>
      </c>
      <c r="G55" s="46">
        <v>0</v>
      </c>
      <c r="H55" s="46">
        <v>0</v>
      </c>
      <c r="I55" s="46">
        <v>14286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77456</v>
      </c>
      <c r="O55" s="47">
        <f t="shared" si="8"/>
        <v>13.760170545389945</v>
      </c>
      <c r="P55" s="9"/>
    </row>
    <row r="56" spans="1:119">
      <c r="A56" s="12"/>
      <c r="B56" s="25">
        <v>366</v>
      </c>
      <c r="C56" s="20" t="s">
        <v>60</v>
      </c>
      <c r="D56" s="46">
        <v>73874</v>
      </c>
      <c r="E56" s="46">
        <v>1037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74911</v>
      </c>
      <c r="O56" s="47">
        <f t="shared" si="8"/>
        <v>13.308047610588027</v>
      </c>
      <c r="P56" s="9"/>
    </row>
    <row r="57" spans="1:119">
      <c r="A57" s="12"/>
      <c r="B57" s="25">
        <v>369.3</v>
      </c>
      <c r="C57" s="20" t="s">
        <v>114</v>
      </c>
      <c r="D57" s="46">
        <v>58982</v>
      </c>
      <c r="E57" s="46">
        <v>0</v>
      </c>
      <c r="F57" s="46">
        <v>0</v>
      </c>
      <c r="G57" s="46">
        <v>0</v>
      </c>
      <c r="H57" s="46">
        <v>0</v>
      </c>
      <c r="I57" s="46">
        <v>17222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76204</v>
      </c>
      <c r="O57" s="47">
        <f t="shared" si="8"/>
        <v>13.537750932670102</v>
      </c>
      <c r="P57" s="9"/>
    </row>
    <row r="58" spans="1:119">
      <c r="A58" s="12"/>
      <c r="B58" s="25">
        <v>369.9</v>
      </c>
      <c r="C58" s="20" t="s">
        <v>61</v>
      </c>
      <c r="D58" s="46">
        <v>645</v>
      </c>
      <c r="E58" s="46">
        <v>2893</v>
      </c>
      <c r="F58" s="46">
        <v>0</v>
      </c>
      <c r="G58" s="46">
        <v>0</v>
      </c>
      <c r="H58" s="46">
        <v>0</v>
      </c>
      <c r="I58" s="46">
        <v>-594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2944</v>
      </c>
      <c r="O58" s="47">
        <f t="shared" si="8"/>
        <v>0.52300586249777936</v>
      </c>
      <c r="P58" s="9"/>
    </row>
    <row r="59" spans="1:119" ht="15.75">
      <c r="A59" s="29" t="s">
        <v>40</v>
      </c>
      <c r="B59" s="30"/>
      <c r="C59" s="31"/>
      <c r="D59" s="32">
        <f t="shared" ref="D59:M59" si="13">SUM(D60:D61)</f>
        <v>0</v>
      </c>
      <c r="E59" s="32">
        <f t="shared" si="13"/>
        <v>0</v>
      </c>
      <c r="F59" s="32">
        <f t="shared" si="13"/>
        <v>0</v>
      </c>
      <c r="G59" s="32">
        <f t="shared" si="13"/>
        <v>0</v>
      </c>
      <c r="H59" s="32">
        <f t="shared" si="13"/>
        <v>0</v>
      </c>
      <c r="I59" s="32">
        <f t="shared" si="13"/>
        <v>2058409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 t="shared" si="11"/>
        <v>2058409</v>
      </c>
      <c r="O59" s="45">
        <f t="shared" si="8"/>
        <v>365.67933913661398</v>
      </c>
      <c r="P59" s="9"/>
    </row>
    <row r="60" spans="1:119">
      <c r="A60" s="12"/>
      <c r="B60" s="25">
        <v>381</v>
      </c>
      <c r="C60" s="20" t="s">
        <v>62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2046353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2046353</v>
      </c>
      <c r="O60" s="47">
        <f t="shared" si="8"/>
        <v>363.53757328122225</v>
      </c>
      <c r="P60" s="9"/>
    </row>
    <row r="61" spans="1:119" ht="15.75" thickBot="1">
      <c r="A61" s="12"/>
      <c r="B61" s="25">
        <v>389.3</v>
      </c>
      <c r="C61" s="20" t="s">
        <v>126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12056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12056</v>
      </c>
      <c r="O61" s="47">
        <f t="shared" si="8"/>
        <v>2.1417658553917214</v>
      </c>
      <c r="P61" s="9"/>
    </row>
    <row r="62" spans="1:119" ht="16.5" thickBot="1">
      <c r="A62" s="14" t="s">
        <v>52</v>
      </c>
      <c r="B62" s="23"/>
      <c r="C62" s="22"/>
      <c r="D62" s="15">
        <f t="shared" ref="D62:M62" si="14">SUM(D5,D14,D20,D37,D49,D52,D59)</f>
        <v>8970225</v>
      </c>
      <c r="E62" s="15">
        <f t="shared" si="14"/>
        <v>85111</v>
      </c>
      <c r="F62" s="15">
        <f t="shared" si="14"/>
        <v>0</v>
      </c>
      <c r="G62" s="15">
        <f t="shared" si="14"/>
        <v>0</v>
      </c>
      <c r="H62" s="15">
        <f t="shared" si="14"/>
        <v>0</v>
      </c>
      <c r="I62" s="15">
        <f t="shared" si="14"/>
        <v>10637617</v>
      </c>
      <c r="J62" s="15">
        <f t="shared" si="14"/>
        <v>0</v>
      </c>
      <c r="K62" s="15">
        <f t="shared" si="14"/>
        <v>0</v>
      </c>
      <c r="L62" s="15">
        <f t="shared" si="14"/>
        <v>0</v>
      </c>
      <c r="M62" s="15">
        <f t="shared" si="14"/>
        <v>0</v>
      </c>
      <c r="N62" s="15">
        <f t="shared" si="11"/>
        <v>19692953</v>
      </c>
      <c r="O62" s="38">
        <f t="shared" si="8"/>
        <v>3498.4816130751465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143</v>
      </c>
      <c r="M64" s="118"/>
      <c r="N64" s="118"/>
      <c r="O64" s="43">
        <v>5629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81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64</v>
      </c>
      <c r="F4" s="34" t="s">
        <v>65</v>
      </c>
      <c r="G4" s="34" t="s">
        <v>66</v>
      </c>
      <c r="H4" s="34" t="s">
        <v>6</v>
      </c>
      <c r="I4" s="34" t="s">
        <v>7</v>
      </c>
      <c r="J4" s="35" t="s">
        <v>67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4392941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4392941</v>
      </c>
      <c r="O5" s="33">
        <f t="shared" ref="O5:O36" si="1">(N5/O$59)</f>
        <v>801.48531289910602</v>
      </c>
      <c r="P5" s="6"/>
    </row>
    <row r="6" spans="1:133">
      <c r="A6" s="12"/>
      <c r="B6" s="25">
        <v>311</v>
      </c>
      <c r="C6" s="20" t="s">
        <v>3</v>
      </c>
      <c r="D6" s="46">
        <v>970483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970483</v>
      </c>
      <c r="O6" s="47">
        <f t="shared" si="1"/>
        <v>177.06312716657544</v>
      </c>
      <c r="P6" s="9"/>
    </row>
    <row r="7" spans="1:133">
      <c r="A7" s="12"/>
      <c r="B7" s="25">
        <v>312.41000000000003</v>
      </c>
      <c r="C7" s="20" t="s">
        <v>103</v>
      </c>
      <c r="D7" s="46">
        <v>311937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311937</v>
      </c>
      <c r="O7" s="47">
        <f t="shared" si="1"/>
        <v>56.912424740010948</v>
      </c>
      <c r="P7" s="9"/>
    </row>
    <row r="8" spans="1:133">
      <c r="A8" s="12"/>
      <c r="B8" s="25">
        <v>312.60000000000002</v>
      </c>
      <c r="C8" s="20" t="s">
        <v>12</v>
      </c>
      <c r="D8" s="46">
        <v>1924698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1924698</v>
      </c>
      <c r="O8" s="47">
        <f t="shared" si="1"/>
        <v>351.15818281335521</v>
      </c>
      <c r="P8" s="9"/>
    </row>
    <row r="9" spans="1:133">
      <c r="A9" s="12"/>
      <c r="B9" s="25">
        <v>314.10000000000002</v>
      </c>
      <c r="C9" s="20" t="s">
        <v>13</v>
      </c>
      <c r="D9" s="46">
        <v>617084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617084</v>
      </c>
      <c r="O9" s="47">
        <f t="shared" si="1"/>
        <v>112.58602444809341</v>
      </c>
      <c r="P9" s="9"/>
    </row>
    <row r="10" spans="1:133">
      <c r="A10" s="12"/>
      <c r="B10" s="25">
        <v>314.3</v>
      </c>
      <c r="C10" s="20" t="s">
        <v>14</v>
      </c>
      <c r="D10" s="46">
        <v>327840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327840</v>
      </c>
      <c r="O10" s="47">
        <f t="shared" si="1"/>
        <v>59.813902572523261</v>
      </c>
      <c r="P10" s="9"/>
    </row>
    <row r="11" spans="1:133">
      <c r="A11" s="12"/>
      <c r="B11" s="25">
        <v>314.39999999999998</v>
      </c>
      <c r="C11" s="20" t="s">
        <v>16</v>
      </c>
      <c r="D11" s="46">
        <v>11024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11024</v>
      </c>
      <c r="O11" s="47">
        <f t="shared" si="1"/>
        <v>2.0113118044152527</v>
      </c>
      <c r="P11" s="9"/>
    </row>
    <row r="12" spans="1:133">
      <c r="A12" s="12"/>
      <c r="B12" s="25">
        <v>315</v>
      </c>
      <c r="C12" s="20" t="s">
        <v>104</v>
      </c>
      <c r="D12" s="46">
        <v>179992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179992</v>
      </c>
      <c r="O12" s="47">
        <f t="shared" si="1"/>
        <v>32.839262908228427</v>
      </c>
      <c r="P12" s="9"/>
    </row>
    <row r="13" spans="1:133">
      <c r="A13" s="12"/>
      <c r="B13" s="25">
        <v>316</v>
      </c>
      <c r="C13" s="20" t="s">
        <v>131</v>
      </c>
      <c r="D13" s="46">
        <v>49883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49883</v>
      </c>
      <c r="O13" s="47">
        <f t="shared" si="1"/>
        <v>9.1010764459040328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SUM(D15:D16)</f>
        <v>271219</v>
      </c>
      <c r="E14" s="32">
        <f t="shared" si="3"/>
        <v>4050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275269</v>
      </c>
      <c r="O14" s="45">
        <f t="shared" si="1"/>
        <v>50.222404670680532</v>
      </c>
      <c r="P14" s="10"/>
    </row>
    <row r="15" spans="1:133">
      <c r="A15" s="12"/>
      <c r="B15" s="25">
        <v>323.10000000000002</v>
      </c>
      <c r="C15" s="20" t="s">
        <v>18</v>
      </c>
      <c r="D15" s="46">
        <v>271019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271019</v>
      </c>
      <c r="O15" s="47">
        <f t="shared" si="1"/>
        <v>49.446998722860791</v>
      </c>
      <c r="P15" s="9"/>
    </row>
    <row r="16" spans="1:133">
      <c r="A16" s="12"/>
      <c r="B16" s="25">
        <v>329</v>
      </c>
      <c r="C16" s="20" t="s">
        <v>20</v>
      </c>
      <c r="D16" s="46">
        <v>200</v>
      </c>
      <c r="E16" s="46">
        <v>4050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4250</v>
      </c>
      <c r="O16" s="47">
        <f t="shared" si="1"/>
        <v>0.77540594781974093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SUM(D18:D30)</f>
        <v>2197577</v>
      </c>
      <c r="E17" s="32">
        <f t="shared" si="5"/>
        <v>59125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2806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2259508</v>
      </c>
      <c r="O17" s="45">
        <f t="shared" si="1"/>
        <v>412.24375114030289</v>
      </c>
      <c r="P17" s="10"/>
    </row>
    <row r="18" spans="1:16">
      <c r="A18" s="12"/>
      <c r="B18" s="25">
        <v>331.2</v>
      </c>
      <c r="C18" s="20" t="s">
        <v>21</v>
      </c>
      <c r="D18" s="46">
        <v>1579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1579</v>
      </c>
      <c r="O18" s="47">
        <f t="shared" si="1"/>
        <v>0.28808611567232256</v>
      </c>
      <c r="P18" s="9"/>
    </row>
    <row r="19" spans="1:16">
      <c r="A19" s="12"/>
      <c r="B19" s="25">
        <v>334.2</v>
      </c>
      <c r="C19" s="20" t="s">
        <v>79</v>
      </c>
      <c r="D19" s="46">
        <v>1800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1800</v>
      </c>
      <c r="O19" s="47">
        <f t="shared" si="1"/>
        <v>0.32840722495894908</v>
      </c>
      <c r="P19" s="9"/>
    </row>
    <row r="20" spans="1:16">
      <c r="A20" s="12"/>
      <c r="B20" s="25">
        <v>334.41</v>
      </c>
      <c r="C20" s="20" t="s">
        <v>25</v>
      </c>
      <c r="D20" s="46">
        <v>186365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6">SUM(D20:M20)</f>
        <v>186365</v>
      </c>
      <c r="O20" s="47">
        <f t="shared" si="1"/>
        <v>34.002006933041415</v>
      </c>
      <c r="P20" s="9"/>
    </row>
    <row r="21" spans="1:16">
      <c r="A21" s="12"/>
      <c r="B21" s="25">
        <v>334.5</v>
      </c>
      <c r="C21" s="20" t="s">
        <v>107</v>
      </c>
      <c r="D21" s="46">
        <v>58707</v>
      </c>
      <c r="E21" s="46">
        <v>0</v>
      </c>
      <c r="F21" s="46">
        <v>0</v>
      </c>
      <c r="G21" s="46">
        <v>0</v>
      </c>
      <c r="H21" s="46">
        <v>0</v>
      </c>
      <c r="I21" s="46">
        <v>2806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61513</v>
      </c>
      <c r="O21" s="47">
        <f t="shared" si="1"/>
        <v>11.222952016055464</v>
      </c>
      <c r="P21" s="9"/>
    </row>
    <row r="22" spans="1:16">
      <c r="A22" s="12"/>
      <c r="B22" s="25">
        <v>334.7</v>
      </c>
      <c r="C22" s="20" t="s">
        <v>26</v>
      </c>
      <c r="D22" s="46">
        <v>547113</v>
      </c>
      <c r="E22" s="46">
        <v>59125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606238</v>
      </c>
      <c r="O22" s="47">
        <f t="shared" si="1"/>
        <v>110.60718846925744</v>
      </c>
      <c r="P22" s="9"/>
    </row>
    <row r="23" spans="1:16">
      <c r="A23" s="12"/>
      <c r="B23" s="25">
        <v>335.12</v>
      </c>
      <c r="C23" s="20" t="s">
        <v>94</v>
      </c>
      <c r="D23" s="46">
        <v>337373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337373</v>
      </c>
      <c r="O23" s="47">
        <f t="shared" si="1"/>
        <v>61.55318372559752</v>
      </c>
      <c r="P23" s="9"/>
    </row>
    <row r="24" spans="1:16">
      <c r="A24" s="12"/>
      <c r="B24" s="25">
        <v>335.15</v>
      </c>
      <c r="C24" s="20" t="s">
        <v>96</v>
      </c>
      <c r="D24" s="46">
        <v>5373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5373</v>
      </c>
      <c r="O24" s="47">
        <f t="shared" si="1"/>
        <v>0.98029556650246308</v>
      </c>
      <c r="P24" s="9"/>
    </row>
    <row r="25" spans="1:16">
      <c r="A25" s="12"/>
      <c r="B25" s="25">
        <v>335.18</v>
      </c>
      <c r="C25" s="20" t="s">
        <v>97</v>
      </c>
      <c r="D25" s="46">
        <v>1019361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1019361</v>
      </c>
      <c r="O25" s="47">
        <f t="shared" si="1"/>
        <v>185.9808429118774</v>
      </c>
      <c r="P25" s="9"/>
    </row>
    <row r="26" spans="1:16">
      <c r="A26" s="12"/>
      <c r="B26" s="25">
        <v>335.21</v>
      </c>
      <c r="C26" s="20" t="s">
        <v>31</v>
      </c>
      <c r="D26" s="46">
        <v>1800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1800</v>
      </c>
      <c r="O26" s="47">
        <f t="shared" si="1"/>
        <v>0.32840722495894908</v>
      </c>
      <c r="P26" s="9"/>
    </row>
    <row r="27" spans="1:16">
      <c r="A27" s="12"/>
      <c r="B27" s="25">
        <v>335.23</v>
      </c>
      <c r="C27" s="20" t="s">
        <v>132</v>
      </c>
      <c r="D27" s="46">
        <v>100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100</v>
      </c>
      <c r="O27" s="47">
        <f t="shared" si="1"/>
        <v>1.8244845831052729E-2</v>
      </c>
      <c r="P27" s="9"/>
    </row>
    <row r="28" spans="1:16">
      <c r="A28" s="12"/>
      <c r="B28" s="25">
        <v>337.2</v>
      </c>
      <c r="C28" s="20" t="s">
        <v>88</v>
      </c>
      <c r="D28" s="46">
        <v>10000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10000</v>
      </c>
      <c r="O28" s="47">
        <f t="shared" si="1"/>
        <v>1.8244845831052727</v>
      </c>
      <c r="P28" s="9"/>
    </row>
    <row r="29" spans="1:16">
      <c r="A29" s="12"/>
      <c r="B29" s="25">
        <v>338</v>
      </c>
      <c r="C29" s="20" t="s">
        <v>32</v>
      </c>
      <c r="D29" s="46">
        <v>20872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20872</v>
      </c>
      <c r="O29" s="47">
        <f t="shared" si="1"/>
        <v>3.8080642218573253</v>
      </c>
      <c r="P29" s="9"/>
    </row>
    <row r="30" spans="1:16">
      <c r="A30" s="12"/>
      <c r="B30" s="25">
        <v>339</v>
      </c>
      <c r="C30" s="20" t="s">
        <v>33</v>
      </c>
      <c r="D30" s="46">
        <v>7134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7134</v>
      </c>
      <c r="O30" s="47">
        <f t="shared" si="1"/>
        <v>1.3015873015873016</v>
      </c>
      <c r="P30" s="9"/>
    </row>
    <row r="31" spans="1:16" ht="15.75">
      <c r="A31" s="29" t="s">
        <v>38</v>
      </c>
      <c r="B31" s="30"/>
      <c r="C31" s="31"/>
      <c r="D31" s="32">
        <f t="shared" ref="D31:M31" si="7">SUM(D32:D42)</f>
        <v>1717698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8803438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10521136</v>
      </c>
      <c r="O31" s="45">
        <f t="shared" si="1"/>
        <v>1919.5650428753877</v>
      </c>
      <c r="P31" s="10"/>
    </row>
    <row r="32" spans="1:16">
      <c r="A32" s="12"/>
      <c r="B32" s="25">
        <v>341.2</v>
      </c>
      <c r="C32" s="20" t="s">
        <v>133</v>
      </c>
      <c r="D32" s="46">
        <v>11750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2" si="8">SUM(D32:M32)</f>
        <v>11750</v>
      </c>
      <c r="O32" s="47">
        <f t="shared" si="1"/>
        <v>2.1437693851486954</v>
      </c>
      <c r="P32" s="9"/>
    </row>
    <row r="33" spans="1:16">
      <c r="A33" s="12"/>
      <c r="B33" s="25">
        <v>341.3</v>
      </c>
      <c r="C33" s="20" t="s">
        <v>98</v>
      </c>
      <c r="D33" s="46">
        <v>11950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11950</v>
      </c>
      <c r="O33" s="47">
        <f t="shared" si="1"/>
        <v>2.1802590768108008</v>
      </c>
      <c r="P33" s="9"/>
    </row>
    <row r="34" spans="1:16">
      <c r="A34" s="12"/>
      <c r="B34" s="25">
        <v>342.1</v>
      </c>
      <c r="C34" s="20" t="s">
        <v>42</v>
      </c>
      <c r="D34" s="46">
        <v>3266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3266</v>
      </c>
      <c r="O34" s="47">
        <f t="shared" si="1"/>
        <v>0.59587666484218205</v>
      </c>
      <c r="P34" s="9"/>
    </row>
    <row r="35" spans="1:16">
      <c r="A35" s="12"/>
      <c r="B35" s="25">
        <v>342.9</v>
      </c>
      <c r="C35" s="20" t="s">
        <v>44</v>
      </c>
      <c r="D35" s="46">
        <v>1381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1381</v>
      </c>
      <c r="O35" s="47">
        <f t="shared" si="1"/>
        <v>0.25196132092683815</v>
      </c>
      <c r="P35" s="9"/>
    </row>
    <row r="36" spans="1:16">
      <c r="A36" s="12"/>
      <c r="B36" s="25">
        <v>343.1</v>
      </c>
      <c r="C36" s="20" t="s">
        <v>134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903945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903945</v>
      </c>
      <c r="O36" s="47">
        <f t="shared" si="1"/>
        <v>164.92337164750958</v>
      </c>
      <c r="P36" s="9"/>
    </row>
    <row r="37" spans="1:16">
      <c r="A37" s="12"/>
      <c r="B37" s="25">
        <v>343.2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1105704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1105704</v>
      </c>
      <c r="O37" s="47">
        <f t="shared" ref="O37:O57" si="9">(N37/O$59)</f>
        <v>201.73399014778326</v>
      </c>
      <c r="P37" s="9"/>
    </row>
    <row r="38" spans="1:16">
      <c r="A38" s="12"/>
      <c r="B38" s="25">
        <v>343.3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3774056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3774056</v>
      </c>
      <c r="O38" s="47">
        <f t="shared" si="9"/>
        <v>688.57069877759534</v>
      </c>
      <c r="P38" s="9"/>
    </row>
    <row r="39" spans="1:16">
      <c r="A39" s="12"/>
      <c r="B39" s="25">
        <v>343.4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707273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707273</v>
      </c>
      <c r="O39" s="47">
        <f t="shared" si="9"/>
        <v>129.04086845466156</v>
      </c>
      <c r="P39" s="9"/>
    </row>
    <row r="40" spans="1:16">
      <c r="A40" s="12"/>
      <c r="B40" s="25">
        <v>343.5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2312460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2312460</v>
      </c>
      <c r="O40" s="47">
        <f t="shared" si="9"/>
        <v>421.90476190476193</v>
      </c>
      <c r="P40" s="9"/>
    </row>
    <row r="41" spans="1:16">
      <c r="A41" s="12"/>
      <c r="B41" s="25">
        <v>344.1</v>
      </c>
      <c r="C41" s="20" t="s">
        <v>99</v>
      </c>
      <c r="D41" s="46">
        <v>519069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519069</v>
      </c>
      <c r="O41" s="47">
        <f t="shared" si="9"/>
        <v>94.703338806787087</v>
      </c>
      <c r="P41" s="9"/>
    </row>
    <row r="42" spans="1:16">
      <c r="A42" s="12"/>
      <c r="B42" s="25">
        <v>349</v>
      </c>
      <c r="C42" s="20" t="s">
        <v>1</v>
      </c>
      <c r="D42" s="46">
        <v>1170282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1170282</v>
      </c>
      <c r="O42" s="47">
        <f t="shared" si="9"/>
        <v>213.51614668856047</v>
      </c>
      <c r="P42" s="9"/>
    </row>
    <row r="43" spans="1:16" ht="15.75">
      <c r="A43" s="29" t="s">
        <v>39</v>
      </c>
      <c r="B43" s="30"/>
      <c r="C43" s="31"/>
      <c r="D43" s="32">
        <f t="shared" ref="D43:M43" si="10">SUM(D44:D45)</f>
        <v>16804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7" si="11">SUM(D43:M43)</f>
        <v>16804</v>
      </c>
      <c r="O43" s="45">
        <f t="shared" si="9"/>
        <v>3.0658638934501004</v>
      </c>
      <c r="P43" s="10"/>
    </row>
    <row r="44" spans="1:16">
      <c r="A44" s="13"/>
      <c r="B44" s="39">
        <v>351.1</v>
      </c>
      <c r="C44" s="21" t="s">
        <v>54</v>
      </c>
      <c r="D44" s="46">
        <v>12299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12299</v>
      </c>
      <c r="O44" s="47">
        <f t="shared" si="9"/>
        <v>2.2439335887611751</v>
      </c>
      <c r="P44" s="9"/>
    </row>
    <row r="45" spans="1:16">
      <c r="A45" s="13"/>
      <c r="B45" s="39">
        <v>351.2</v>
      </c>
      <c r="C45" s="21" t="s">
        <v>135</v>
      </c>
      <c r="D45" s="46">
        <v>4505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4505</v>
      </c>
      <c r="O45" s="47">
        <f t="shared" si="9"/>
        <v>0.82193030468892536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SUM(D47:D52)</f>
        <v>117705</v>
      </c>
      <c r="E46" s="32">
        <f t="shared" si="12"/>
        <v>28487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94568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1"/>
        <v>240760</v>
      </c>
      <c r="O46" s="45">
        <f t="shared" si="9"/>
        <v>43.926290822842546</v>
      </c>
      <c r="P46" s="10"/>
    </row>
    <row r="47" spans="1:16">
      <c r="A47" s="12"/>
      <c r="B47" s="25">
        <v>361.1</v>
      </c>
      <c r="C47" s="20" t="s">
        <v>57</v>
      </c>
      <c r="D47" s="46">
        <v>-6763</v>
      </c>
      <c r="E47" s="46">
        <v>777</v>
      </c>
      <c r="F47" s="46">
        <v>0</v>
      </c>
      <c r="G47" s="46">
        <v>0</v>
      </c>
      <c r="H47" s="46">
        <v>0</v>
      </c>
      <c r="I47" s="46">
        <v>4352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-1634</v>
      </c>
      <c r="O47" s="47">
        <f t="shared" si="9"/>
        <v>-0.29812078087940158</v>
      </c>
      <c r="P47" s="9"/>
    </row>
    <row r="48" spans="1:16">
      <c r="A48" s="12"/>
      <c r="B48" s="25">
        <v>362</v>
      </c>
      <c r="C48" s="20" t="s">
        <v>58</v>
      </c>
      <c r="D48" s="46">
        <v>49249</v>
      </c>
      <c r="E48" s="46">
        <v>0</v>
      </c>
      <c r="F48" s="46">
        <v>0</v>
      </c>
      <c r="G48" s="46">
        <v>0</v>
      </c>
      <c r="H48" s="46">
        <v>0</v>
      </c>
      <c r="I48" s="46">
        <v>43434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92683</v>
      </c>
      <c r="O48" s="47">
        <f t="shared" si="9"/>
        <v>16.9098704615946</v>
      </c>
      <c r="P48" s="9"/>
    </row>
    <row r="49" spans="1:119">
      <c r="A49" s="12"/>
      <c r="B49" s="25">
        <v>364</v>
      </c>
      <c r="C49" s="20" t="s">
        <v>100</v>
      </c>
      <c r="D49" s="46">
        <v>40791</v>
      </c>
      <c r="E49" s="46">
        <v>26745</v>
      </c>
      <c r="F49" s="46">
        <v>0</v>
      </c>
      <c r="G49" s="46">
        <v>0</v>
      </c>
      <c r="H49" s="46">
        <v>0</v>
      </c>
      <c r="I49" s="46">
        <v>46782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114318</v>
      </c>
      <c r="O49" s="47">
        <f t="shared" si="9"/>
        <v>20.857142857142858</v>
      </c>
      <c r="P49" s="9"/>
    </row>
    <row r="50" spans="1:119">
      <c r="A50" s="12"/>
      <c r="B50" s="25">
        <v>366</v>
      </c>
      <c r="C50" s="20" t="s">
        <v>60</v>
      </c>
      <c r="D50" s="46">
        <v>20</v>
      </c>
      <c r="E50" s="46">
        <v>100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120</v>
      </c>
      <c r="O50" s="47">
        <f t="shared" si="9"/>
        <v>2.1893814997263273E-2</v>
      </c>
      <c r="P50" s="9"/>
    </row>
    <row r="51" spans="1:119">
      <c r="A51" s="12"/>
      <c r="B51" s="25">
        <v>369.3</v>
      </c>
      <c r="C51" s="20" t="s">
        <v>114</v>
      </c>
      <c r="D51" s="46">
        <v>64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64</v>
      </c>
      <c r="O51" s="47">
        <f t="shared" si="9"/>
        <v>1.1676701331873745E-2</v>
      </c>
      <c r="P51" s="9"/>
    </row>
    <row r="52" spans="1:119">
      <c r="A52" s="12"/>
      <c r="B52" s="25">
        <v>369.4</v>
      </c>
      <c r="C52" s="20" t="s">
        <v>136</v>
      </c>
      <c r="D52" s="46">
        <v>34344</v>
      </c>
      <c r="E52" s="46">
        <v>865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35209</v>
      </c>
      <c r="O52" s="47">
        <f t="shared" si="9"/>
        <v>6.4238277686553547</v>
      </c>
      <c r="P52" s="9"/>
    </row>
    <row r="53" spans="1:119" ht="15.75">
      <c r="A53" s="29" t="s">
        <v>40</v>
      </c>
      <c r="B53" s="30"/>
      <c r="C53" s="31"/>
      <c r="D53" s="32">
        <f t="shared" ref="D53:M53" si="13">SUM(D54:D56)</f>
        <v>24836</v>
      </c>
      <c r="E53" s="32">
        <f t="shared" si="13"/>
        <v>0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414125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438961</v>
      </c>
      <c r="O53" s="45">
        <f t="shared" si="9"/>
        <v>80.08775770844737</v>
      </c>
      <c r="P53" s="9"/>
    </row>
    <row r="54" spans="1:119">
      <c r="A54" s="12"/>
      <c r="B54" s="25">
        <v>381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23049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23049</v>
      </c>
      <c r="O54" s="47">
        <f t="shared" si="9"/>
        <v>4.2052545155993428</v>
      </c>
      <c r="P54" s="9"/>
    </row>
    <row r="55" spans="1:119">
      <c r="A55" s="12"/>
      <c r="B55" s="25">
        <v>385</v>
      </c>
      <c r="C55" s="20" t="s">
        <v>137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391076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391076</v>
      </c>
      <c r="O55" s="47">
        <f t="shared" si="9"/>
        <v>71.35121328224777</v>
      </c>
      <c r="P55" s="9"/>
    </row>
    <row r="56" spans="1:119" ht="15.75" thickBot="1">
      <c r="A56" s="12"/>
      <c r="B56" s="25">
        <v>389.9</v>
      </c>
      <c r="C56" s="20" t="s">
        <v>138</v>
      </c>
      <c r="D56" s="46">
        <v>24836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24836</v>
      </c>
      <c r="O56" s="47">
        <f t="shared" si="9"/>
        <v>4.5312899106002558</v>
      </c>
      <c r="P56" s="9"/>
    </row>
    <row r="57" spans="1:119" ht="16.5" thickBot="1">
      <c r="A57" s="14" t="s">
        <v>52</v>
      </c>
      <c r="B57" s="23"/>
      <c r="C57" s="22"/>
      <c r="D57" s="15">
        <f t="shared" ref="D57:M57" si="14">SUM(D5,D14,D17,D31,D43,D46,D53)</f>
        <v>8738780</v>
      </c>
      <c r="E57" s="15">
        <f t="shared" si="14"/>
        <v>91662</v>
      </c>
      <c r="F57" s="15">
        <f t="shared" si="14"/>
        <v>0</v>
      </c>
      <c r="G57" s="15">
        <f t="shared" si="14"/>
        <v>0</v>
      </c>
      <c r="H57" s="15">
        <f t="shared" si="14"/>
        <v>0</v>
      </c>
      <c r="I57" s="15">
        <f t="shared" si="14"/>
        <v>9314937</v>
      </c>
      <c r="J57" s="15">
        <f t="shared" si="14"/>
        <v>0</v>
      </c>
      <c r="K57" s="15">
        <f t="shared" si="14"/>
        <v>0</v>
      </c>
      <c r="L57" s="15">
        <f t="shared" si="14"/>
        <v>0</v>
      </c>
      <c r="M57" s="15">
        <f t="shared" si="14"/>
        <v>0</v>
      </c>
      <c r="N57" s="15">
        <f t="shared" si="11"/>
        <v>18145379</v>
      </c>
      <c r="O57" s="38">
        <f t="shared" si="9"/>
        <v>3310.5964240102171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118" t="s">
        <v>139</v>
      </c>
      <c r="M59" s="118"/>
      <c r="N59" s="118"/>
      <c r="O59" s="43">
        <v>5481</v>
      </c>
    </row>
    <row r="60" spans="1:119">
      <c r="A60" s="119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7"/>
    </row>
    <row r="61" spans="1:119" ht="15.75" customHeight="1" thickBot="1">
      <c r="A61" s="120" t="s">
        <v>81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100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64</v>
      </c>
      <c r="F4" s="34" t="s">
        <v>65</v>
      </c>
      <c r="G4" s="34" t="s">
        <v>66</v>
      </c>
      <c r="H4" s="34" t="s">
        <v>6</v>
      </c>
      <c r="I4" s="34" t="s">
        <v>7</v>
      </c>
      <c r="J4" s="35" t="s">
        <v>67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3265752</v>
      </c>
      <c r="E5" s="27">
        <f t="shared" si="0"/>
        <v>1060135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4325887</v>
      </c>
      <c r="O5" s="33">
        <f t="shared" ref="O5:O50" si="1">(N5/O$52)</f>
        <v>790.69402303052459</v>
      </c>
      <c r="P5" s="6"/>
    </row>
    <row r="6" spans="1:133">
      <c r="A6" s="12"/>
      <c r="B6" s="25">
        <v>311</v>
      </c>
      <c r="C6" s="20" t="s">
        <v>3</v>
      </c>
      <c r="D6" s="46">
        <v>944262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944262</v>
      </c>
      <c r="O6" s="47">
        <f t="shared" si="1"/>
        <v>172.59404130871869</v>
      </c>
      <c r="P6" s="9"/>
    </row>
    <row r="7" spans="1:133">
      <c r="A7" s="12"/>
      <c r="B7" s="25">
        <v>312.41000000000003</v>
      </c>
      <c r="C7" s="20" t="s">
        <v>103</v>
      </c>
      <c r="D7" s="46">
        <v>465122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465122</v>
      </c>
      <c r="O7" s="47">
        <f t="shared" si="1"/>
        <v>85.015902028879552</v>
      </c>
      <c r="P7" s="9"/>
    </row>
    <row r="8" spans="1:133">
      <c r="A8" s="12"/>
      <c r="B8" s="25">
        <v>312.60000000000002</v>
      </c>
      <c r="C8" s="20" t="s">
        <v>12</v>
      </c>
      <c r="D8" s="46">
        <v>1856368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1856368</v>
      </c>
      <c r="O8" s="47">
        <f t="shared" si="1"/>
        <v>339.310546518004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551418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551418</v>
      </c>
      <c r="O9" s="47">
        <f t="shared" si="1"/>
        <v>100.78925242186072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338212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338212</v>
      </c>
      <c r="O10" s="47">
        <f t="shared" si="1"/>
        <v>61.819045878267225</v>
      </c>
      <c r="P10" s="9"/>
    </row>
    <row r="11" spans="1:133">
      <c r="A11" s="12"/>
      <c r="B11" s="25">
        <v>314.39999999999998</v>
      </c>
      <c r="C11" s="20" t="s">
        <v>16</v>
      </c>
      <c r="D11" s="46">
        <v>0</v>
      </c>
      <c r="E11" s="46">
        <v>8641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8641</v>
      </c>
      <c r="O11" s="47">
        <f t="shared" si="1"/>
        <v>1.5794187534271613</v>
      </c>
      <c r="P11" s="9"/>
    </row>
    <row r="12" spans="1:133">
      <c r="A12" s="12"/>
      <c r="B12" s="25">
        <v>315</v>
      </c>
      <c r="C12" s="20" t="s">
        <v>104</v>
      </c>
      <c r="D12" s="46">
        <v>0</v>
      </c>
      <c r="E12" s="46">
        <v>161864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161864</v>
      </c>
      <c r="O12" s="47">
        <f t="shared" si="1"/>
        <v>29.585816121367209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347055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347055</v>
      </c>
      <c r="O13" s="45">
        <f t="shared" si="1"/>
        <v>63.435386583805517</v>
      </c>
      <c r="P13" s="10"/>
    </row>
    <row r="14" spans="1:133">
      <c r="A14" s="12"/>
      <c r="B14" s="25">
        <v>323.10000000000002</v>
      </c>
      <c r="C14" s="20" t="s">
        <v>18</v>
      </c>
      <c r="D14" s="46">
        <v>257485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257485</v>
      </c>
      <c r="O14" s="47">
        <f t="shared" si="1"/>
        <v>47.063608115518186</v>
      </c>
      <c r="P14" s="9"/>
    </row>
    <row r="15" spans="1:133">
      <c r="A15" s="12"/>
      <c r="B15" s="25">
        <v>324.11</v>
      </c>
      <c r="C15" s="20" t="s">
        <v>125</v>
      </c>
      <c r="D15" s="46">
        <v>53573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53573</v>
      </c>
      <c r="O15" s="47">
        <f t="shared" si="1"/>
        <v>9.7921769329190269</v>
      </c>
      <c r="P15" s="9"/>
    </row>
    <row r="16" spans="1:133">
      <c r="A16" s="12"/>
      <c r="B16" s="25">
        <v>367</v>
      </c>
      <c r="C16" s="20" t="s">
        <v>105</v>
      </c>
      <c r="D16" s="46">
        <v>35997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35997</v>
      </c>
      <c r="O16" s="47">
        <f t="shared" si="1"/>
        <v>6.5796015353683055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SUM(D18:D25)</f>
        <v>1506869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1506869</v>
      </c>
      <c r="O17" s="45">
        <f t="shared" si="1"/>
        <v>275.42844087004204</v>
      </c>
      <c r="P17" s="10"/>
    </row>
    <row r="18" spans="1:16">
      <c r="A18" s="12"/>
      <c r="B18" s="25">
        <v>331.41</v>
      </c>
      <c r="C18" s="20" t="s">
        <v>24</v>
      </c>
      <c r="D18" s="46">
        <v>243110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243110</v>
      </c>
      <c r="O18" s="47">
        <f t="shared" si="1"/>
        <v>44.436117711570098</v>
      </c>
      <c r="P18" s="9"/>
    </row>
    <row r="19" spans="1:16">
      <c r="A19" s="12"/>
      <c r="B19" s="25">
        <v>334.5</v>
      </c>
      <c r="C19" s="20" t="s">
        <v>107</v>
      </c>
      <c r="D19" s="46">
        <v>36000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36000</v>
      </c>
      <c r="O19" s="47">
        <f t="shared" si="1"/>
        <v>6.5801498811917378</v>
      </c>
      <c r="P19" s="9"/>
    </row>
    <row r="20" spans="1:16">
      <c r="A20" s="12"/>
      <c r="B20" s="25">
        <v>334.7</v>
      </c>
      <c r="C20" s="20" t="s">
        <v>26</v>
      </c>
      <c r="D20" s="46">
        <v>32941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32941</v>
      </c>
      <c r="O20" s="47">
        <f t="shared" si="1"/>
        <v>6.0210199232315844</v>
      </c>
      <c r="P20" s="9"/>
    </row>
    <row r="21" spans="1:16">
      <c r="A21" s="12"/>
      <c r="B21" s="25">
        <v>335.14</v>
      </c>
      <c r="C21" s="20" t="s">
        <v>95</v>
      </c>
      <c r="D21" s="46">
        <v>135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135</v>
      </c>
      <c r="O21" s="47">
        <f t="shared" si="1"/>
        <v>2.4675562054469018E-2</v>
      </c>
      <c r="P21" s="9"/>
    </row>
    <row r="22" spans="1:16">
      <c r="A22" s="12"/>
      <c r="B22" s="25">
        <v>335.15</v>
      </c>
      <c r="C22" s="20" t="s">
        <v>96</v>
      </c>
      <c r="D22" s="46">
        <v>4499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4499</v>
      </c>
      <c r="O22" s="47">
        <f t="shared" si="1"/>
        <v>0.82233595320782304</v>
      </c>
      <c r="P22" s="9"/>
    </row>
    <row r="23" spans="1:16">
      <c r="A23" s="12"/>
      <c r="B23" s="25">
        <v>335.18</v>
      </c>
      <c r="C23" s="20" t="s">
        <v>97</v>
      </c>
      <c r="D23" s="46">
        <v>874970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874970</v>
      </c>
      <c r="O23" s="47">
        <f t="shared" si="1"/>
        <v>159.92871504295377</v>
      </c>
      <c r="P23" s="9"/>
    </row>
    <row r="24" spans="1:16">
      <c r="A24" s="12"/>
      <c r="B24" s="25">
        <v>335.19</v>
      </c>
      <c r="C24" s="20" t="s">
        <v>108</v>
      </c>
      <c r="D24" s="46">
        <v>301856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301856</v>
      </c>
      <c r="O24" s="47">
        <f t="shared" si="1"/>
        <v>55.173825626028147</v>
      </c>
      <c r="P24" s="9"/>
    </row>
    <row r="25" spans="1:16">
      <c r="A25" s="12"/>
      <c r="B25" s="25">
        <v>337.5</v>
      </c>
      <c r="C25" s="20" t="s">
        <v>121</v>
      </c>
      <c r="D25" s="46">
        <v>13358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13358</v>
      </c>
      <c r="O25" s="47">
        <f t="shared" si="1"/>
        <v>2.4416011698044233</v>
      </c>
      <c r="P25" s="9"/>
    </row>
    <row r="26" spans="1:16" ht="15.75">
      <c r="A26" s="29" t="s">
        <v>38</v>
      </c>
      <c r="B26" s="30"/>
      <c r="C26" s="31"/>
      <c r="D26" s="32">
        <f t="shared" ref="D26:M26" si="7">SUM(D27:D37)</f>
        <v>1647526</v>
      </c>
      <c r="E26" s="32">
        <f t="shared" si="7"/>
        <v>63004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8079598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>SUM(D26:M26)</f>
        <v>9790128</v>
      </c>
      <c r="O26" s="45">
        <f t="shared" si="1"/>
        <v>1789.4585998903308</v>
      </c>
      <c r="P26" s="10"/>
    </row>
    <row r="27" spans="1:16">
      <c r="A27" s="12"/>
      <c r="B27" s="25">
        <v>341.3</v>
      </c>
      <c r="C27" s="20" t="s">
        <v>98</v>
      </c>
      <c r="D27" s="46">
        <v>1078644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7" si="8">SUM(D27:M27)</f>
        <v>1078644</v>
      </c>
      <c r="O27" s="47">
        <f t="shared" si="1"/>
        <v>197.1566441235606</v>
      </c>
      <c r="P27" s="9"/>
    </row>
    <row r="28" spans="1:16">
      <c r="A28" s="12"/>
      <c r="B28" s="25">
        <v>341.9</v>
      </c>
      <c r="C28" s="20" t="s">
        <v>109</v>
      </c>
      <c r="D28" s="46">
        <v>16742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16742</v>
      </c>
      <c r="O28" s="47">
        <f t="shared" si="1"/>
        <v>3.0601352586364468</v>
      </c>
      <c r="P28" s="9"/>
    </row>
    <row r="29" spans="1:16">
      <c r="A29" s="12"/>
      <c r="B29" s="25">
        <v>342.1</v>
      </c>
      <c r="C29" s="20" t="s">
        <v>42</v>
      </c>
      <c r="D29" s="46">
        <v>11165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11165</v>
      </c>
      <c r="O29" s="47">
        <f t="shared" si="1"/>
        <v>2.0407603728751598</v>
      </c>
      <c r="P29" s="9"/>
    </row>
    <row r="30" spans="1:16">
      <c r="A30" s="12"/>
      <c r="B30" s="25">
        <v>343.2</v>
      </c>
      <c r="C30" s="20" t="s">
        <v>45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1246745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1246745</v>
      </c>
      <c r="O30" s="47">
        <f t="shared" si="1"/>
        <v>227.88247121184426</v>
      </c>
      <c r="P30" s="9"/>
    </row>
    <row r="31" spans="1:16">
      <c r="A31" s="12"/>
      <c r="B31" s="25">
        <v>343.3</v>
      </c>
      <c r="C31" s="20" t="s">
        <v>46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3184067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3184067</v>
      </c>
      <c r="O31" s="47">
        <f t="shared" si="1"/>
        <v>581.98994699323703</v>
      </c>
      <c r="P31" s="9"/>
    </row>
    <row r="32" spans="1:16">
      <c r="A32" s="12"/>
      <c r="B32" s="25">
        <v>343.4</v>
      </c>
      <c r="C32" s="20" t="s">
        <v>47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1681581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1681581</v>
      </c>
      <c r="O32" s="47">
        <f t="shared" si="1"/>
        <v>307.3626393712301</v>
      </c>
      <c r="P32" s="9"/>
    </row>
    <row r="33" spans="1:16">
      <c r="A33" s="12"/>
      <c r="B33" s="25">
        <v>343.5</v>
      </c>
      <c r="C33" s="20" t="s">
        <v>48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1967205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1967205</v>
      </c>
      <c r="O33" s="47">
        <f t="shared" si="1"/>
        <v>359.56954852860537</v>
      </c>
      <c r="P33" s="9"/>
    </row>
    <row r="34" spans="1:16">
      <c r="A34" s="12"/>
      <c r="B34" s="25">
        <v>344.1</v>
      </c>
      <c r="C34" s="20" t="s">
        <v>99</v>
      </c>
      <c r="D34" s="46">
        <v>456088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456088</v>
      </c>
      <c r="O34" s="47">
        <f t="shared" si="1"/>
        <v>83.364649972582711</v>
      </c>
      <c r="P34" s="9"/>
    </row>
    <row r="35" spans="1:16">
      <c r="A35" s="12"/>
      <c r="B35" s="25">
        <v>344.9</v>
      </c>
      <c r="C35" s="20" t="s">
        <v>110</v>
      </c>
      <c r="D35" s="46">
        <v>35067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35067</v>
      </c>
      <c r="O35" s="47">
        <f t="shared" si="1"/>
        <v>6.4096143301041861</v>
      </c>
      <c r="P35" s="9"/>
    </row>
    <row r="36" spans="1:16">
      <c r="A36" s="12"/>
      <c r="B36" s="25">
        <v>345.1</v>
      </c>
      <c r="C36" s="20" t="s">
        <v>111</v>
      </c>
      <c r="D36" s="46">
        <v>12878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12878</v>
      </c>
      <c r="O36" s="47">
        <f t="shared" si="1"/>
        <v>2.3538658380552002</v>
      </c>
      <c r="P36" s="9"/>
    </row>
    <row r="37" spans="1:16">
      <c r="A37" s="12"/>
      <c r="B37" s="25">
        <v>349</v>
      </c>
      <c r="C37" s="20" t="s">
        <v>1</v>
      </c>
      <c r="D37" s="46">
        <v>36942</v>
      </c>
      <c r="E37" s="46">
        <v>63004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99946</v>
      </c>
      <c r="O37" s="47">
        <f t="shared" si="1"/>
        <v>18.268323889599706</v>
      </c>
      <c r="P37" s="9"/>
    </row>
    <row r="38" spans="1:16" ht="15.75">
      <c r="A38" s="29" t="s">
        <v>39</v>
      </c>
      <c r="B38" s="30"/>
      <c r="C38" s="31"/>
      <c r="D38" s="32">
        <f t="shared" ref="D38:M38" si="9">SUM(D39:D39)</f>
        <v>10632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50" si="10">SUM(D38:M38)</f>
        <v>10632</v>
      </c>
      <c r="O38" s="45">
        <f t="shared" si="1"/>
        <v>1.9433375982452934</v>
      </c>
      <c r="P38" s="10"/>
    </row>
    <row r="39" spans="1:16">
      <c r="A39" s="13"/>
      <c r="B39" s="39">
        <v>351.9</v>
      </c>
      <c r="C39" s="21" t="s">
        <v>112</v>
      </c>
      <c r="D39" s="46">
        <v>10632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10632</v>
      </c>
      <c r="O39" s="47">
        <f t="shared" si="1"/>
        <v>1.9433375982452934</v>
      </c>
      <c r="P39" s="9"/>
    </row>
    <row r="40" spans="1:16" ht="15.75">
      <c r="A40" s="29" t="s">
        <v>4</v>
      </c>
      <c r="B40" s="30"/>
      <c r="C40" s="31"/>
      <c r="D40" s="32">
        <f t="shared" ref="D40:M40" si="11">SUM(D41:D45)</f>
        <v>136211</v>
      </c>
      <c r="E40" s="32">
        <f t="shared" si="11"/>
        <v>2540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11131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10"/>
        <v>149882</v>
      </c>
      <c r="O40" s="45">
        <f t="shared" si="1"/>
        <v>27.395722902577226</v>
      </c>
      <c r="P40" s="10"/>
    </row>
    <row r="41" spans="1:16">
      <c r="A41" s="12"/>
      <c r="B41" s="25">
        <v>361.1</v>
      </c>
      <c r="C41" s="20" t="s">
        <v>57</v>
      </c>
      <c r="D41" s="46">
        <v>7876</v>
      </c>
      <c r="E41" s="46">
        <v>788</v>
      </c>
      <c r="F41" s="46">
        <v>0</v>
      </c>
      <c r="G41" s="46">
        <v>0</v>
      </c>
      <c r="H41" s="46">
        <v>0</v>
      </c>
      <c r="I41" s="46">
        <v>11131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19795</v>
      </c>
      <c r="O41" s="47">
        <f t="shared" si="1"/>
        <v>3.6181685249497351</v>
      </c>
      <c r="P41" s="9"/>
    </row>
    <row r="42" spans="1:16">
      <c r="A42" s="12"/>
      <c r="B42" s="25">
        <v>362</v>
      </c>
      <c r="C42" s="20" t="s">
        <v>58</v>
      </c>
      <c r="D42" s="46">
        <v>71950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71950</v>
      </c>
      <c r="O42" s="47">
        <f t="shared" si="1"/>
        <v>13.151160665326266</v>
      </c>
      <c r="P42" s="9"/>
    </row>
    <row r="43" spans="1:16">
      <c r="A43" s="12"/>
      <c r="B43" s="25">
        <v>366</v>
      </c>
      <c r="C43" s="20" t="s">
        <v>60</v>
      </c>
      <c r="D43" s="46">
        <v>38534</v>
      </c>
      <c r="E43" s="46">
        <v>1099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39633</v>
      </c>
      <c r="O43" s="47">
        <f t="shared" si="1"/>
        <v>7.2441966733686716</v>
      </c>
      <c r="P43" s="9"/>
    </row>
    <row r="44" spans="1:16">
      <c r="A44" s="12"/>
      <c r="B44" s="25">
        <v>369.3</v>
      </c>
      <c r="C44" s="20" t="s">
        <v>114</v>
      </c>
      <c r="D44" s="46">
        <v>15245</v>
      </c>
      <c r="E44" s="46">
        <v>53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15298</v>
      </c>
      <c r="O44" s="47">
        <f t="shared" si="1"/>
        <v>2.7961981356242003</v>
      </c>
      <c r="P44" s="9"/>
    </row>
    <row r="45" spans="1:16">
      <c r="A45" s="12"/>
      <c r="B45" s="25">
        <v>369.9</v>
      </c>
      <c r="C45" s="20" t="s">
        <v>61</v>
      </c>
      <c r="D45" s="46">
        <v>2606</v>
      </c>
      <c r="E45" s="46">
        <v>600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3206</v>
      </c>
      <c r="O45" s="47">
        <f t="shared" si="1"/>
        <v>0.58599890330835314</v>
      </c>
      <c r="P45" s="9"/>
    </row>
    <row r="46" spans="1:16" ht="15.75">
      <c r="A46" s="29" t="s">
        <v>40</v>
      </c>
      <c r="B46" s="30"/>
      <c r="C46" s="31"/>
      <c r="D46" s="32">
        <f t="shared" ref="D46:M46" si="12">SUM(D47:D49)</f>
        <v>1292500</v>
      </c>
      <c r="E46" s="32">
        <f t="shared" si="12"/>
        <v>28902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1352769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2674171</v>
      </c>
      <c r="O46" s="45">
        <f t="shared" si="1"/>
        <v>488.79016633156647</v>
      </c>
      <c r="P46" s="9"/>
    </row>
    <row r="47" spans="1:16">
      <c r="A47" s="12"/>
      <c r="B47" s="25">
        <v>381</v>
      </c>
      <c r="C47" s="20" t="s">
        <v>62</v>
      </c>
      <c r="D47" s="46">
        <v>1292500</v>
      </c>
      <c r="E47" s="46">
        <v>0</v>
      </c>
      <c r="F47" s="46">
        <v>0</v>
      </c>
      <c r="G47" s="46">
        <v>0</v>
      </c>
      <c r="H47" s="46">
        <v>0</v>
      </c>
      <c r="I47" s="46">
        <v>1180269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2472769</v>
      </c>
      <c r="O47" s="47">
        <f t="shared" si="1"/>
        <v>451.97751782123925</v>
      </c>
      <c r="P47" s="9"/>
    </row>
    <row r="48" spans="1:16">
      <c r="A48" s="12"/>
      <c r="B48" s="25">
        <v>388.1</v>
      </c>
      <c r="C48" s="20" t="s">
        <v>116</v>
      </c>
      <c r="D48" s="46">
        <v>0</v>
      </c>
      <c r="E48" s="46">
        <v>28902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28902</v>
      </c>
      <c r="O48" s="47">
        <f t="shared" si="1"/>
        <v>5.2827636629501002</v>
      </c>
      <c r="P48" s="9"/>
    </row>
    <row r="49" spans="1:119" ht="15.75" thickBot="1">
      <c r="A49" s="12"/>
      <c r="B49" s="25">
        <v>389.3</v>
      </c>
      <c r="C49" s="20" t="s">
        <v>126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172500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172500</v>
      </c>
      <c r="O49" s="47">
        <f t="shared" si="1"/>
        <v>31.52988484737708</v>
      </c>
      <c r="P49" s="9"/>
    </row>
    <row r="50" spans="1:119" ht="16.5" thickBot="1">
      <c r="A50" s="14" t="s">
        <v>52</v>
      </c>
      <c r="B50" s="23"/>
      <c r="C50" s="22"/>
      <c r="D50" s="15">
        <f t="shared" ref="D50:M50" si="13">SUM(D5,D13,D17,D26,D38,D40,D46)</f>
        <v>8206545</v>
      </c>
      <c r="E50" s="15">
        <f t="shared" si="13"/>
        <v>1154581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9443498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0"/>
        <v>18804624</v>
      </c>
      <c r="O50" s="38">
        <f t="shared" si="1"/>
        <v>3437.1456772070919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129</v>
      </c>
      <c r="M52" s="118"/>
      <c r="N52" s="118"/>
      <c r="O52" s="43">
        <v>5471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81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64</v>
      </c>
      <c r="F4" s="34" t="s">
        <v>65</v>
      </c>
      <c r="G4" s="34" t="s">
        <v>66</v>
      </c>
      <c r="H4" s="34" t="s">
        <v>6</v>
      </c>
      <c r="I4" s="34" t="s">
        <v>7</v>
      </c>
      <c r="J4" s="35" t="s">
        <v>67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3148701</v>
      </c>
      <c r="E5" s="27">
        <f t="shared" si="0"/>
        <v>935915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4084616</v>
      </c>
      <c r="O5" s="33">
        <f t="shared" ref="O5:O36" si="1">(N5/O$57)</f>
        <v>745.91234477720968</v>
      </c>
      <c r="P5" s="6"/>
    </row>
    <row r="6" spans="1:133">
      <c r="A6" s="12"/>
      <c r="B6" s="25">
        <v>311</v>
      </c>
      <c r="C6" s="20" t="s">
        <v>3</v>
      </c>
      <c r="D6" s="46">
        <v>915824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915824</v>
      </c>
      <c r="O6" s="47">
        <f t="shared" si="1"/>
        <v>167.24324324324326</v>
      </c>
      <c r="P6" s="9"/>
    </row>
    <row r="7" spans="1:133">
      <c r="A7" s="12"/>
      <c r="B7" s="25">
        <v>312.41000000000003</v>
      </c>
      <c r="C7" s="20" t="s">
        <v>103</v>
      </c>
      <c r="D7" s="46">
        <v>449795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449795</v>
      </c>
      <c r="O7" s="47">
        <f t="shared" si="1"/>
        <v>82.139335281227176</v>
      </c>
      <c r="P7" s="9"/>
    </row>
    <row r="8" spans="1:133">
      <c r="A8" s="12"/>
      <c r="B8" s="25">
        <v>312.60000000000002</v>
      </c>
      <c r="C8" s="20" t="s">
        <v>12</v>
      </c>
      <c r="D8" s="46">
        <v>1783082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1783082</v>
      </c>
      <c r="O8" s="47">
        <f t="shared" si="1"/>
        <v>325.61760409057706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538295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538295</v>
      </c>
      <c r="O9" s="47">
        <f t="shared" si="1"/>
        <v>98.300766983199409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235743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235743</v>
      </c>
      <c r="O10" s="47">
        <f t="shared" si="1"/>
        <v>43.050219138056974</v>
      </c>
      <c r="P10" s="9"/>
    </row>
    <row r="11" spans="1:133">
      <c r="A11" s="12"/>
      <c r="B11" s="25">
        <v>314.39999999999998</v>
      </c>
      <c r="C11" s="20" t="s">
        <v>16</v>
      </c>
      <c r="D11" s="46">
        <v>0</v>
      </c>
      <c r="E11" s="46">
        <v>7960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7960</v>
      </c>
      <c r="O11" s="47">
        <f t="shared" si="1"/>
        <v>1.4536157779401022</v>
      </c>
      <c r="P11" s="9"/>
    </row>
    <row r="12" spans="1:133">
      <c r="A12" s="12"/>
      <c r="B12" s="25">
        <v>315</v>
      </c>
      <c r="C12" s="20" t="s">
        <v>104</v>
      </c>
      <c r="D12" s="46">
        <v>0</v>
      </c>
      <c r="E12" s="46">
        <v>153917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153917</v>
      </c>
      <c r="O12" s="47">
        <f t="shared" si="1"/>
        <v>28.10756026296567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372097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372097</v>
      </c>
      <c r="O13" s="45">
        <f t="shared" si="1"/>
        <v>67.95051132213294</v>
      </c>
      <c r="P13" s="10"/>
    </row>
    <row r="14" spans="1:133">
      <c r="A14" s="12"/>
      <c r="B14" s="25">
        <v>323.10000000000002</v>
      </c>
      <c r="C14" s="20" t="s">
        <v>18</v>
      </c>
      <c r="D14" s="46">
        <v>310896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310896</v>
      </c>
      <c r="O14" s="47">
        <f t="shared" si="1"/>
        <v>56.774287801314827</v>
      </c>
      <c r="P14" s="9"/>
    </row>
    <row r="15" spans="1:133">
      <c r="A15" s="12"/>
      <c r="B15" s="25">
        <v>324.11</v>
      </c>
      <c r="C15" s="20" t="s">
        <v>125</v>
      </c>
      <c r="D15" s="46">
        <v>18352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18352</v>
      </c>
      <c r="O15" s="47">
        <f t="shared" si="1"/>
        <v>3.3513513513513513</v>
      </c>
      <c r="P15" s="9"/>
    </row>
    <row r="16" spans="1:133">
      <c r="A16" s="12"/>
      <c r="B16" s="25">
        <v>367</v>
      </c>
      <c r="C16" s="20" t="s">
        <v>105</v>
      </c>
      <c r="D16" s="46">
        <v>42849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42849</v>
      </c>
      <c r="O16" s="47">
        <f t="shared" si="1"/>
        <v>7.8248721694667642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SUM(D18:D29)</f>
        <v>1618243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316341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1934584</v>
      </c>
      <c r="O17" s="45">
        <f t="shared" si="1"/>
        <v>353.28414901387873</v>
      </c>
      <c r="P17" s="10"/>
    </row>
    <row r="18" spans="1:16">
      <c r="A18" s="12"/>
      <c r="B18" s="25">
        <v>331.2</v>
      </c>
      <c r="C18" s="20" t="s">
        <v>21</v>
      </c>
      <c r="D18" s="46">
        <v>3183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3183</v>
      </c>
      <c r="O18" s="47">
        <f t="shared" si="1"/>
        <v>0.58126369612856099</v>
      </c>
      <c r="P18" s="9"/>
    </row>
    <row r="19" spans="1:16">
      <c r="A19" s="12"/>
      <c r="B19" s="25">
        <v>331.31</v>
      </c>
      <c r="C19" s="20" t="s">
        <v>87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2209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2209</v>
      </c>
      <c r="O19" s="47">
        <f t="shared" si="1"/>
        <v>0.40339663988312635</v>
      </c>
      <c r="P19" s="9"/>
    </row>
    <row r="20" spans="1:16">
      <c r="A20" s="12"/>
      <c r="B20" s="25">
        <v>331.35</v>
      </c>
      <c r="C20" s="20" t="s">
        <v>106</v>
      </c>
      <c r="D20" s="46">
        <v>5103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5103</v>
      </c>
      <c r="O20" s="47">
        <f t="shared" si="1"/>
        <v>0.93188458728999268</v>
      </c>
      <c r="P20" s="9"/>
    </row>
    <row r="21" spans="1:16">
      <c r="A21" s="12"/>
      <c r="B21" s="25">
        <v>331.41</v>
      </c>
      <c r="C21" s="20" t="s">
        <v>24</v>
      </c>
      <c r="D21" s="46">
        <v>278621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278621</v>
      </c>
      <c r="O21" s="47">
        <f t="shared" si="1"/>
        <v>50.880387143900656</v>
      </c>
      <c r="P21" s="9"/>
    </row>
    <row r="22" spans="1:16">
      <c r="A22" s="12"/>
      <c r="B22" s="25">
        <v>334.31</v>
      </c>
      <c r="C22" s="20" t="s">
        <v>120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314132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314132</v>
      </c>
      <c r="O22" s="47">
        <f t="shared" si="1"/>
        <v>57.365230094959827</v>
      </c>
      <c r="P22" s="9"/>
    </row>
    <row r="23" spans="1:16">
      <c r="A23" s="12"/>
      <c r="B23" s="25">
        <v>334.41</v>
      </c>
      <c r="C23" s="20" t="s">
        <v>25</v>
      </c>
      <c r="D23" s="46">
        <v>155804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155804</v>
      </c>
      <c r="O23" s="47">
        <f t="shared" si="1"/>
        <v>28.452154857560263</v>
      </c>
      <c r="P23" s="9"/>
    </row>
    <row r="24" spans="1:16">
      <c r="A24" s="12"/>
      <c r="B24" s="25">
        <v>334.5</v>
      </c>
      <c r="C24" s="20" t="s">
        <v>107</v>
      </c>
      <c r="D24" s="46">
        <v>40000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40000</v>
      </c>
      <c r="O24" s="47">
        <f t="shared" si="1"/>
        <v>7.3046018991964941</v>
      </c>
      <c r="P24" s="9"/>
    </row>
    <row r="25" spans="1:16">
      <c r="A25" s="12"/>
      <c r="B25" s="25">
        <v>335.14</v>
      </c>
      <c r="C25" s="20" t="s">
        <v>95</v>
      </c>
      <c r="D25" s="46">
        <v>993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993</v>
      </c>
      <c r="O25" s="47">
        <f t="shared" si="1"/>
        <v>0.18133674214755297</v>
      </c>
      <c r="P25" s="9"/>
    </row>
    <row r="26" spans="1:16">
      <c r="A26" s="12"/>
      <c r="B26" s="25">
        <v>335.15</v>
      </c>
      <c r="C26" s="20" t="s">
        <v>96</v>
      </c>
      <c r="D26" s="46">
        <v>4800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4800</v>
      </c>
      <c r="O26" s="47">
        <f t="shared" si="1"/>
        <v>0.87655222790357923</v>
      </c>
      <c r="P26" s="9"/>
    </row>
    <row r="27" spans="1:16">
      <c r="A27" s="12"/>
      <c r="B27" s="25">
        <v>335.18</v>
      </c>
      <c r="C27" s="20" t="s">
        <v>97</v>
      </c>
      <c r="D27" s="46">
        <v>810902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810902</v>
      </c>
      <c r="O27" s="47">
        <f t="shared" si="1"/>
        <v>148.08290723155588</v>
      </c>
      <c r="P27" s="9"/>
    </row>
    <row r="28" spans="1:16">
      <c r="A28" s="12"/>
      <c r="B28" s="25">
        <v>335.19</v>
      </c>
      <c r="C28" s="20" t="s">
        <v>108</v>
      </c>
      <c r="D28" s="46">
        <v>304394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304394</v>
      </c>
      <c r="O28" s="47">
        <f t="shared" si="1"/>
        <v>55.586924762600439</v>
      </c>
      <c r="P28" s="9"/>
    </row>
    <row r="29" spans="1:16">
      <c r="A29" s="12"/>
      <c r="B29" s="25">
        <v>337.5</v>
      </c>
      <c r="C29" s="20" t="s">
        <v>121</v>
      </c>
      <c r="D29" s="46">
        <v>14443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14443</v>
      </c>
      <c r="O29" s="47">
        <f t="shared" si="1"/>
        <v>2.6375091307523739</v>
      </c>
      <c r="P29" s="9"/>
    </row>
    <row r="30" spans="1:16" ht="15.75">
      <c r="A30" s="29" t="s">
        <v>38</v>
      </c>
      <c r="B30" s="30"/>
      <c r="C30" s="31"/>
      <c r="D30" s="32">
        <f t="shared" ref="D30:M30" si="7">SUM(D31:D41)</f>
        <v>1554444</v>
      </c>
      <c r="E30" s="32">
        <f t="shared" si="7"/>
        <v>52918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7375258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8982620</v>
      </c>
      <c r="O30" s="45">
        <f t="shared" si="1"/>
        <v>1640.3615777940101</v>
      </c>
      <c r="P30" s="10"/>
    </row>
    <row r="31" spans="1:16">
      <c r="A31" s="12"/>
      <c r="B31" s="25">
        <v>341.3</v>
      </c>
      <c r="C31" s="20" t="s">
        <v>98</v>
      </c>
      <c r="D31" s="46">
        <v>921526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1" si="8">SUM(D31:M31)</f>
        <v>921526</v>
      </c>
      <c r="O31" s="47">
        <f t="shared" si="1"/>
        <v>168.28451424397372</v>
      </c>
      <c r="P31" s="9"/>
    </row>
    <row r="32" spans="1:16">
      <c r="A32" s="12"/>
      <c r="B32" s="25">
        <v>341.9</v>
      </c>
      <c r="C32" s="20" t="s">
        <v>109</v>
      </c>
      <c r="D32" s="46">
        <v>11022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11022</v>
      </c>
      <c r="O32" s="47">
        <f t="shared" si="1"/>
        <v>2.0127830533235938</v>
      </c>
      <c r="P32" s="9"/>
    </row>
    <row r="33" spans="1:16">
      <c r="A33" s="12"/>
      <c r="B33" s="25">
        <v>342.1</v>
      </c>
      <c r="C33" s="20" t="s">
        <v>42</v>
      </c>
      <c r="D33" s="46">
        <v>7566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7566</v>
      </c>
      <c r="O33" s="47">
        <f t="shared" si="1"/>
        <v>1.3816654492330167</v>
      </c>
      <c r="P33" s="9"/>
    </row>
    <row r="34" spans="1:16">
      <c r="A34" s="12"/>
      <c r="B34" s="25">
        <v>343.2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1464175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1464175</v>
      </c>
      <c r="O34" s="47">
        <f t="shared" si="1"/>
        <v>267.38038714390063</v>
      </c>
      <c r="P34" s="9"/>
    </row>
    <row r="35" spans="1:16">
      <c r="A35" s="12"/>
      <c r="B35" s="25">
        <v>343.3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2675354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2675354</v>
      </c>
      <c r="O35" s="47">
        <f t="shared" si="1"/>
        <v>488.55989773557343</v>
      </c>
      <c r="P35" s="9"/>
    </row>
    <row r="36" spans="1:16">
      <c r="A36" s="12"/>
      <c r="B36" s="25">
        <v>343.4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1462347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1462347</v>
      </c>
      <c r="O36" s="47">
        <f t="shared" si="1"/>
        <v>267.04656683710738</v>
      </c>
      <c r="P36" s="9"/>
    </row>
    <row r="37" spans="1:16">
      <c r="A37" s="12"/>
      <c r="B37" s="25">
        <v>343.5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1773382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1773382</v>
      </c>
      <c r="O37" s="47">
        <f t="shared" ref="O37:O55" si="9">(N37/O$57)</f>
        <v>323.8462381300219</v>
      </c>
      <c r="P37" s="9"/>
    </row>
    <row r="38" spans="1:16">
      <c r="A38" s="12"/>
      <c r="B38" s="25">
        <v>344.1</v>
      </c>
      <c r="C38" s="20" t="s">
        <v>99</v>
      </c>
      <c r="D38" s="46">
        <v>497891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497891</v>
      </c>
      <c r="O38" s="47">
        <f t="shared" si="9"/>
        <v>90.922388604821037</v>
      </c>
      <c r="P38" s="9"/>
    </row>
    <row r="39" spans="1:16">
      <c r="A39" s="12"/>
      <c r="B39" s="25">
        <v>344.9</v>
      </c>
      <c r="C39" s="20" t="s">
        <v>110</v>
      </c>
      <c r="D39" s="46">
        <v>58743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58743</v>
      </c>
      <c r="O39" s="47">
        <f t="shared" si="9"/>
        <v>10.727355734112491</v>
      </c>
      <c r="P39" s="9"/>
    </row>
    <row r="40" spans="1:16">
      <c r="A40" s="12"/>
      <c r="B40" s="25">
        <v>345.1</v>
      </c>
      <c r="C40" s="20" t="s">
        <v>111</v>
      </c>
      <c r="D40" s="46">
        <v>11849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11849</v>
      </c>
      <c r="O40" s="47">
        <f t="shared" si="9"/>
        <v>2.1638056975894813</v>
      </c>
      <c r="P40" s="9"/>
    </row>
    <row r="41" spans="1:16">
      <c r="A41" s="12"/>
      <c r="B41" s="25">
        <v>349</v>
      </c>
      <c r="C41" s="20" t="s">
        <v>1</v>
      </c>
      <c r="D41" s="46">
        <v>45847</v>
      </c>
      <c r="E41" s="46">
        <v>52918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98765</v>
      </c>
      <c r="O41" s="47">
        <f t="shared" si="9"/>
        <v>18.035975164353541</v>
      </c>
      <c r="P41" s="9"/>
    </row>
    <row r="42" spans="1:16" ht="15.75">
      <c r="A42" s="29" t="s">
        <v>39</v>
      </c>
      <c r="B42" s="30"/>
      <c r="C42" s="31"/>
      <c r="D42" s="32">
        <f t="shared" ref="D42:M42" si="10">SUM(D43:D43)</f>
        <v>20010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5" si="11">SUM(D42:M42)</f>
        <v>20010</v>
      </c>
      <c r="O42" s="45">
        <f t="shared" si="9"/>
        <v>3.6541271000730462</v>
      </c>
      <c r="P42" s="10"/>
    </row>
    <row r="43" spans="1:16">
      <c r="A43" s="13"/>
      <c r="B43" s="39">
        <v>351.9</v>
      </c>
      <c r="C43" s="21" t="s">
        <v>112</v>
      </c>
      <c r="D43" s="46">
        <v>20010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20010</v>
      </c>
      <c r="O43" s="47">
        <f t="shared" si="9"/>
        <v>3.6541271000730462</v>
      </c>
      <c r="P43" s="9"/>
    </row>
    <row r="44" spans="1:16" ht="15.75">
      <c r="A44" s="29" t="s">
        <v>4</v>
      </c>
      <c r="B44" s="30"/>
      <c r="C44" s="31"/>
      <c r="D44" s="32">
        <f t="shared" ref="D44:M44" si="12">SUM(D45:D49)</f>
        <v>185940</v>
      </c>
      <c r="E44" s="32">
        <f t="shared" si="12"/>
        <v>13046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30898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1"/>
        <v>229884</v>
      </c>
      <c r="O44" s="45">
        <f t="shared" si="9"/>
        <v>41.980277574872169</v>
      </c>
      <c r="P44" s="10"/>
    </row>
    <row r="45" spans="1:16">
      <c r="A45" s="12"/>
      <c r="B45" s="25">
        <v>361.1</v>
      </c>
      <c r="C45" s="20" t="s">
        <v>57</v>
      </c>
      <c r="D45" s="46">
        <v>3584</v>
      </c>
      <c r="E45" s="46">
        <v>12314</v>
      </c>
      <c r="F45" s="46">
        <v>0</v>
      </c>
      <c r="G45" s="46">
        <v>0</v>
      </c>
      <c r="H45" s="46">
        <v>0</v>
      </c>
      <c r="I45" s="46">
        <v>30898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46796</v>
      </c>
      <c r="O45" s="47">
        <f t="shared" si="9"/>
        <v>8.5456537618699784</v>
      </c>
      <c r="P45" s="9"/>
    </row>
    <row r="46" spans="1:16">
      <c r="A46" s="12"/>
      <c r="B46" s="25">
        <v>362</v>
      </c>
      <c r="C46" s="20" t="s">
        <v>58</v>
      </c>
      <c r="D46" s="46">
        <v>63982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63982</v>
      </c>
      <c r="O46" s="47">
        <f t="shared" si="9"/>
        <v>11.684075967859751</v>
      </c>
      <c r="P46" s="9"/>
    </row>
    <row r="47" spans="1:16">
      <c r="A47" s="12"/>
      <c r="B47" s="25">
        <v>366</v>
      </c>
      <c r="C47" s="20" t="s">
        <v>60</v>
      </c>
      <c r="D47" s="46">
        <v>45177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45177</v>
      </c>
      <c r="O47" s="47">
        <f t="shared" si="9"/>
        <v>8.25</v>
      </c>
      <c r="P47" s="9"/>
    </row>
    <row r="48" spans="1:16">
      <c r="A48" s="12"/>
      <c r="B48" s="25">
        <v>369.3</v>
      </c>
      <c r="C48" s="20" t="s">
        <v>114</v>
      </c>
      <c r="D48" s="46">
        <v>73157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73157</v>
      </c>
      <c r="O48" s="47">
        <f t="shared" si="9"/>
        <v>13.359569028487947</v>
      </c>
      <c r="P48" s="9"/>
    </row>
    <row r="49" spans="1:119">
      <c r="A49" s="12"/>
      <c r="B49" s="25">
        <v>369.9</v>
      </c>
      <c r="C49" s="20" t="s">
        <v>61</v>
      </c>
      <c r="D49" s="46">
        <v>40</v>
      </c>
      <c r="E49" s="46">
        <v>732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772</v>
      </c>
      <c r="O49" s="47">
        <f t="shared" si="9"/>
        <v>0.14097881665449233</v>
      </c>
      <c r="P49" s="9"/>
    </row>
    <row r="50" spans="1:119" ht="15.75">
      <c r="A50" s="29" t="s">
        <v>40</v>
      </c>
      <c r="B50" s="30"/>
      <c r="C50" s="31"/>
      <c r="D50" s="32">
        <f t="shared" ref="D50:M50" si="13">SUM(D51:D54)</f>
        <v>3012806</v>
      </c>
      <c r="E50" s="32">
        <f t="shared" si="13"/>
        <v>111621</v>
      </c>
      <c r="F50" s="32">
        <f t="shared" si="13"/>
        <v>0</v>
      </c>
      <c r="G50" s="32">
        <f t="shared" si="13"/>
        <v>0</v>
      </c>
      <c r="H50" s="32">
        <f t="shared" si="13"/>
        <v>0</v>
      </c>
      <c r="I50" s="32">
        <f t="shared" si="13"/>
        <v>2420882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 t="shared" si="11"/>
        <v>5545309</v>
      </c>
      <c r="O50" s="45">
        <f t="shared" si="9"/>
        <v>1012.6568663257852</v>
      </c>
      <c r="P50" s="9"/>
    </row>
    <row r="51" spans="1:119">
      <c r="A51" s="12"/>
      <c r="B51" s="25">
        <v>381</v>
      </c>
      <c r="C51" s="20" t="s">
        <v>62</v>
      </c>
      <c r="D51" s="46">
        <v>2582806</v>
      </c>
      <c r="E51" s="46">
        <v>88360</v>
      </c>
      <c r="F51" s="46">
        <v>0</v>
      </c>
      <c r="G51" s="46">
        <v>0</v>
      </c>
      <c r="H51" s="46">
        <v>0</v>
      </c>
      <c r="I51" s="46">
        <v>1922585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4593751</v>
      </c>
      <c r="O51" s="47">
        <f t="shared" si="9"/>
        <v>838.88805697589487</v>
      </c>
      <c r="P51" s="9"/>
    </row>
    <row r="52" spans="1:119">
      <c r="A52" s="12"/>
      <c r="B52" s="25">
        <v>384</v>
      </c>
      <c r="C52" s="20" t="s">
        <v>91</v>
      </c>
      <c r="D52" s="46">
        <v>430000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430000</v>
      </c>
      <c r="O52" s="47">
        <f t="shared" si="9"/>
        <v>78.524470416362306</v>
      </c>
      <c r="P52" s="9"/>
    </row>
    <row r="53" spans="1:119">
      <c r="A53" s="12"/>
      <c r="B53" s="25">
        <v>388.1</v>
      </c>
      <c r="C53" s="20" t="s">
        <v>116</v>
      </c>
      <c r="D53" s="46">
        <v>0</v>
      </c>
      <c r="E53" s="46">
        <v>23261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23261</v>
      </c>
      <c r="O53" s="47">
        <f t="shared" si="9"/>
        <v>4.2478086194302414</v>
      </c>
      <c r="P53" s="9"/>
    </row>
    <row r="54" spans="1:119" ht="15.75" thickBot="1">
      <c r="A54" s="12"/>
      <c r="B54" s="25">
        <v>389.3</v>
      </c>
      <c r="C54" s="20" t="s">
        <v>126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498297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498297</v>
      </c>
      <c r="O54" s="47">
        <f t="shared" si="9"/>
        <v>90.996530314097882</v>
      </c>
      <c r="P54" s="9"/>
    </row>
    <row r="55" spans="1:119" ht="16.5" thickBot="1">
      <c r="A55" s="14" t="s">
        <v>52</v>
      </c>
      <c r="B55" s="23"/>
      <c r="C55" s="22"/>
      <c r="D55" s="15">
        <f t="shared" ref="D55:M55" si="14">SUM(D5,D13,D17,D30,D42,D44,D50)</f>
        <v>9912241</v>
      </c>
      <c r="E55" s="15">
        <f t="shared" si="14"/>
        <v>1113500</v>
      </c>
      <c r="F55" s="15">
        <f t="shared" si="14"/>
        <v>0</v>
      </c>
      <c r="G55" s="15">
        <f t="shared" si="14"/>
        <v>0</v>
      </c>
      <c r="H55" s="15">
        <f t="shared" si="14"/>
        <v>0</v>
      </c>
      <c r="I55" s="15">
        <f t="shared" si="14"/>
        <v>10143379</v>
      </c>
      <c r="J55" s="15">
        <f t="shared" si="14"/>
        <v>0</v>
      </c>
      <c r="K55" s="15">
        <f t="shared" si="14"/>
        <v>0</v>
      </c>
      <c r="L55" s="15">
        <f t="shared" si="14"/>
        <v>0</v>
      </c>
      <c r="M55" s="15">
        <f t="shared" si="14"/>
        <v>0</v>
      </c>
      <c r="N55" s="15">
        <f t="shared" si="11"/>
        <v>21169120</v>
      </c>
      <c r="O55" s="38">
        <f t="shared" si="9"/>
        <v>3865.7998539079622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127</v>
      </c>
      <c r="M57" s="118"/>
      <c r="N57" s="118"/>
      <c r="O57" s="43">
        <v>5476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81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64</v>
      </c>
      <c r="F4" s="34" t="s">
        <v>65</v>
      </c>
      <c r="G4" s="34" t="s">
        <v>66</v>
      </c>
      <c r="H4" s="34" t="s">
        <v>6</v>
      </c>
      <c r="I4" s="34" t="s">
        <v>7</v>
      </c>
      <c r="J4" s="35" t="s">
        <v>67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2945548</v>
      </c>
      <c r="E5" s="27">
        <f t="shared" si="0"/>
        <v>953863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3899411</v>
      </c>
      <c r="O5" s="33">
        <f t="shared" ref="O5:O36" si="1">(N5/O$57)</f>
        <v>718.2558482225088</v>
      </c>
      <c r="P5" s="6"/>
    </row>
    <row r="6" spans="1:133">
      <c r="A6" s="12"/>
      <c r="B6" s="25">
        <v>311</v>
      </c>
      <c r="C6" s="20" t="s">
        <v>3</v>
      </c>
      <c r="D6" s="46">
        <v>909459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909459</v>
      </c>
      <c r="O6" s="47">
        <f t="shared" si="1"/>
        <v>167.51869589242955</v>
      </c>
      <c r="P6" s="9"/>
    </row>
    <row r="7" spans="1:133">
      <c r="A7" s="12"/>
      <c r="B7" s="25">
        <v>312.41000000000003</v>
      </c>
      <c r="C7" s="20" t="s">
        <v>103</v>
      </c>
      <c r="D7" s="46">
        <v>390504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390504</v>
      </c>
      <c r="O7" s="47">
        <f t="shared" si="1"/>
        <v>71.929268741941428</v>
      </c>
      <c r="P7" s="9"/>
    </row>
    <row r="8" spans="1:133">
      <c r="A8" s="12"/>
      <c r="B8" s="25">
        <v>312.60000000000002</v>
      </c>
      <c r="C8" s="20" t="s">
        <v>12</v>
      </c>
      <c r="D8" s="46">
        <v>1645585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1645585</v>
      </c>
      <c r="O8" s="47">
        <f t="shared" si="1"/>
        <v>303.11014919874748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580440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580440</v>
      </c>
      <c r="O9" s="47">
        <f t="shared" si="1"/>
        <v>106.91471725916375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187811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187811</v>
      </c>
      <c r="O10" s="47">
        <f t="shared" si="1"/>
        <v>34.594032050101305</v>
      </c>
      <c r="P10" s="9"/>
    </row>
    <row r="11" spans="1:133">
      <c r="A11" s="12"/>
      <c r="B11" s="25">
        <v>314.39999999999998</v>
      </c>
      <c r="C11" s="20" t="s">
        <v>16</v>
      </c>
      <c r="D11" s="46">
        <v>0</v>
      </c>
      <c r="E11" s="46">
        <v>7585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7585</v>
      </c>
      <c r="O11" s="47">
        <f t="shared" si="1"/>
        <v>1.3971265426413704</v>
      </c>
      <c r="P11" s="9"/>
    </row>
    <row r="12" spans="1:133">
      <c r="A12" s="12"/>
      <c r="B12" s="25">
        <v>315</v>
      </c>
      <c r="C12" s="20" t="s">
        <v>104</v>
      </c>
      <c r="D12" s="46">
        <v>0</v>
      </c>
      <c r="E12" s="46">
        <v>178027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178027</v>
      </c>
      <c r="O12" s="47">
        <f t="shared" si="1"/>
        <v>32.791858537483883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SUM(D14:D15)</f>
        <v>334821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0" si="4">SUM(D13:M13)</f>
        <v>334821</v>
      </c>
      <c r="O13" s="45">
        <f t="shared" si="1"/>
        <v>61.672683735494566</v>
      </c>
      <c r="P13" s="10"/>
    </row>
    <row r="14" spans="1:133">
      <c r="A14" s="12"/>
      <c r="B14" s="25">
        <v>323.10000000000002</v>
      </c>
      <c r="C14" s="20" t="s">
        <v>18</v>
      </c>
      <c r="D14" s="46">
        <v>277477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277477</v>
      </c>
      <c r="O14" s="47">
        <f t="shared" si="1"/>
        <v>51.110149198747465</v>
      </c>
      <c r="P14" s="9"/>
    </row>
    <row r="15" spans="1:133">
      <c r="A15" s="12"/>
      <c r="B15" s="25">
        <v>367</v>
      </c>
      <c r="C15" s="20" t="s">
        <v>105</v>
      </c>
      <c r="D15" s="46">
        <v>57344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57344</v>
      </c>
      <c r="O15" s="47">
        <f t="shared" si="1"/>
        <v>10.5625345367471</v>
      </c>
      <c r="P15" s="9"/>
    </row>
    <row r="16" spans="1:133" ht="15.75">
      <c r="A16" s="29" t="s">
        <v>22</v>
      </c>
      <c r="B16" s="30"/>
      <c r="C16" s="31"/>
      <c r="D16" s="32">
        <f t="shared" ref="D16:M16" si="5">SUM(D17:D29)</f>
        <v>1937306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548775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2486081</v>
      </c>
      <c r="O16" s="45">
        <f t="shared" si="1"/>
        <v>457.92613741020443</v>
      </c>
      <c r="P16" s="10"/>
    </row>
    <row r="17" spans="1:16">
      <c r="A17" s="12"/>
      <c r="B17" s="25">
        <v>331.2</v>
      </c>
      <c r="C17" s="20" t="s">
        <v>21</v>
      </c>
      <c r="D17" s="46">
        <v>3166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3166</v>
      </c>
      <c r="O17" s="47">
        <f t="shared" si="1"/>
        <v>0.58316448701418311</v>
      </c>
      <c r="P17" s="9"/>
    </row>
    <row r="18" spans="1:16">
      <c r="A18" s="12"/>
      <c r="B18" s="25">
        <v>331.31</v>
      </c>
      <c r="C18" s="20" t="s">
        <v>87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445409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445409</v>
      </c>
      <c r="O18" s="47">
        <f t="shared" si="1"/>
        <v>82.042549272425859</v>
      </c>
      <c r="P18" s="9"/>
    </row>
    <row r="19" spans="1:16">
      <c r="A19" s="12"/>
      <c r="B19" s="25">
        <v>331.35</v>
      </c>
      <c r="C19" s="20" t="s">
        <v>106</v>
      </c>
      <c r="D19" s="46">
        <v>55360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55360</v>
      </c>
      <c r="O19" s="47">
        <f t="shared" si="1"/>
        <v>10.197089703444465</v>
      </c>
      <c r="P19" s="9"/>
    </row>
    <row r="20" spans="1:16">
      <c r="A20" s="12"/>
      <c r="B20" s="25">
        <v>331.41</v>
      </c>
      <c r="C20" s="20" t="s">
        <v>24</v>
      </c>
      <c r="D20" s="46">
        <v>447980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447980</v>
      </c>
      <c r="O20" s="47">
        <f t="shared" si="1"/>
        <v>82.51611714864616</v>
      </c>
      <c r="P20" s="9"/>
    </row>
    <row r="21" spans="1:16">
      <c r="A21" s="12"/>
      <c r="B21" s="25">
        <v>331.7</v>
      </c>
      <c r="C21" s="20" t="s">
        <v>119</v>
      </c>
      <c r="D21" s="46">
        <v>72114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72114</v>
      </c>
      <c r="O21" s="47">
        <f t="shared" si="1"/>
        <v>13.283109228218825</v>
      </c>
      <c r="P21" s="9"/>
    </row>
    <row r="22" spans="1:16">
      <c r="A22" s="12"/>
      <c r="B22" s="25">
        <v>334.31</v>
      </c>
      <c r="C22" s="20" t="s">
        <v>120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103366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103366</v>
      </c>
      <c r="O22" s="47">
        <f t="shared" si="1"/>
        <v>19.03960213667342</v>
      </c>
      <c r="P22" s="9"/>
    </row>
    <row r="23" spans="1:16">
      <c r="A23" s="12"/>
      <c r="B23" s="25">
        <v>334.41</v>
      </c>
      <c r="C23" s="20" t="s">
        <v>25</v>
      </c>
      <c r="D23" s="46">
        <v>143625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143625</v>
      </c>
      <c r="O23" s="47">
        <f t="shared" si="1"/>
        <v>26.455148277767545</v>
      </c>
      <c r="P23" s="9"/>
    </row>
    <row r="24" spans="1:16">
      <c r="A24" s="12"/>
      <c r="B24" s="25">
        <v>335.14</v>
      </c>
      <c r="C24" s="20" t="s">
        <v>95</v>
      </c>
      <c r="D24" s="46">
        <v>1295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1295</v>
      </c>
      <c r="O24" s="47">
        <f t="shared" si="1"/>
        <v>0.23853379996316079</v>
      </c>
      <c r="P24" s="9"/>
    </row>
    <row r="25" spans="1:16">
      <c r="A25" s="12"/>
      <c r="B25" s="25">
        <v>335.15</v>
      </c>
      <c r="C25" s="20" t="s">
        <v>96</v>
      </c>
      <c r="D25" s="46">
        <v>4576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4576</v>
      </c>
      <c r="O25" s="47">
        <f t="shared" si="1"/>
        <v>0.84288082519801066</v>
      </c>
      <c r="P25" s="9"/>
    </row>
    <row r="26" spans="1:16">
      <c r="A26" s="12"/>
      <c r="B26" s="25">
        <v>335.18</v>
      </c>
      <c r="C26" s="20" t="s">
        <v>97</v>
      </c>
      <c r="D26" s="46">
        <v>882287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882287</v>
      </c>
      <c r="O26" s="47">
        <f t="shared" si="1"/>
        <v>162.5137226008473</v>
      </c>
      <c r="P26" s="9"/>
    </row>
    <row r="27" spans="1:16">
      <c r="A27" s="12"/>
      <c r="B27" s="25">
        <v>335.19</v>
      </c>
      <c r="C27" s="20" t="s">
        <v>108</v>
      </c>
      <c r="D27" s="46">
        <v>292125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292125</v>
      </c>
      <c r="O27" s="47">
        <f t="shared" si="1"/>
        <v>53.808251980106832</v>
      </c>
      <c r="P27" s="9"/>
    </row>
    <row r="28" spans="1:16">
      <c r="A28" s="12"/>
      <c r="B28" s="25">
        <v>337.5</v>
      </c>
      <c r="C28" s="20" t="s">
        <v>121</v>
      </c>
      <c r="D28" s="46">
        <v>8744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8744</v>
      </c>
      <c r="O28" s="47">
        <f t="shared" si="1"/>
        <v>1.6106096887087862</v>
      </c>
      <c r="P28" s="9"/>
    </row>
    <row r="29" spans="1:16">
      <c r="A29" s="12"/>
      <c r="B29" s="25">
        <v>338</v>
      </c>
      <c r="C29" s="20" t="s">
        <v>32</v>
      </c>
      <c r="D29" s="46">
        <v>26034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26034</v>
      </c>
      <c r="O29" s="47">
        <f t="shared" si="1"/>
        <v>4.7953582611899064</v>
      </c>
      <c r="P29" s="9"/>
    </row>
    <row r="30" spans="1:16" ht="15.75">
      <c r="A30" s="29" t="s">
        <v>38</v>
      </c>
      <c r="B30" s="30"/>
      <c r="C30" s="31"/>
      <c r="D30" s="32">
        <f t="shared" ref="D30:M30" si="6">SUM(D31:D41)</f>
        <v>1452717</v>
      </c>
      <c r="E30" s="32">
        <f t="shared" si="6"/>
        <v>50550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6524753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8028020</v>
      </c>
      <c r="O30" s="45">
        <f t="shared" si="1"/>
        <v>1478.72904770676</v>
      </c>
      <c r="P30" s="10"/>
    </row>
    <row r="31" spans="1:16">
      <c r="A31" s="12"/>
      <c r="B31" s="25">
        <v>341.3</v>
      </c>
      <c r="C31" s="20" t="s">
        <v>98</v>
      </c>
      <c r="D31" s="46">
        <v>885612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1" si="7">SUM(D31:M31)</f>
        <v>885612</v>
      </c>
      <c r="O31" s="47">
        <f t="shared" si="1"/>
        <v>163.12617424940137</v>
      </c>
      <c r="P31" s="9"/>
    </row>
    <row r="32" spans="1:16">
      <c r="A32" s="12"/>
      <c r="B32" s="25">
        <v>341.9</v>
      </c>
      <c r="C32" s="20" t="s">
        <v>109</v>
      </c>
      <c r="D32" s="46">
        <v>8109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8109</v>
      </c>
      <c r="O32" s="47">
        <f t="shared" si="1"/>
        <v>1.4936452385337999</v>
      </c>
      <c r="P32" s="9"/>
    </row>
    <row r="33" spans="1:16">
      <c r="A33" s="12"/>
      <c r="B33" s="25">
        <v>342.1</v>
      </c>
      <c r="C33" s="20" t="s">
        <v>42</v>
      </c>
      <c r="D33" s="46">
        <v>2035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2035</v>
      </c>
      <c r="O33" s="47">
        <f t="shared" si="1"/>
        <v>0.37483882851353839</v>
      </c>
      <c r="P33" s="9"/>
    </row>
    <row r="34" spans="1:16">
      <c r="A34" s="12"/>
      <c r="B34" s="25">
        <v>343.2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1394085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1394085</v>
      </c>
      <c r="O34" s="47">
        <f t="shared" si="1"/>
        <v>256.78485909007185</v>
      </c>
      <c r="P34" s="9"/>
    </row>
    <row r="35" spans="1:16">
      <c r="A35" s="12"/>
      <c r="B35" s="25">
        <v>343.3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2022470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2022470</v>
      </c>
      <c r="O35" s="47">
        <f t="shared" si="1"/>
        <v>372.53085282740835</v>
      </c>
      <c r="P35" s="9"/>
    </row>
    <row r="36" spans="1:16">
      <c r="A36" s="12"/>
      <c r="B36" s="25">
        <v>343.4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1445452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1445452</v>
      </c>
      <c r="O36" s="47">
        <f t="shared" si="1"/>
        <v>266.24645422729782</v>
      </c>
      <c r="P36" s="9"/>
    </row>
    <row r="37" spans="1:16">
      <c r="A37" s="12"/>
      <c r="B37" s="25">
        <v>343.5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1662746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1662746</v>
      </c>
      <c r="O37" s="47">
        <f t="shared" ref="O37:O55" si="8">(N37/O$57)</f>
        <v>306.27113648922455</v>
      </c>
      <c r="P37" s="9"/>
    </row>
    <row r="38" spans="1:16">
      <c r="A38" s="12"/>
      <c r="B38" s="25">
        <v>344.1</v>
      </c>
      <c r="C38" s="20" t="s">
        <v>99</v>
      </c>
      <c r="D38" s="46">
        <v>448566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448566</v>
      </c>
      <c r="O38" s="47">
        <f t="shared" si="8"/>
        <v>82.624055995579297</v>
      </c>
      <c r="P38" s="9"/>
    </row>
    <row r="39" spans="1:16">
      <c r="A39" s="12"/>
      <c r="B39" s="25">
        <v>344.9</v>
      </c>
      <c r="C39" s="20" t="s">
        <v>110</v>
      </c>
      <c r="D39" s="46">
        <v>43157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43157</v>
      </c>
      <c r="O39" s="47">
        <f t="shared" si="8"/>
        <v>7.9493461042549276</v>
      </c>
      <c r="P39" s="9"/>
    </row>
    <row r="40" spans="1:16">
      <c r="A40" s="12"/>
      <c r="B40" s="25">
        <v>345.1</v>
      </c>
      <c r="C40" s="20" t="s">
        <v>111</v>
      </c>
      <c r="D40" s="46">
        <v>10657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10657</v>
      </c>
      <c r="O40" s="47">
        <f t="shared" si="8"/>
        <v>1.962976607109965</v>
      </c>
      <c r="P40" s="9"/>
    </row>
    <row r="41" spans="1:16">
      <c r="A41" s="12"/>
      <c r="B41" s="25">
        <v>349</v>
      </c>
      <c r="C41" s="20" t="s">
        <v>1</v>
      </c>
      <c r="D41" s="46">
        <v>54581</v>
      </c>
      <c r="E41" s="46">
        <v>50550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105131</v>
      </c>
      <c r="O41" s="47">
        <f t="shared" si="8"/>
        <v>19.364708049364523</v>
      </c>
      <c r="P41" s="9"/>
    </row>
    <row r="42" spans="1:16" ht="15.75">
      <c r="A42" s="29" t="s">
        <v>39</v>
      </c>
      <c r="B42" s="30"/>
      <c r="C42" s="31"/>
      <c r="D42" s="32">
        <f t="shared" ref="D42:M42" si="9">SUM(D43:D43)</f>
        <v>14010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ref="N42:N55" si="10">SUM(D42:M42)</f>
        <v>14010</v>
      </c>
      <c r="O42" s="45">
        <f t="shared" si="8"/>
        <v>2.5805857432307975</v>
      </c>
      <c r="P42" s="10"/>
    </row>
    <row r="43" spans="1:16">
      <c r="A43" s="13"/>
      <c r="B43" s="39">
        <v>351.9</v>
      </c>
      <c r="C43" s="21" t="s">
        <v>112</v>
      </c>
      <c r="D43" s="46">
        <v>14010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14010</v>
      </c>
      <c r="O43" s="47">
        <f t="shared" si="8"/>
        <v>2.5805857432307975</v>
      </c>
      <c r="P43" s="9"/>
    </row>
    <row r="44" spans="1:16" ht="15.75">
      <c r="A44" s="29" t="s">
        <v>4</v>
      </c>
      <c r="B44" s="30"/>
      <c r="C44" s="31"/>
      <c r="D44" s="32">
        <f t="shared" ref="D44:M44" si="11">SUM(D45:D50)</f>
        <v>524895</v>
      </c>
      <c r="E44" s="32">
        <f t="shared" si="11"/>
        <v>6132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31142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0"/>
        <v>562169</v>
      </c>
      <c r="O44" s="45">
        <f t="shared" si="8"/>
        <v>103.54927242586112</v>
      </c>
      <c r="P44" s="10"/>
    </row>
    <row r="45" spans="1:16">
      <c r="A45" s="12"/>
      <c r="B45" s="25">
        <v>361.1</v>
      </c>
      <c r="C45" s="20" t="s">
        <v>57</v>
      </c>
      <c r="D45" s="46">
        <v>4174</v>
      </c>
      <c r="E45" s="46">
        <v>6132</v>
      </c>
      <c r="F45" s="46">
        <v>0</v>
      </c>
      <c r="G45" s="46">
        <v>0</v>
      </c>
      <c r="H45" s="46">
        <v>0</v>
      </c>
      <c r="I45" s="46">
        <v>31142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41448</v>
      </c>
      <c r="O45" s="47">
        <f t="shared" si="8"/>
        <v>7.6345551666973659</v>
      </c>
      <c r="P45" s="9"/>
    </row>
    <row r="46" spans="1:16">
      <c r="A46" s="12"/>
      <c r="B46" s="25">
        <v>362</v>
      </c>
      <c r="C46" s="20" t="s">
        <v>58</v>
      </c>
      <c r="D46" s="46">
        <v>65429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65429</v>
      </c>
      <c r="O46" s="47">
        <f t="shared" si="8"/>
        <v>12.051759071652238</v>
      </c>
      <c r="P46" s="9"/>
    </row>
    <row r="47" spans="1:16">
      <c r="A47" s="12"/>
      <c r="B47" s="25">
        <v>365</v>
      </c>
      <c r="C47" s="20" t="s">
        <v>113</v>
      </c>
      <c r="D47" s="46">
        <v>295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295</v>
      </c>
      <c r="O47" s="47">
        <f t="shared" si="8"/>
        <v>5.43378154356235E-2</v>
      </c>
      <c r="P47" s="9"/>
    </row>
    <row r="48" spans="1:16">
      <c r="A48" s="12"/>
      <c r="B48" s="25">
        <v>366</v>
      </c>
      <c r="C48" s="20" t="s">
        <v>60</v>
      </c>
      <c r="D48" s="46">
        <v>28757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28757</v>
      </c>
      <c r="O48" s="47">
        <f t="shared" si="8"/>
        <v>5.2969239270583905</v>
      </c>
      <c r="P48" s="9"/>
    </row>
    <row r="49" spans="1:119">
      <c r="A49" s="12"/>
      <c r="B49" s="25">
        <v>369.3</v>
      </c>
      <c r="C49" s="20" t="s">
        <v>114</v>
      </c>
      <c r="D49" s="46">
        <v>405343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405343</v>
      </c>
      <c r="O49" s="47">
        <f t="shared" si="8"/>
        <v>74.66255295634555</v>
      </c>
      <c r="P49" s="9"/>
    </row>
    <row r="50" spans="1:119">
      <c r="A50" s="12"/>
      <c r="B50" s="25">
        <v>369.9</v>
      </c>
      <c r="C50" s="20" t="s">
        <v>61</v>
      </c>
      <c r="D50" s="46">
        <v>20897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20897</v>
      </c>
      <c r="O50" s="47">
        <f t="shared" si="8"/>
        <v>3.8491434886719471</v>
      </c>
      <c r="P50" s="9"/>
    </row>
    <row r="51" spans="1:119" ht="15.75">
      <c r="A51" s="29" t="s">
        <v>40</v>
      </c>
      <c r="B51" s="30"/>
      <c r="C51" s="31"/>
      <c r="D51" s="32">
        <f t="shared" ref="D51:M51" si="12">SUM(D52:D54)</f>
        <v>2270592</v>
      </c>
      <c r="E51" s="32">
        <f t="shared" si="12"/>
        <v>97872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1909040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0"/>
        <v>4277504</v>
      </c>
      <c r="O51" s="45">
        <f t="shared" si="8"/>
        <v>787.89906060047895</v>
      </c>
      <c r="P51" s="9"/>
    </row>
    <row r="52" spans="1:119">
      <c r="A52" s="12"/>
      <c r="B52" s="25">
        <v>381</v>
      </c>
      <c r="C52" s="20" t="s">
        <v>62</v>
      </c>
      <c r="D52" s="46">
        <v>2270592</v>
      </c>
      <c r="E52" s="46">
        <v>81262</v>
      </c>
      <c r="F52" s="46">
        <v>0</v>
      </c>
      <c r="G52" s="46">
        <v>0</v>
      </c>
      <c r="H52" s="46">
        <v>0</v>
      </c>
      <c r="I52" s="46">
        <v>1634726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3986580</v>
      </c>
      <c r="O52" s="47">
        <f t="shared" si="8"/>
        <v>734.31202799778964</v>
      </c>
      <c r="P52" s="9"/>
    </row>
    <row r="53" spans="1:119">
      <c r="A53" s="12"/>
      <c r="B53" s="25">
        <v>388.1</v>
      </c>
      <c r="C53" s="20" t="s">
        <v>116</v>
      </c>
      <c r="D53" s="46">
        <v>0</v>
      </c>
      <c r="E53" s="46">
        <v>16610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16610</v>
      </c>
      <c r="O53" s="47">
        <f t="shared" si="8"/>
        <v>3.0594953030023944</v>
      </c>
      <c r="P53" s="9"/>
    </row>
    <row r="54" spans="1:119" ht="15.75" thickBot="1">
      <c r="A54" s="12"/>
      <c r="B54" s="25">
        <v>389.7</v>
      </c>
      <c r="C54" s="20" t="s">
        <v>122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274314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274314</v>
      </c>
      <c r="O54" s="47">
        <f t="shared" si="8"/>
        <v>50.52753729968687</v>
      </c>
      <c r="P54" s="9"/>
    </row>
    <row r="55" spans="1:119" ht="16.5" thickBot="1">
      <c r="A55" s="14" t="s">
        <v>52</v>
      </c>
      <c r="B55" s="23"/>
      <c r="C55" s="22"/>
      <c r="D55" s="15">
        <f t="shared" ref="D55:M55" si="13">SUM(D5,D13,D16,D30,D42,D44,D51)</f>
        <v>9479889</v>
      </c>
      <c r="E55" s="15">
        <f t="shared" si="13"/>
        <v>1108417</v>
      </c>
      <c r="F55" s="15">
        <f t="shared" si="13"/>
        <v>0</v>
      </c>
      <c r="G55" s="15">
        <f t="shared" si="13"/>
        <v>0</v>
      </c>
      <c r="H55" s="15">
        <f t="shared" si="13"/>
        <v>0</v>
      </c>
      <c r="I55" s="15">
        <f t="shared" si="13"/>
        <v>9013710</v>
      </c>
      <c r="J55" s="15">
        <f t="shared" si="13"/>
        <v>0</v>
      </c>
      <c r="K55" s="15">
        <f t="shared" si="13"/>
        <v>0</v>
      </c>
      <c r="L55" s="15">
        <f t="shared" si="13"/>
        <v>0</v>
      </c>
      <c r="M55" s="15">
        <f t="shared" si="13"/>
        <v>0</v>
      </c>
      <c r="N55" s="15">
        <f t="shared" si="10"/>
        <v>19602016</v>
      </c>
      <c r="O55" s="38">
        <f t="shared" si="8"/>
        <v>3610.6126358445385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123</v>
      </c>
      <c r="M57" s="118"/>
      <c r="N57" s="118"/>
      <c r="O57" s="43">
        <v>5429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81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2025-03-04T23:29:38Z</cp:lastPrinted>
  <dcterms:created xsi:type="dcterms:W3CDTF">2000-08-31T21:26:31Z</dcterms:created>
  <dcterms:modified xsi:type="dcterms:W3CDTF">2025-03-04T23:29:42Z</dcterms:modified>
</cp:coreProperties>
</file>