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24" documentId="11_83943EE6D83AF0A668DEA8C93C762F89D09E9A9F" xr6:coauthVersionLast="47" xr6:coauthVersionMax="47" xr10:uidLastSave="{C149CDF0-8DB8-46B5-9979-0268393AACFC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'2008'!$A$1:$O$75</definedName>
    <definedName name="_xlnm.Print_Area" localSheetId="14">'2009'!$A$1:$O$80</definedName>
    <definedName name="_xlnm.Print_Area" localSheetId="13">'2010'!$A$1:$O$86</definedName>
    <definedName name="_xlnm.Print_Area" localSheetId="12">'2011'!$A$1:$O$89</definedName>
    <definedName name="_xlnm.Print_Area" localSheetId="11">'2012'!$A$1:$O$90</definedName>
    <definedName name="_xlnm.Print_Area" localSheetId="10">'2013'!$A$1:$O$87</definedName>
    <definedName name="_xlnm.Print_Area" localSheetId="9">'2014'!$A$1:$O$87</definedName>
    <definedName name="_xlnm.Print_Area" localSheetId="8">'2015'!$A$1:$O$83</definedName>
    <definedName name="_xlnm.Print_Area" localSheetId="7">'2016'!$A$1:$O$88</definedName>
    <definedName name="_xlnm.Print_Area" localSheetId="6">'2017'!$A$1:$O$86</definedName>
    <definedName name="_xlnm.Print_Area" localSheetId="5">'2018'!$A$1:$O$89</definedName>
    <definedName name="_xlnm.Print_Area" localSheetId="4">'2019'!$A$1:$O$90</definedName>
    <definedName name="_xlnm.Print_Area" localSheetId="3">'2020'!$A$1:$O$92</definedName>
    <definedName name="_xlnm.Print_Area" localSheetId="2">'2021'!$A$1:$P$79</definedName>
    <definedName name="_xlnm.Print_Area" localSheetId="1">'2022'!$A$1:$P$70</definedName>
    <definedName name="_xlnm.Print_Area" localSheetId="0">'2023'!$A$1:$P$85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0" i="48" l="1"/>
  <c r="P80" i="48" s="1"/>
  <c r="O79" i="48"/>
  <c r="P79" i="48" s="1"/>
  <c r="O78" i="48"/>
  <c r="P78" i="48" s="1"/>
  <c r="N77" i="48"/>
  <c r="M77" i="48"/>
  <c r="L77" i="48"/>
  <c r="K77" i="48"/>
  <c r="J77" i="48"/>
  <c r="I77" i="48"/>
  <c r="H77" i="48"/>
  <c r="G77" i="48"/>
  <c r="F77" i="48"/>
  <c r="E77" i="48"/>
  <c r="D77" i="48"/>
  <c r="O76" i="48"/>
  <c r="P76" i="48" s="1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N67" i="48"/>
  <c r="M67" i="48"/>
  <c r="L67" i="48"/>
  <c r="K67" i="48"/>
  <c r="J67" i="48"/>
  <c r="I67" i="48"/>
  <c r="H67" i="48"/>
  <c r="G67" i="48"/>
  <c r="F67" i="48"/>
  <c r="E67" i="48"/>
  <c r="D67" i="48"/>
  <c r="O66" i="48"/>
  <c r="P66" i="48" s="1"/>
  <c r="O65" i="48"/>
  <c r="P65" i="48" s="1"/>
  <c r="O64" i="48"/>
  <c r="P64" i="48" s="1"/>
  <c r="O63" i="48"/>
  <c r="P63" i="48" s="1"/>
  <c r="N62" i="48"/>
  <c r="M62" i="48"/>
  <c r="L62" i="48"/>
  <c r="K62" i="48"/>
  <c r="J62" i="48"/>
  <c r="I62" i="48"/>
  <c r="H62" i="48"/>
  <c r="G62" i="48"/>
  <c r="F62" i="48"/>
  <c r="E62" i="48"/>
  <c r="D62" i="48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5" i="47"/>
  <c r="P65" i="47" s="1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7" i="48" l="1"/>
  <c r="P67" i="48" s="1"/>
  <c r="O62" i="48"/>
  <c r="P62" i="48" s="1"/>
  <c r="K81" i="48"/>
  <c r="O16" i="48"/>
  <c r="P16" i="48" s="1"/>
  <c r="O5" i="48"/>
  <c r="P5" i="48" s="1"/>
  <c r="D81" i="48"/>
  <c r="E81" i="48"/>
  <c r="F81" i="48"/>
  <c r="G81" i="48"/>
  <c r="H81" i="48"/>
  <c r="I81" i="48"/>
  <c r="J81" i="48"/>
  <c r="O40" i="48"/>
  <c r="P40" i="48" s="1"/>
  <c r="O77" i="48"/>
  <c r="P77" i="48" s="1"/>
  <c r="L81" i="48"/>
  <c r="O23" i="48"/>
  <c r="P23" i="48" s="1"/>
  <c r="M81" i="48"/>
  <c r="N81" i="48"/>
  <c r="O63" i="47"/>
  <c r="P63" i="47" s="1"/>
  <c r="O54" i="47"/>
  <c r="P54" i="47" s="1"/>
  <c r="O51" i="47"/>
  <c r="P51" i="47" s="1"/>
  <c r="O35" i="47"/>
  <c r="P35" i="47" s="1"/>
  <c r="L66" i="47"/>
  <c r="G66" i="47"/>
  <c r="F66" i="47"/>
  <c r="O21" i="47"/>
  <c r="P21" i="47" s="1"/>
  <c r="M66" i="47"/>
  <c r="O15" i="47"/>
  <c r="P15" i="47" s="1"/>
  <c r="D66" i="47"/>
  <c r="H66" i="47"/>
  <c r="J66" i="47"/>
  <c r="N66" i="47"/>
  <c r="E66" i="47"/>
  <c r="I66" i="47"/>
  <c r="K66" i="47"/>
  <c r="O5" i="47"/>
  <c r="P5" i="47" s="1"/>
  <c r="N23" i="45"/>
  <c r="O23" i="45"/>
  <c r="O74" i="46"/>
  <c r="P74" i="46" s="1"/>
  <c r="O73" i="46"/>
  <c r="P73" i="46"/>
  <c r="N72" i="46"/>
  <c r="M72" i="46"/>
  <c r="L72" i="46"/>
  <c r="K72" i="46"/>
  <c r="J72" i="46"/>
  <c r="I72" i="46"/>
  <c r="H72" i="46"/>
  <c r="G72" i="46"/>
  <c r="F72" i="46"/>
  <c r="E72" i="46"/>
  <c r="D72" i="46"/>
  <c r="O72" i="46" s="1"/>
  <c r="P72" i="46" s="1"/>
  <c r="O71" i="46"/>
  <c r="P71" i="46" s="1"/>
  <c r="O70" i="46"/>
  <c r="P70" i="46" s="1"/>
  <c r="O69" i="46"/>
  <c r="P69" i="46" s="1"/>
  <c r="O68" i="46"/>
  <c r="P68" i="46" s="1"/>
  <c r="O67" i="46"/>
  <c r="P67" i="46" s="1"/>
  <c r="O66" i="46"/>
  <c r="P66" i="46" s="1"/>
  <c r="O65" i="46"/>
  <c r="P65" i="46" s="1"/>
  <c r="N64" i="46"/>
  <c r="M64" i="46"/>
  <c r="L64" i="46"/>
  <c r="K64" i="46"/>
  <c r="J64" i="46"/>
  <c r="I64" i="46"/>
  <c r="H64" i="46"/>
  <c r="G64" i="46"/>
  <c r="F64" i="46"/>
  <c r="E64" i="46"/>
  <c r="D64" i="46"/>
  <c r="O63" i="46"/>
  <c r="P63" i="46"/>
  <c r="O62" i="46"/>
  <c r="P62" i="46"/>
  <c r="O61" i="46"/>
  <c r="P61" i="46" s="1"/>
  <c r="O60" i="46"/>
  <c r="P60" i="46" s="1"/>
  <c r="O59" i="46"/>
  <c r="P59" i="46" s="1"/>
  <c r="O58" i="46"/>
  <c r="P58" i="46"/>
  <c r="N57" i="46"/>
  <c r="M57" i="46"/>
  <c r="L57" i="46"/>
  <c r="K57" i="46"/>
  <c r="J57" i="46"/>
  <c r="I57" i="46"/>
  <c r="H57" i="46"/>
  <c r="G57" i="46"/>
  <c r="F57" i="46"/>
  <c r="E57" i="46"/>
  <c r="D57" i="46"/>
  <c r="O57" i="46" s="1"/>
  <c r="P57" i="46" s="1"/>
  <c r="O56" i="46"/>
  <c r="P56" i="46" s="1"/>
  <c r="O55" i="46"/>
  <c r="P55" i="46" s="1"/>
  <c r="O54" i="46"/>
  <c r="P54" i="46" s="1"/>
  <c r="O53" i="46"/>
  <c r="P53" i="46" s="1"/>
  <c r="O52" i="46"/>
  <c r="P52" i="46" s="1"/>
  <c r="O51" i="46"/>
  <c r="P51" i="46" s="1"/>
  <c r="O50" i="46"/>
  <c r="P50" i="46" s="1"/>
  <c r="O49" i="46"/>
  <c r="P49" i="46" s="1"/>
  <c r="O48" i="46"/>
  <c r="P48" i="46" s="1"/>
  <c r="O47" i="46"/>
  <c r="P47" i="46" s="1"/>
  <c r="O46" i="46"/>
  <c r="P46" i="46" s="1"/>
  <c r="O45" i="46"/>
  <c r="P45" i="46" s="1"/>
  <c r="O44" i="46"/>
  <c r="P44" i="46" s="1"/>
  <c r="O43" i="46"/>
  <c r="P43" i="46" s="1"/>
  <c r="O42" i="46"/>
  <c r="P42" i="46" s="1"/>
  <c r="O41" i="46"/>
  <c r="P41" i="46" s="1"/>
  <c r="O40" i="46"/>
  <c r="P40" i="46" s="1"/>
  <c r="O39" i="46"/>
  <c r="P39" i="46" s="1"/>
  <c r="N38" i="46"/>
  <c r="M38" i="46"/>
  <c r="L38" i="46"/>
  <c r="K38" i="46"/>
  <c r="J38" i="46"/>
  <c r="I38" i="46"/>
  <c r="O38" i="46" s="1"/>
  <c r="P38" i="46" s="1"/>
  <c r="H38" i="46"/>
  <c r="G38" i="46"/>
  <c r="F38" i="46"/>
  <c r="E38" i="46"/>
  <c r="D38" i="46"/>
  <c r="O37" i="46"/>
  <c r="P37" i="46"/>
  <c r="O36" i="46"/>
  <c r="P36" i="46" s="1"/>
  <c r="O35" i="46"/>
  <c r="P35" i="46"/>
  <c r="O34" i="46"/>
  <c r="P34" i="46"/>
  <c r="O33" i="46"/>
  <c r="P33" i="46"/>
  <c r="O32" i="46"/>
  <c r="P32" i="46"/>
  <c r="O31" i="46"/>
  <c r="P31" i="46" s="1"/>
  <c r="O30" i="46"/>
  <c r="P30" i="46" s="1"/>
  <c r="O29" i="46"/>
  <c r="P29" i="46" s="1"/>
  <c r="O28" i="46"/>
  <c r="P28" i="46"/>
  <c r="O27" i="46"/>
  <c r="P27" i="46"/>
  <c r="O26" i="46"/>
  <c r="P26" i="46" s="1"/>
  <c r="O25" i="46"/>
  <c r="P25" i="46"/>
  <c r="O24" i="46"/>
  <c r="P24" i="46"/>
  <c r="N23" i="46"/>
  <c r="M23" i="46"/>
  <c r="M75" i="46" s="1"/>
  <c r="L23" i="46"/>
  <c r="L75" i="46" s="1"/>
  <c r="K23" i="46"/>
  <c r="J23" i="46"/>
  <c r="J75" i="46" s="1"/>
  <c r="I23" i="46"/>
  <c r="H23" i="46"/>
  <c r="O23" i="46" s="1"/>
  <c r="P23" i="46" s="1"/>
  <c r="G23" i="46"/>
  <c r="F23" i="46"/>
  <c r="E23" i="46"/>
  <c r="D23" i="46"/>
  <c r="O22" i="46"/>
  <c r="P22" i="46" s="1"/>
  <c r="O21" i="46"/>
  <c r="P21" i="46" s="1"/>
  <c r="O20" i="46"/>
  <c r="P20" i="46" s="1"/>
  <c r="O19" i="46"/>
  <c r="P19" i="46" s="1"/>
  <c r="O18" i="46"/>
  <c r="P18" i="46" s="1"/>
  <c r="O17" i="46"/>
  <c r="P17" i="46" s="1"/>
  <c r="N16" i="46"/>
  <c r="M16" i="46"/>
  <c r="L16" i="46"/>
  <c r="K16" i="46"/>
  <c r="J16" i="46"/>
  <c r="I16" i="46"/>
  <c r="H16" i="46"/>
  <c r="G16" i="46"/>
  <c r="G75" i="46" s="1"/>
  <c r="F16" i="46"/>
  <c r="E16" i="46"/>
  <c r="D16" i="46"/>
  <c r="O15" i="46"/>
  <c r="P15" i="46" s="1"/>
  <c r="O14" i="46"/>
  <c r="P14" i="46"/>
  <c r="O13" i="46"/>
  <c r="P13" i="46"/>
  <c r="O12" i="46"/>
  <c r="P12" i="46" s="1"/>
  <c r="O11" i="46"/>
  <c r="P11" i="46"/>
  <c r="O10" i="46"/>
  <c r="P10" i="46"/>
  <c r="O9" i="46"/>
  <c r="P9" i="46"/>
  <c r="O8" i="46"/>
  <c r="P8" i="46"/>
  <c r="O7" i="46"/>
  <c r="P7" i="46" s="1"/>
  <c r="O6" i="46"/>
  <c r="P6" i="46" s="1"/>
  <c r="N5" i="46"/>
  <c r="M5" i="46"/>
  <c r="L5" i="46"/>
  <c r="K5" i="46"/>
  <c r="J5" i="46"/>
  <c r="I5" i="46"/>
  <c r="I75" i="46" s="1"/>
  <c r="H5" i="46"/>
  <c r="H75" i="46" s="1"/>
  <c r="G5" i="46"/>
  <c r="F5" i="46"/>
  <c r="E5" i="46"/>
  <c r="E75" i="46" s="1"/>
  <c r="D5" i="46"/>
  <c r="N87" i="45"/>
  <c r="O87" i="45" s="1"/>
  <c r="N86" i="45"/>
  <c r="O86" i="45" s="1"/>
  <c r="N85" i="45"/>
  <c r="O85" i="45" s="1"/>
  <c r="M84" i="45"/>
  <c r="L84" i="45"/>
  <c r="K84" i="45"/>
  <c r="J84" i="45"/>
  <c r="I84" i="45"/>
  <c r="H84" i="45"/>
  <c r="G84" i="45"/>
  <c r="F84" i="45"/>
  <c r="E84" i="45"/>
  <c r="D84" i="45"/>
  <c r="N83" i="45"/>
  <c r="O83" i="45" s="1"/>
  <c r="N82" i="45"/>
  <c r="O82" i="45" s="1"/>
  <c r="N81" i="45"/>
  <c r="O81" i="45" s="1"/>
  <c r="N80" i="45"/>
  <c r="O80" i="45" s="1"/>
  <c r="N79" i="45"/>
  <c r="O79" i="45" s="1"/>
  <c r="N78" i="45"/>
  <c r="O78" i="45" s="1"/>
  <c r="N77" i="45"/>
  <c r="O77" i="45" s="1"/>
  <c r="N76" i="45"/>
  <c r="O76" i="45" s="1"/>
  <c r="M75" i="45"/>
  <c r="L75" i="45"/>
  <c r="K75" i="45"/>
  <c r="J75" i="45"/>
  <c r="I75" i="45"/>
  <c r="H75" i="45"/>
  <c r="G75" i="45"/>
  <c r="F75" i="45"/>
  <c r="E75" i="45"/>
  <c r="D75" i="45"/>
  <c r="N74" i="45"/>
  <c r="O74" i="45" s="1"/>
  <c r="N73" i="45"/>
  <c r="O73" i="45" s="1"/>
  <c r="N72" i="45"/>
  <c r="O72" i="45" s="1"/>
  <c r="N71" i="45"/>
  <c r="O71" i="45" s="1"/>
  <c r="M70" i="45"/>
  <c r="L70" i="45"/>
  <c r="K70" i="45"/>
  <c r="J70" i="45"/>
  <c r="I70" i="45"/>
  <c r="H70" i="45"/>
  <c r="G70" i="45"/>
  <c r="F70" i="45"/>
  <c r="E70" i="45"/>
  <c r="D70" i="45"/>
  <c r="N69" i="45"/>
  <c r="O69" i="45" s="1"/>
  <c r="N68" i="45"/>
  <c r="O68" i="45" s="1"/>
  <c r="N67" i="45"/>
  <c r="O67" i="45" s="1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 s="1"/>
  <c r="M45" i="45"/>
  <c r="L45" i="45"/>
  <c r="K45" i="45"/>
  <c r="J45" i="45"/>
  <c r="I45" i="45"/>
  <c r="H45" i="45"/>
  <c r="G45" i="45"/>
  <c r="N45" i="45" s="1"/>
  <c r="O45" i="45" s="1"/>
  <c r="F45" i="45"/>
  <c r="E45" i="45"/>
  <c r="D45" i="45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M26" i="45"/>
  <c r="L26" i="45"/>
  <c r="K26" i="45"/>
  <c r="J26" i="45"/>
  <c r="I26" i="45"/>
  <c r="H26" i="45"/>
  <c r="H88" i="45" s="1"/>
  <c r="G26" i="45"/>
  <c r="G88" i="45" s="1"/>
  <c r="F26" i="45"/>
  <c r="E26" i="45"/>
  <c r="N26" i="45" s="1"/>
  <c r="O26" i="45" s="1"/>
  <c r="D26" i="45"/>
  <c r="N25" i="45"/>
  <c r="O25" i="45" s="1"/>
  <c r="N24" i="45"/>
  <c r="O24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6" i="45" s="1"/>
  <c r="O16" i="45" s="1"/>
  <c r="N15" i="45"/>
  <c r="O15" i="45" s="1"/>
  <c r="N14" i="45"/>
  <c r="O14" i="45" s="1"/>
  <c r="N13" i="45"/>
  <c r="O13" i="45"/>
  <c r="N12" i="45"/>
  <c r="O12" i="45"/>
  <c r="N11" i="45"/>
  <c r="O11" i="45"/>
  <c r="N10" i="45"/>
  <c r="O10" i="45" s="1"/>
  <c r="N9" i="45"/>
  <c r="O9" i="45"/>
  <c r="N8" i="45"/>
  <c r="O8" i="45" s="1"/>
  <c r="N7" i="45"/>
  <c r="O7" i="45"/>
  <c r="N6" i="45"/>
  <c r="O6" i="45"/>
  <c r="M5" i="45"/>
  <c r="L5" i="45"/>
  <c r="L88" i="45" s="1"/>
  <c r="K5" i="45"/>
  <c r="J5" i="45"/>
  <c r="J88" i="45" s="1"/>
  <c r="I5" i="45"/>
  <c r="H5" i="45"/>
  <c r="G5" i="45"/>
  <c r="F5" i="45"/>
  <c r="E5" i="45"/>
  <c r="E88" i="45" s="1"/>
  <c r="D5" i="45"/>
  <c r="N5" i="45" s="1"/>
  <c r="O5" i="45" s="1"/>
  <c r="N85" i="44"/>
  <c r="O85" i="44"/>
  <c r="N84" i="44"/>
  <c r="O84" i="44"/>
  <c r="M83" i="44"/>
  <c r="L83" i="44"/>
  <c r="K83" i="44"/>
  <c r="J83" i="44"/>
  <c r="I83" i="44"/>
  <c r="H83" i="44"/>
  <c r="G83" i="44"/>
  <c r="F83" i="44"/>
  <c r="E83" i="44"/>
  <c r="D83" i="44"/>
  <c r="N83" i="44" s="1"/>
  <c r="O83" i="44" s="1"/>
  <c r="N82" i="44"/>
  <c r="O82" i="44" s="1"/>
  <c r="N81" i="44"/>
  <c r="O81" i="44"/>
  <c r="N80" i="44"/>
  <c r="O80" i="44"/>
  <c r="N79" i="44"/>
  <c r="O79" i="44"/>
  <c r="N78" i="44"/>
  <c r="O78" i="44"/>
  <c r="N77" i="44"/>
  <c r="O77" i="44" s="1"/>
  <c r="N76" i="44"/>
  <c r="O76" i="44"/>
  <c r="N75" i="44"/>
  <c r="O75" i="44"/>
  <c r="N74" i="44"/>
  <c r="O74" i="44"/>
  <c r="N73" i="44"/>
  <c r="O73" i="44"/>
  <c r="M72" i="44"/>
  <c r="L72" i="44"/>
  <c r="K72" i="44"/>
  <c r="J72" i="44"/>
  <c r="I72" i="44"/>
  <c r="H72" i="44"/>
  <c r="G72" i="44"/>
  <c r="F72" i="44"/>
  <c r="N72" i="44" s="1"/>
  <c r="O72" i="44" s="1"/>
  <c r="E72" i="44"/>
  <c r="D72" i="44"/>
  <c r="N71" i="44"/>
  <c r="O71" i="44" s="1"/>
  <c r="N70" i="44"/>
  <c r="O70" i="44"/>
  <c r="N69" i="44"/>
  <c r="O69" i="44"/>
  <c r="N68" i="44"/>
  <c r="O68" i="44"/>
  <c r="M67" i="44"/>
  <c r="L67" i="44"/>
  <c r="K67" i="44"/>
  <c r="J67" i="44"/>
  <c r="I67" i="44"/>
  <c r="H67" i="44"/>
  <c r="G67" i="44"/>
  <c r="F67" i="44"/>
  <c r="E67" i="44"/>
  <c r="D67" i="44"/>
  <c r="N67" i="44" s="1"/>
  <c r="O67" i="44" s="1"/>
  <c r="N66" i="44"/>
  <c r="O66" i="44"/>
  <c r="N65" i="44"/>
  <c r="O65" i="44" s="1"/>
  <c r="N64" i="44"/>
  <c r="O64" i="44"/>
  <c r="N63" i="44"/>
  <c r="O63" i="44"/>
  <c r="N62" i="44"/>
  <c r="O62" i="44"/>
  <c r="N61" i="44"/>
  <c r="O61" i="44"/>
  <c r="N60" i="44"/>
  <c r="O60" i="44" s="1"/>
  <c r="N59" i="44"/>
  <c r="O59" i="44"/>
  <c r="N58" i="44"/>
  <c r="O58" i="44"/>
  <c r="N57" i="44"/>
  <c r="O57" i="44"/>
  <c r="N56" i="44"/>
  <c r="O56" i="44"/>
  <c r="N55" i="44"/>
  <c r="O55" i="44" s="1"/>
  <c r="N54" i="44"/>
  <c r="O54" i="44"/>
  <c r="N53" i="44"/>
  <c r="O53" i="44" s="1"/>
  <c r="N52" i="44"/>
  <c r="O52" i="44"/>
  <c r="N51" i="44"/>
  <c r="O51" i="44" s="1"/>
  <c r="N50" i="44"/>
  <c r="O50" i="44" s="1"/>
  <c r="N49" i="44"/>
  <c r="O49" i="44"/>
  <c r="N48" i="44"/>
  <c r="O48" i="44"/>
  <c r="N47" i="44"/>
  <c r="O47" i="44" s="1"/>
  <c r="N46" i="44"/>
  <c r="O46" i="44"/>
  <c r="N45" i="44"/>
  <c r="O45" i="44"/>
  <c r="N44" i="44"/>
  <c r="O44" i="44" s="1"/>
  <c r="N43" i="44"/>
  <c r="O43" i="44"/>
  <c r="M42" i="44"/>
  <c r="L42" i="44"/>
  <c r="K42" i="44"/>
  <c r="J42" i="44"/>
  <c r="I42" i="44"/>
  <c r="H42" i="44"/>
  <c r="G42" i="44"/>
  <c r="F42" i="44"/>
  <c r="E42" i="44"/>
  <c r="D42" i="44"/>
  <c r="N41" i="44"/>
  <c r="O41" i="44"/>
  <c r="N40" i="44"/>
  <c r="O40" i="44"/>
  <c r="N39" i="44"/>
  <c r="O39" i="44" s="1"/>
  <c r="N38" i="44"/>
  <c r="O38" i="44"/>
  <c r="N37" i="44"/>
  <c r="O37" i="44"/>
  <c r="N36" i="44"/>
  <c r="O36" i="44"/>
  <c r="N35" i="44"/>
  <c r="O35" i="44"/>
  <c r="N34" i="44"/>
  <c r="O34" i="44" s="1"/>
  <c r="N33" i="44"/>
  <c r="O33" i="44" s="1"/>
  <c r="N32" i="44"/>
  <c r="O32" i="44" s="1"/>
  <c r="N31" i="44"/>
  <c r="O31" i="44"/>
  <c r="N30" i="44"/>
  <c r="O30" i="44"/>
  <c r="N29" i="44"/>
  <c r="O29" i="44"/>
  <c r="N28" i="44"/>
  <c r="O28" i="44"/>
  <c r="N27" i="44"/>
  <c r="O27" i="44" s="1"/>
  <c r="N26" i="44"/>
  <c r="O26" i="44"/>
  <c r="M25" i="44"/>
  <c r="L25" i="44"/>
  <c r="K25" i="44"/>
  <c r="K86" i="44" s="1"/>
  <c r="J25" i="44"/>
  <c r="I25" i="44"/>
  <c r="I86" i="44" s="1"/>
  <c r="H25" i="44"/>
  <c r="G25" i="44"/>
  <c r="F25" i="44"/>
  <c r="E25" i="44"/>
  <c r="D25" i="44"/>
  <c r="N24" i="44"/>
  <c r="O24" i="44"/>
  <c r="N23" i="44"/>
  <c r="O23" i="44"/>
  <c r="N22" i="44"/>
  <c r="O22" i="44" s="1"/>
  <c r="N21" i="44"/>
  <c r="O21" i="44"/>
  <c r="N20" i="44"/>
  <c r="O20" i="44"/>
  <c r="N19" i="44"/>
  <c r="O19" i="44" s="1"/>
  <c r="N18" i="44"/>
  <c r="O18" i="44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 s="1"/>
  <c r="N13" i="44"/>
  <c r="O13" i="44"/>
  <c r="N12" i="44"/>
  <c r="O12" i="44"/>
  <c r="N11" i="44"/>
  <c r="O11" i="44" s="1"/>
  <c r="N10" i="44"/>
  <c r="O10" i="44" s="1"/>
  <c r="N9" i="44"/>
  <c r="O9" i="44" s="1"/>
  <c r="N8" i="44"/>
  <c r="O8" i="44"/>
  <c r="N7" i="44"/>
  <c r="O7" i="44"/>
  <c r="N6" i="44"/>
  <c r="O6" i="44"/>
  <c r="M5" i="44"/>
  <c r="M86" i="44" s="1"/>
  <c r="L5" i="44"/>
  <c r="K5" i="44"/>
  <c r="J5" i="44"/>
  <c r="J86" i="44" s="1"/>
  <c r="I5" i="44"/>
  <c r="H5" i="44"/>
  <c r="G5" i="44"/>
  <c r="G86" i="44" s="1"/>
  <c r="F5" i="44"/>
  <c r="F86" i="44" s="1"/>
  <c r="E5" i="44"/>
  <c r="E86" i="44" s="1"/>
  <c r="D5" i="44"/>
  <c r="N5" i="44" s="1"/>
  <c r="O5" i="44" s="1"/>
  <c r="N84" i="43"/>
  <c r="O84" i="43" s="1"/>
  <c r="N83" i="43"/>
  <c r="O83" i="43" s="1"/>
  <c r="N82" i="43"/>
  <c r="O82" i="43" s="1"/>
  <c r="M81" i="43"/>
  <c r="L81" i="43"/>
  <c r="K81" i="43"/>
  <c r="J81" i="43"/>
  <c r="I81" i="43"/>
  <c r="H81" i="43"/>
  <c r="G81" i="43"/>
  <c r="F81" i="43"/>
  <c r="E81" i="43"/>
  <c r="D81" i="43"/>
  <c r="N80" i="43"/>
  <c r="O80" i="43"/>
  <c r="N79" i="43"/>
  <c r="O79" i="43"/>
  <c r="N78" i="43"/>
  <c r="O78" i="43"/>
  <c r="N77" i="43"/>
  <c r="O77" i="43"/>
  <c r="N76" i="43"/>
  <c r="O76" i="43" s="1"/>
  <c r="N75" i="43"/>
  <c r="O75" i="43" s="1"/>
  <c r="N74" i="43"/>
  <c r="O74" i="43"/>
  <c r="N73" i="43"/>
  <c r="O73" i="43"/>
  <c r="N72" i="43"/>
  <c r="O72" i="43" s="1"/>
  <c r="N71" i="43"/>
  <c r="O71" i="43"/>
  <c r="N70" i="43"/>
  <c r="O70" i="43"/>
  <c r="M69" i="43"/>
  <c r="L69" i="43"/>
  <c r="K69" i="43"/>
  <c r="J69" i="43"/>
  <c r="I69" i="43"/>
  <c r="H69" i="43"/>
  <c r="G69" i="43"/>
  <c r="N69" i="43" s="1"/>
  <c r="O69" i="43" s="1"/>
  <c r="F69" i="43"/>
  <c r="E69" i="43"/>
  <c r="D69" i="43"/>
  <c r="N68" i="43"/>
  <c r="O68" i="43"/>
  <c r="N67" i="43"/>
  <c r="O67" i="43" s="1"/>
  <c r="N66" i="43"/>
  <c r="O66" i="43"/>
  <c r="N65" i="43"/>
  <c r="O65" i="43"/>
  <c r="N64" i="43"/>
  <c r="O64" i="43" s="1"/>
  <c r="M63" i="43"/>
  <c r="L63" i="43"/>
  <c r="K63" i="43"/>
  <c r="J63" i="43"/>
  <c r="I63" i="43"/>
  <c r="I85" i="43" s="1"/>
  <c r="H63" i="43"/>
  <c r="N63" i="43" s="1"/>
  <c r="O63" i="43" s="1"/>
  <c r="G63" i="43"/>
  <c r="F63" i="43"/>
  <c r="E63" i="43"/>
  <c r="D63" i="43"/>
  <c r="N62" i="43"/>
  <c r="O62" i="43"/>
  <c r="N61" i="43"/>
  <c r="O61" i="43"/>
  <c r="N60" i="43"/>
  <c r="O60" i="43"/>
  <c r="N59" i="43"/>
  <c r="O59" i="43" s="1"/>
  <c r="N58" i="43"/>
  <c r="O58" i="43"/>
  <c r="N57" i="43"/>
  <c r="O57" i="43"/>
  <c r="N56" i="43"/>
  <c r="O56" i="43"/>
  <c r="N55" i="43"/>
  <c r="O55" i="43"/>
  <c r="N54" i="43"/>
  <c r="O54" i="43" s="1"/>
  <c r="N53" i="43"/>
  <c r="O53" i="43" s="1"/>
  <c r="N52" i="43"/>
  <c r="O52" i="43" s="1"/>
  <c r="N51" i="43"/>
  <c r="O51" i="43"/>
  <c r="N50" i="43"/>
  <c r="O50" i="43"/>
  <c r="N49" i="43"/>
  <c r="O49" i="43"/>
  <c r="N48" i="43"/>
  <c r="O48" i="43"/>
  <c r="N47" i="43"/>
  <c r="O47" i="43" s="1"/>
  <c r="N46" i="43"/>
  <c r="O46" i="43"/>
  <c r="N45" i="43"/>
  <c r="O45" i="43"/>
  <c r="N44" i="43"/>
  <c r="O44" i="43"/>
  <c r="N43" i="43"/>
  <c r="O43" i="43" s="1"/>
  <c r="N42" i="43"/>
  <c r="O42" i="43" s="1"/>
  <c r="N41" i="43"/>
  <c r="O41" i="43" s="1"/>
  <c r="M40" i="43"/>
  <c r="L40" i="43"/>
  <c r="K40" i="43"/>
  <c r="J40" i="43"/>
  <c r="I40" i="43"/>
  <c r="H40" i="43"/>
  <c r="H85" i="43" s="1"/>
  <c r="G40" i="43"/>
  <c r="F40" i="43"/>
  <c r="E40" i="43"/>
  <c r="D40" i="43"/>
  <c r="N39" i="43"/>
  <c r="O39" i="43" s="1"/>
  <c r="N38" i="43"/>
  <c r="O38" i="43"/>
  <c r="N37" i="43"/>
  <c r="O37" i="43"/>
  <c r="N36" i="43"/>
  <c r="O36" i="43" s="1"/>
  <c r="N35" i="43"/>
  <c r="O35" i="43" s="1"/>
  <c r="N34" i="43"/>
  <c r="O34" i="43" s="1"/>
  <c r="N33" i="43"/>
  <c r="O33" i="43" s="1"/>
  <c r="N32" i="43"/>
  <c r="O32" i="43"/>
  <c r="N31" i="43"/>
  <c r="O31" i="43"/>
  <c r="N30" i="43"/>
  <c r="O30" i="43" s="1"/>
  <c r="N29" i="43"/>
  <c r="O29" i="43"/>
  <c r="N28" i="43"/>
  <c r="O28" i="43" s="1"/>
  <c r="N27" i="43"/>
  <c r="O27" i="43" s="1"/>
  <c r="N26" i="43"/>
  <c r="O26" i="43"/>
  <c r="N25" i="43"/>
  <c r="O25" i="43"/>
  <c r="M24" i="43"/>
  <c r="L24" i="43"/>
  <c r="K24" i="43"/>
  <c r="N24" i="43" s="1"/>
  <c r="O24" i="43" s="1"/>
  <c r="J24" i="43"/>
  <c r="I24" i="43"/>
  <c r="H24" i="43"/>
  <c r="G24" i="43"/>
  <c r="F24" i="43"/>
  <c r="E24" i="43"/>
  <c r="D24" i="43"/>
  <c r="N23" i="43"/>
  <c r="O23" i="43" s="1"/>
  <c r="N22" i="43"/>
  <c r="O22" i="43"/>
  <c r="N21" i="43"/>
  <c r="O21" i="43"/>
  <c r="N20" i="43"/>
  <c r="O20" i="43" s="1"/>
  <c r="N19" i="43"/>
  <c r="O19" i="43" s="1"/>
  <c r="N18" i="43"/>
  <c r="O18" i="43"/>
  <c r="M17" i="43"/>
  <c r="L17" i="43"/>
  <c r="K17" i="43"/>
  <c r="K85" i="43" s="1"/>
  <c r="J17" i="43"/>
  <c r="I17" i="43"/>
  <c r="H17" i="43"/>
  <c r="G17" i="43"/>
  <c r="F17" i="43"/>
  <c r="E17" i="43"/>
  <c r="D17" i="43"/>
  <c r="N17" i="43" s="1"/>
  <c r="O17" i="43" s="1"/>
  <c r="N16" i="43"/>
  <c r="O16" i="43" s="1"/>
  <c r="N15" i="43"/>
  <c r="O15" i="43"/>
  <c r="N14" i="43"/>
  <c r="O14" i="43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M85" i="43" s="1"/>
  <c r="L5" i="43"/>
  <c r="K5" i="43"/>
  <c r="J5" i="43"/>
  <c r="J85" i="43" s="1"/>
  <c r="I5" i="43"/>
  <c r="H5" i="43"/>
  <c r="G5" i="43"/>
  <c r="F5" i="43"/>
  <c r="F85" i="43" s="1"/>
  <c r="E5" i="43"/>
  <c r="D5" i="43"/>
  <c r="D85" i="43" s="1"/>
  <c r="N81" i="42"/>
  <c r="O81" i="42" s="1"/>
  <c r="M80" i="42"/>
  <c r="M82" i="42" s="1"/>
  <c r="L80" i="42"/>
  <c r="K80" i="42"/>
  <c r="N80" i="42" s="1"/>
  <c r="O80" i="42" s="1"/>
  <c r="J80" i="42"/>
  <c r="I80" i="42"/>
  <c r="H80" i="42"/>
  <c r="G80" i="42"/>
  <c r="F80" i="42"/>
  <c r="E80" i="42"/>
  <c r="D80" i="42"/>
  <c r="N79" i="42"/>
  <c r="O79" i="42" s="1"/>
  <c r="N78" i="42"/>
  <c r="O78" i="42" s="1"/>
  <c r="N77" i="42"/>
  <c r="O77" i="42"/>
  <c r="N76" i="42"/>
  <c r="O76" i="42"/>
  <c r="N75" i="42"/>
  <c r="O75" i="42"/>
  <c r="N74" i="42"/>
  <c r="O74" i="42"/>
  <c r="N73" i="42"/>
  <c r="O73" i="42" s="1"/>
  <c r="N72" i="42"/>
  <c r="O72" i="42" s="1"/>
  <c r="N71" i="42"/>
  <c r="O71" i="42" s="1"/>
  <c r="N70" i="42"/>
  <c r="O70" i="42" s="1"/>
  <c r="M69" i="42"/>
  <c r="L69" i="42"/>
  <c r="K69" i="42"/>
  <c r="J69" i="42"/>
  <c r="I69" i="42"/>
  <c r="H69" i="42"/>
  <c r="G69" i="42"/>
  <c r="F69" i="42"/>
  <c r="N69" i="42" s="1"/>
  <c r="O69" i="42" s="1"/>
  <c r="E69" i="42"/>
  <c r="D69" i="42"/>
  <c r="N68" i="42"/>
  <c r="O68" i="42"/>
  <c r="N67" i="42"/>
  <c r="O67" i="42"/>
  <c r="N66" i="42"/>
  <c r="O66" i="42" s="1"/>
  <c r="N65" i="42"/>
  <c r="O65" i="42" s="1"/>
  <c r="M64" i="42"/>
  <c r="L64" i="42"/>
  <c r="K64" i="42"/>
  <c r="J64" i="42"/>
  <c r="I64" i="42"/>
  <c r="H64" i="42"/>
  <c r="G64" i="42"/>
  <c r="F64" i="42"/>
  <c r="E64" i="42"/>
  <c r="D64" i="42"/>
  <c r="N63" i="42"/>
  <c r="O63" i="42" s="1"/>
  <c r="N62" i="42"/>
  <c r="O62" i="42" s="1"/>
  <c r="N61" i="42"/>
  <c r="O61" i="42"/>
  <c r="N60" i="42"/>
  <c r="O60" i="42"/>
  <c r="N59" i="42"/>
  <c r="O59" i="42"/>
  <c r="N58" i="42"/>
  <c r="O58" i="42"/>
  <c r="N57" i="42"/>
  <c r="O57" i="42" s="1"/>
  <c r="N56" i="42"/>
  <c r="O56" i="42" s="1"/>
  <c r="N55" i="42"/>
  <c r="O55" i="42"/>
  <c r="N54" i="42"/>
  <c r="O54" i="42"/>
  <c r="N53" i="42"/>
  <c r="O53" i="42"/>
  <c r="N52" i="42"/>
  <c r="O52" i="42"/>
  <c r="N51" i="42"/>
  <c r="O51" i="42" s="1"/>
  <c r="N50" i="42"/>
  <c r="O50" i="42" s="1"/>
  <c r="N49" i="42"/>
  <c r="O49" i="42"/>
  <c r="N48" i="42"/>
  <c r="O48" i="42"/>
  <c r="N47" i="42"/>
  <c r="O47" i="42"/>
  <c r="N46" i="42"/>
  <c r="O46" i="42"/>
  <c r="N45" i="42"/>
  <c r="O45" i="42" s="1"/>
  <c r="N44" i="42"/>
  <c r="O44" i="42" s="1"/>
  <c r="N43" i="42"/>
  <c r="O43" i="42"/>
  <c r="N42" i="42"/>
  <c r="O42" i="42"/>
  <c r="N41" i="42"/>
  <c r="O41" i="42"/>
  <c r="M40" i="42"/>
  <c r="L40" i="42"/>
  <c r="K40" i="42"/>
  <c r="J40" i="42"/>
  <c r="I40" i="42"/>
  <c r="H40" i="42"/>
  <c r="G40" i="42"/>
  <c r="F40" i="42"/>
  <c r="F82" i="42" s="1"/>
  <c r="E40" i="42"/>
  <c r="D40" i="42"/>
  <c r="D82" i="42" s="1"/>
  <c r="N39" i="42"/>
  <c r="O39" i="42"/>
  <c r="N38" i="42"/>
  <c r="O38" i="42" s="1"/>
  <c r="N37" i="42"/>
  <c r="O37" i="42" s="1"/>
  <c r="N36" i="42"/>
  <c r="O36" i="42" s="1"/>
  <c r="N35" i="42"/>
  <c r="O35" i="42"/>
  <c r="N34" i="42"/>
  <c r="O34" i="42"/>
  <c r="N33" i="42"/>
  <c r="O33" i="42"/>
  <c r="N32" i="42"/>
  <c r="O32" i="42" s="1"/>
  <c r="N31" i="42"/>
  <c r="O31" i="42" s="1"/>
  <c r="N30" i="42"/>
  <c r="O30" i="42" s="1"/>
  <c r="N29" i="42"/>
  <c r="O29" i="42"/>
  <c r="N28" i="42"/>
  <c r="O28" i="42"/>
  <c r="N27" i="42"/>
  <c r="O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/>
  <c r="M5" i="42"/>
  <c r="L5" i="42"/>
  <c r="K5" i="42"/>
  <c r="K82" i="42" s="1"/>
  <c r="J5" i="42"/>
  <c r="I5" i="42"/>
  <c r="I82" i="42" s="1"/>
  <c r="H5" i="42"/>
  <c r="H82" i="42" s="1"/>
  <c r="G5" i="42"/>
  <c r="G82" i="42" s="1"/>
  <c r="F5" i="42"/>
  <c r="E5" i="42"/>
  <c r="N5" i="42" s="1"/>
  <c r="O5" i="42" s="1"/>
  <c r="D5" i="42"/>
  <c r="N83" i="41"/>
  <c r="O83" i="41"/>
  <c r="N82" i="41"/>
  <c r="O82" i="41"/>
  <c r="M81" i="41"/>
  <c r="L81" i="41"/>
  <c r="K81" i="41"/>
  <c r="J81" i="41"/>
  <c r="I81" i="41"/>
  <c r="H81" i="41"/>
  <c r="G81" i="41"/>
  <c r="F81" i="41"/>
  <c r="E81" i="41"/>
  <c r="D81" i="41"/>
  <c r="N81" i="41" s="1"/>
  <c r="O81" i="41" s="1"/>
  <c r="N80" i="41"/>
  <c r="O80" i="41"/>
  <c r="N79" i="41"/>
  <c r="O79" i="41" s="1"/>
  <c r="N78" i="41"/>
  <c r="O78" i="41" s="1"/>
  <c r="N77" i="41"/>
  <c r="O77" i="41" s="1"/>
  <c r="N76" i="41"/>
  <c r="O76" i="41"/>
  <c r="N75" i="41"/>
  <c r="O75" i="41"/>
  <c r="N74" i="41"/>
  <c r="O74" i="41" s="1"/>
  <c r="N73" i="41"/>
  <c r="O73" i="41"/>
  <c r="N72" i="41"/>
  <c r="O72" i="41" s="1"/>
  <c r="N71" i="41"/>
  <c r="O71" i="41" s="1"/>
  <c r="M70" i="41"/>
  <c r="L70" i="41"/>
  <c r="K70" i="41"/>
  <c r="J70" i="41"/>
  <c r="I70" i="41"/>
  <c r="H70" i="41"/>
  <c r="G70" i="41"/>
  <c r="F70" i="41"/>
  <c r="N70" i="41" s="1"/>
  <c r="O70" i="41" s="1"/>
  <c r="E70" i="41"/>
  <c r="D70" i="41"/>
  <c r="N69" i="41"/>
  <c r="O69" i="41" s="1"/>
  <c r="N68" i="41"/>
  <c r="O68" i="41"/>
  <c r="N67" i="41"/>
  <c r="O67" i="41"/>
  <c r="N66" i="41"/>
  <c r="O66" i="41" s="1"/>
  <c r="N65" i="41"/>
  <c r="O65" i="41"/>
  <c r="M64" i="41"/>
  <c r="L64" i="41"/>
  <c r="K64" i="41"/>
  <c r="J64" i="41"/>
  <c r="I64" i="41"/>
  <c r="H64" i="41"/>
  <c r="G64" i="41"/>
  <c r="F64" i="41"/>
  <c r="E64" i="41"/>
  <c r="D64" i="41"/>
  <c r="N63" i="41"/>
  <c r="O63" i="41"/>
  <c r="N62" i="41"/>
  <c r="O62" i="41" s="1"/>
  <c r="N61" i="41"/>
  <c r="O61" i="41" s="1"/>
  <c r="N60" i="41"/>
  <c r="O60" i="41"/>
  <c r="N59" i="41"/>
  <c r="O59" i="41"/>
  <c r="N58" i="41"/>
  <c r="O58" i="41" s="1"/>
  <c r="N57" i="41"/>
  <c r="O57" i="41" s="1"/>
  <c r="N56" i="41"/>
  <c r="O56" i="41" s="1"/>
  <c r="N55" i="41"/>
  <c r="O55" i="41" s="1"/>
  <c r="N54" i="41"/>
  <c r="O54" i="41"/>
  <c r="N53" i="41"/>
  <c r="O53" i="41"/>
  <c r="N52" i="41"/>
  <c r="O52" i="41" s="1"/>
  <c r="N51" i="41"/>
  <c r="O51" i="41"/>
  <c r="N50" i="41"/>
  <c r="O50" i="41" s="1"/>
  <c r="N49" i="41"/>
  <c r="O49" i="41" s="1"/>
  <c r="N48" i="41"/>
  <c r="O48" i="41" s="1"/>
  <c r="N47" i="41"/>
  <c r="O47" i="41"/>
  <c r="N46" i="41"/>
  <c r="O46" i="41" s="1"/>
  <c r="N45" i="41"/>
  <c r="O45" i="4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3" i="41" s="1"/>
  <c r="O43" i="41" s="1"/>
  <c r="N42" i="41"/>
  <c r="O42" i="41" s="1"/>
  <c r="N41" i="41"/>
  <c r="O41" i="41" s="1"/>
  <c r="N40" i="41"/>
  <c r="O40" i="41" s="1"/>
  <c r="N39" i="41"/>
  <c r="O39" i="41"/>
  <c r="N38" i="41"/>
  <c r="O38" i="41" s="1"/>
  <c r="N37" i="41"/>
  <c r="O37" i="41"/>
  <c r="N36" i="41"/>
  <c r="O36" i="41" s="1"/>
  <c r="N35" i="41"/>
  <c r="O35" i="41" s="1"/>
  <c r="N34" i="41"/>
  <c r="O34" i="41"/>
  <c r="N33" i="41"/>
  <c r="O33" i="41"/>
  <c r="N32" i="41"/>
  <c r="O32" i="41" s="1"/>
  <c r="N31" i="41"/>
  <c r="O31" i="41"/>
  <c r="N30" i="41"/>
  <c r="O30" i="41" s="1"/>
  <c r="N29" i="41"/>
  <c r="O29" i="41" s="1"/>
  <c r="N28" i="41"/>
  <c r="O28" i="41"/>
  <c r="N27" i="41"/>
  <c r="O27" i="41" s="1"/>
  <c r="N26" i="41"/>
  <c r="O26" i="41" s="1"/>
  <c r="N25" i="41"/>
  <c r="O25" i="41"/>
  <c r="M24" i="41"/>
  <c r="L24" i="41"/>
  <c r="K24" i="41"/>
  <c r="K84" i="41" s="1"/>
  <c r="J24" i="41"/>
  <c r="I24" i="41"/>
  <c r="H24" i="41"/>
  <c r="G24" i="41"/>
  <c r="F24" i="41"/>
  <c r="E24" i="41"/>
  <c r="E84" i="41" s="1"/>
  <c r="D24" i="41"/>
  <c r="N23" i="41"/>
  <c r="O23" i="41"/>
  <c r="N22" i="41"/>
  <c r="O22" i="41" s="1"/>
  <c r="N21" i="41"/>
  <c r="O21" i="41" s="1"/>
  <c r="N20" i="41"/>
  <c r="O20" i="41" s="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7" i="41" s="1"/>
  <c r="O17" i="41" s="1"/>
  <c r="N16" i="41"/>
  <c r="O16" i="41" s="1"/>
  <c r="N15" i="41"/>
  <c r="O15" i="41"/>
  <c r="N14" i="41"/>
  <c r="O14" i="41" s="1"/>
  <c r="N13" i="41"/>
  <c r="O13" i="41" s="1"/>
  <c r="N12" i="41"/>
  <c r="O12" i="41" s="1"/>
  <c r="N11" i="41"/>
  <c r="O11" i="41"/>
  <c r="N10" i="41"/>
  <c r="O10" i="41" s="1"/>
  <c r="N9" i="41"/>
  <c r="O9" i="41"/>
  <c r="N8" i="41"/>
  <c r="O8" i="41" s="1"/>
  <c r="N7" i="41"/>
  <c r="O7" i="41" s="1"/>
  <c r="N6" i="41"/>
  <c r="O6" i="41"/>
  <c r="M5" i="41"/>
  <c r="M84" i="41" s="1"/>
  <c r="L5" i="41"/>
  <c r="K5" i="41"/>
  <c r="J5" i="41"/>
  <c r="I5" i="41"/>
  <c r="I84" i="41" s="1"/>
  <c r="H5" i="41"/>
  <c r="G5" i="41"/>
  <c r="G84" i="41" s="1"/>
  <c r="F5" i="41"/>
  <c r="F84" i="41" s="1"/>
  <c r="E5" i="41"/>
  <c r="D5" i="41"/>
  <c r="D84" i="41" s="1"/>
  <c r="N78" i="40"/>
  <c r="O78" i="40" s="1"/>
  <c r="N77" i="40"/>
  <c r="O77" i="40"/>
  <c r="M76" i="40"/>
  <c r="L76" i="40"/>
  <c r="K76" i="40"/>
  <c r="J76" i="40"/>
  <c r="I76" i="40"/>
  <c r="H76" i="40"/>
  <c r="G76" i="40"/>
  <c r="F76" i="40"/>
  <c r="E76" i="40"/>
  <c r="D76" i="40"/>
  <c r="N75" i="40"/>
  <c r="O75" i="40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/>
  <c r="N68" i="40"/>
  <c r="O68" i="40" s="1"/>
  <c r="N67" i="40"/>
  <c r="O67" i="40"/>
  <c r="M66" i="40"/>
  <c r="L66" i="40"/>
  <c r="K66" i="40"/>
  <c r="J66" i="40"/>
  <c r="I66" i="40"/>
  <c r="H66" i="40"/>
  <c r="G66" i="40"/>
  <c r="F66" i="40"/>
  <c r="E66" i="40"/>
  <c r="N66" i="40" s="1"/>
  <c r="O66" i="40" s="1"/>
  <c r="D66" i="40"/>
  <c r="N65" i="40"/>
  <c r="O65" i="40" s="1"/>
  <c r="N64" i="40"/>
  <c r="O64" i="40" s="1"/>
  <c r="N63" i="40"/>
  <c r="O63" i="40" s="1"/>
  <c r="N62" i="40"/>
  <c r="O62" i="40"/>
  <c r="N61" i="40"/>
  <c r="O61" i="40" s="1"/>
  <c r="M60" i="40"/>
  <c r="L60" i="40"/>
  <c r="K60" i="40"/>
  <c r="J60" i="40"/>
  <c r="I60" i="40"/>
  <c r="H60" i="40"/>
  <c r="G60" i="40"/>
  <c r="F60" i="40"/>
  <c r="E60" i="40"/>
  <c r="D60" i="40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/>
  <c r="N53" i="40"/>
  <c r="O53" i="40" s="1"/>
  <c r="N52" i="40"/>
  <c r="O52" i="40"/>
  <c r="N51" i="40"/>
  <c r="O51" i="40" s="1"/>
  <c r="N50" i="40"/>
  <c r="O50" i="40" s="1"/>
  <c r="N49" i="40"/>
  <c r="O49" i="40" s="1"/>
  <c r="N48" i="40"/>
  <c r="O48" i="40"/>
  <c r="N47" i="40"/>
  <c r="O47" i="40" s="1"/>
  <c r="N46" i="40"/>
  <c r="O46" i="40"/>
  <c r="N45" i="40"/>
  <c r="O45" i="40" s="1"/>
  <c r="N44" i="40"/>
  <c r="O44" i="40" s="1"/>
  <c r="N43" i="40"/>
  <c r="O43" i="40" s="1"/>
  <c r="N42" i="40"/>
  <c r="O42" i="40" s="1"/>
  <c r="N41" i="40"/>
  <c r="O41" i="40" s="1"/>
  <c r="M40" i="40"/>
  <c r="L40" i="40"/>
  <c r="K40" i="40"/>
  <c r="J40" i="40"/>
  <c r="J79" i="40" s="1"/>
  <c r="I40" i="40"/>
  <c r="H40" i="40"/>
  <c r="G40" i="40"/>
  <c r="F40" i="40"/>
  <c r="E40" i="40"/>
  <c r="D40" i="40"/>
  <c r="N39" i="40"/>
  <c r="O39" i="40" s="1"/>
  <c r="N38" i="40"/>
  <c r="O38" i="40"/>
  <c r="N37" i="40"/>
  <c r="O37" i="40"/>
  <c r="N36" i="40"/>
  <c r="O36" i="40" s="1"/>
  <c r="N35" i="40"/>
  <c r="O35" i="40" s="1"/>
  <c r="N34" i="40"/>
  <c r="O34" i="40"/>
  <c r="N33" i="40"/>
  <c r="O33" i="40" s="1"/>
  <c r="N32" i="40"/>
  <c r="O32" i="40"/>
  <c r="N31" i="40"/>
  <c r="O31" i="40" s="1"/>
  <c r="N30" i="40"/>
  <c r="O30" i="40" s="1"/>
  <c r="N29" i="40"/>
  <c r="O29" i="40" s="1"/>
  <c r="N28" i="40"/>
  <c r="O28" i="40"/>
  <c r="N27" i="40"/>
  <c r="O27" i="40" s="1"/>
  <c r="N26" i="40"/>
  <c r="O26" i="40"/>
  <c r="N25" i="40"/>
  <c r="O25" i="40"/>
  <c r="M24" i="40"/>
  <c r="L24" i="40"/>
  <c r="L79" i="40" s="1"/>
  <c r="K24" i="40"/>
  <c r="J24" i="40"/>
  <c r="I24" i="40"/>
  <c r="H24" i="40"/>
  <c r="G24" i="40"/>
  <c r="F24" i="40"/>
  <c r="E24" i="40"/>
  <c r="D24" i="40"/>
  <c r="N23" i="40"/>
  <c r="O23" i="40"/>
  <c r="N22" i="40"/>
  <c r="O22" i="40" s="1"/>
  <c r="N21" i="40"/>
  <c r="O21" i="40" s="1"/>
  <c r="N20" i="40"/>
  <c r="O20" i="40"/>
  <c r="N19" i="40"/>
  <c r="O19" i="40" s="1"/>
  <c r="N18" i="40"/>
  <c r="O18" i="40"/>
  <c r="M17" i="40"/>
  <c r="L17" i="40"/>
  <c r="K17" i="40"/>
  <c r="J17" i="40"/>
  <c r="I17" i="40"/>
  <c r="H17" i="40"/>
  <c r="G17" i="40"/>
  <c r="F17" i="40"/>
  <c r="E17" i="40"/>
  <c r="D17" i="40"/>
  <c r="N17" i="40" s="1"/>
  <c r="O17" i="40" s="1"/>
  <c r="N16" i="40"/>
  <c r="O16" i="40" s="1"/>
  <c r="N15" i="40"/>
  <c r="O15" i="40"/>
  <c r="N14" i="40"/>
  <c r="O14" i="40" s="1"/>
  <c r="N13" i="40"/>
  <c r="O13" i="40" s="1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N5" i="40" s="1"/>
  <c r="O5" i="40" s="1"/>
  <c r="G5" i="40"/>
  <c r="F5" i="40"/>
  <c r="F79" i="40" s="1"/>
  <c r="E5" i="40"/>
  <c r="D5" i="40"/>
  <c r="N82" i="39"/>
  <c r="O82" i="39" s="1"/>
  <c r="N81" i="39"/>
  <c r="O81" i="39"/>
  <c r="M80" i="39"/>
  <c r="L80" i="39"/>
  <c r="K80" i="39"/>
  <c r="J80" i="39"/>
  <c r="I80" i="39"/>
  <c r="H80" i="39"/>
  <c r="G80" i="39"/>
  <c r="F80" i="39"/>
  <c r="E80" i="39"/>
  <c r="D80" i="39"/>
  <c r="N79" i="39"/>
  <c r="O79" i="39"/>
  <c r="N78" i="39"/>
  <c r="O78" i="39" s="1"/>
  <c r="N77" i="39"/>
  <c r="O77" i="39" s="1"/>
  <c r="N76" i="39"/>
  <c r="O76" i="39" s="1"/>
  <c r="N75" i="39"/>
  <c r="O75" i="39" s="1"/>
  <c r="N74" i="39"/>
  <c r="O74" i="39" s="1"/>
  <c r="N73" i="39"/>
  <c r="O73" i="39"/>
  <c r="N72" i="39"/>
  <c r="O72" i="39"/>
  <c r="N71" i="39"/>
  <c r="O71" i="39" s="1"/>
  <c r="N70" i="39"/>
  <c r="O70" i="39" s="1"/>
  <c r="M69" i="39"/>
  <c r="L69" i="39"/>
  <c r="K69" i="39"/>
  <c r="J69" i="39"/>
  <c r="I69" i="39"/>
  <c r="H69" i="39"/>
  <c r="G69" i="39"/>
  <c r="F69" i="39"/>
  <c r="E69" i="39"/>
  <c r="N69" i="39" s="1"/>
  <c r="O69" i="39" s="1"/>
  <c r="D69" i="39"/>
  <c r="N68" i="39"/>
  <c r="O68" i="39" s="1"/>
  <c r="N67" i="39"/>
  <c r="O67" i="39" s="1"/>
  <c r="N66" i="39"/>
  <c r="O66" i="39"/>
  <c r="N65" i="39"/>
  <c r="O65" i="39"/>
  <c r="M64" i="39"/>
  <c r="L64" i="39"/>
  <c r="K64" i="39"/>
  <c r="J64" i="39"/>
  <c r="I64" i="39"/>
  <c r="H64" i="39"/>
  <c r="G64" i="39"/>
  <c r="F64" i="39"/>
  <c r="E64" i="39"/>
  <c r="D64" i="39"/>
  <c r="N63" i="39"/>
  <c r="O63" i="39" s="1"/>
  <c r="N62" i="39"/>
  <c r="O62" i="39" s="1"/>
  <c r="N61" i="39"/>
  <c r="O61" i="39" s="1"/>
  <c r="N60" i="39"/>
  <c r="O60" i="39" s="1"/>
  <c r="N59" i="39"/>
  <c r="O59" i="39"/>
  <c r="N58" i="39"/>
  <c r="O58" i="39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/>
  <c r="N46" i="39"/>
  <c r="O46" i="39" s="1"/>
  <c r="M45" i="39"/>
  <c r="L45" i="39"/>
  <c r="K45" i="39"/>
  <c r="J45" i="39"/>
  <c r="I45" i="39"/>
  <c r="H45" i="39"/>
  <c r="H83" i="39" s="1"/>
  <c r="G45" i="39"/>
  <c r="F45" i="39"/>
  <c r="E45" i="39"/>
  <c r="E83" i="39" s="1"/>
  <c r="D45" i="39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/>
  <c r="N32" i="39"/>
  <c r="O32" i="39"/>
  <c r="N31" i="39"/>
  <c r="O31" i="39" s="1"/>
  <c r="N30" i="39"/>
  <c r="O30" i="39" s="1"/>
  <c r="N29" i="39"/>
  <c r="O29" i="39" s="1"/>
  <c r="N28" i="39"/>
  <c r="O28" i="39" s="1"/>
  <c r="N27" i="39"/>
  <c r="O27" i="39"/>
  <c r="M26" i="39"/>
  <c r="L26" i="39"/>
  <c r="K26" i="39"/>
  <c r="J26" i="39"/>
  <c r="I26" i="39"/>
  <c r="H26" i="39"/>
  <c r="G26" i="39"/>
  <c r="F26" i="39"/>
  <c r="E26" i="39"/>
  <c r="D26" i="39"/>
  <c r="N25" i="39"/>
  <c r="O25" i="39"/>
  <c r="N24" i="39"/>
  <c r="O24" i="39"/>
  <c r="N23" i="39"/>
  <c r="O23" i="39" s="1"/>
  <c r="N22" i="39"/>
  <c r="O22" i="39"/>
  <c r="N21" i="39"/>
  <c r="O21" i="39" s="1"/>
  <c r="N20" i="39"/>
  <c r="O20" i="39" s="1"/>
  <c r="N19" i="39"/>
  <c r="O19" i="39"/>
  <c r="N18" i="39"/>
  <c r="O18" i="39"/>
  <c r="M17" i="39"/>
  <c r="L17" i="39"/>
  <c r="K17" i="39"/>
  <c r="J17" i="39"/>
  <c r="I17" i="39"/>
  <c r="H17" i="39"/>
  <c r="G17" i="39"/>
  <c r="F17" i="39"/>
  <c r="F83" i="39" s="1"/>
  <c r="E17" i="39"/>
  <c r="D17" i="39"/>
  <c r="D83" i="39" s="1"/>
  <c r="N16" i="39"/>
  <c r="O16" i="39" s="1"/>
  <c r="N15" i="39"/>
  <c r="O15" i="39" s="1"/>
  <c r="N14" i="39"/>
  <c r="O14" i="39" s="1"/>
  <c r="N13" i="39"/>
  <c r="O13" i="39" s="1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/>
  <c r="M5" i="39"/>
  <c r="M83" i="39" s="1"/>
  <c r="L5" i="39"/>
  <c r="L83" i="39" s="1"/>
  <c r="K5" i="39"/>
  <c r="J5" i="39"/>
  <c r="I5" i="39"/>
  <c r="H5" i="39"/>
  <c r="G5" i="39"/>
  <c r="G83" i="39" s="1"/>
  <c r="F5" i="39"/>
  <c r="E5" i="39"/>
  <c r="D5" i="39"/>
  <c r="N82" i="38"/>
  <c r="O82" i="38" s="1"/>
  <c r="N81" i="38"/>
  <c r="O81" i="38" s="1"/>
  <c r="N80" i="38"/>
  <c r="O80" i="38" s="1"/>
  <c r="N79" i="38"/>
  <c r="O79" i="38" s="1"/>
  <c r="M78" i="38"/>
  <c r="L78" i="38"/>
  <c r="K78" i="38"/>
  <c r="J78" i="38"/>
  <c r="I78" i="38"/>
  <c r="H78" i="38"/>
  <c r="G78" i="38"/>
  <c r="F78" i="38"/>
  <c r="E78" i="38"/>
  <c r="D78" i="38"/>
  <c r="N78" i="38" s="1"/>
  <c r="O78" i="38" s="1"/>
  <c r="N77" i="38"/>
  <c r="O77" i="38" s="1"/>
  <c r="N76" i="38"/>
  <c r="O76" i="38" s="1"/>
  <c r="N75" i="38"/>
  <c r="O75" i="38" s="1"/>
  <c r="N74" i="38"/>
  <c r="O74" i="38" s="1"/>
  <c r="N73" i="38"/>
  <c r="O73" i="38" s="1"/>
  <c r="N72" i="38"/>
  <c r="O72" i="38" s="1"/>
  <c r="N71" i="38"/>
  <c r="O71" i="38" s="1"/>
  <c r="N70" i="38"/>
  <c r="O70" i="38" s="1"/>
  <c r="N69" i="38"/>
  <c r="O69" i="38"/>
  <c r="N68" i="38"/>
  <c r="O68" i="38" s="1"/>
  <c r="M67" i="38"/>
  <c r="L67" i="38"/>
  <c r="K67" i="38"/>
  <c r="J67" i="38"/>
  <c r="I67" i="38"/>
  <c r="H67" i="38"/>
  <c r="G67" i="38"/>
  <c r="F67" i="38"/>
  <c r="E67" i="38"/>
  <c r="D67" i="38"/>
  <c r="N66" i="38"/>
  <c r="O66" i="38" s="1"/>
  <c r="N65" i="38"/>
  <c r="O65" i="38" s="1"/>
  <c r="N64" i="38"/>
  <c r="O64" i="38" s="1"/>
  <c r="N63" i="38"/>
  <c r="O63" i="38" s="1"/>
  <c r="M62" i="38"/>
  <c r="L62" i="38"/>
  <c r="K62" i="38"/>
  <c r="J62" i="38"/>
  <c r="I62" i="38"/>
  <c r="H62" i="38"/>
  <c r="G62" i="38"/>
  <c r="F62" i="38"/>
  <c r="N62" i="38" s="1"/>
  <c r="O62" i="38" s="1"/>
  <c r="E62" i="38"/>
  <c r="D62" i="38"/>
  <c r="N61" i="38"/>
  <c r="O61" i="38" s="1"/>
  <c r="N60" i="38"/>
  <c r="O60" i="38" s="1"/>
  <c r="N59" i="38"/>
  <c r="O59" i="38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/>
  <c r="N52" i="38"/>
  <c r="O52" i="38"/>
  <c r="N51" i="38"/>
  <c r="O51" i="38" s="1"/>
  <c r="N50" i="38"/>
  <c r="O50" i="38" s="1"/>
  <c r="N49" i="38"/>
  <c r="O49" i="38" s="1"/>
  <c r="N48" i="38"/>
  <c r="O48" i="38" s="1"/>
  <c r="N47" i="38"/>
  <c r="O47" i="38"/>
  <c r="N46" i="38"/>
  <c r="O46" i="38"/>
  <c r="N45" i="38"/>
  <c r="O45" i="38" s="1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2" i="38"/>
  <c r="O42" i="38" s="1"/>
  <c r="N41" i="38"/>
  <c r="O41" i="38" s="1"/>
  <c r="N40" i="38"/>
  <c r="O40" i="38" s="1"/>
  <c r="N39" i="38"/>
  <c r="O39" i="38" s="1"/>
  <c r="N38" i="38"/>
  <c r="O38" i="38"/>
  <c r="N37" i="38"/>
  <c r="O37" i="38" s="1"/>
  <c r="N36" i="38"/>
  <c r="O36" i="38" s="1"/>
  <c r="N35" i="38"/>
  <c r="O35" i="38" s="1"/>
  <c r="N34" i="38"/>
  <c r="O34" i="38" s="1"/>
  <c r="N33" i="38"/>
  <c r="O33" i="38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/>
  <c r="N24" i="38"/>
  <c r="O24" i="38" s="1"/>
  <c r="N23" i="38"/>
  <c r="O23" i="38" s="1"/>
  <c r="N22" i="38"/>
  <c r="O22" i="38" s="1"/>
  <c r="N21" i="38"/>
  <c r="O21" i="38" s="1"/>
  <c r="N20" i="38"/>
  <c r="O20" i="38"/>
  <c r="N19" i="38"/>
  <c r="O19" i="38"/>
  <c r="N18" i="38"/>
  <c r="O18" i="38" s="1"/>
  <c r="M17" i="38"/>
  <c r="L17" i="38"/>
  <c r="K17" i="38"/>
  <c r="J17" i="38"/>
  <c r="I17" i="38"/>
  <c r="H17" i="38"/>
  <c r="H83" i="38" s="1"/>
  <c r="G17" i="38"/>
  <c r="F17" i="38"/>
  <c r="F83" i="38" s="1"/>
  <c r="E17" i="38"/>
  <c r="D17" i="38"/>
  <c r="N16" i="38"/>
  <c r="O16" i="38" s="1"/>
  <c r="N15" i="38"/>
  <c r="O15" i="38" s="1"/>
  <c r="N14" i="38"/>
  <c r="O14" i="38" s="1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L83" i="38" s="1"/>
  <c r="K5" i="38"/>
  <c r="J5" i="38"/>
  <c r="J83" i="38" s="1"/>
  <c r="I5" i="38"/>
  <c r="I83" i="38" s="1"/>
  <c r="H5" i="38"/>
  <c r="G5" i="38"/>
  <c r="N5" i="38" s="1"/>
  <c r="O5" i="38" s="1"/>
  <c r="F5" i="38"/>
  <c r="E5" i="38"/>
  <c r="D5" i="38"/>
  <c r="N70" i="37"/>
  <c r="O70" i="37" s="1"/>
  <c r="N69" i="37"/>
  <c r="O69" i="37"/>
  <c r="N68" i="37"/>
  <c r="O68" i="37"/>
  <c r="M67" i="37"/>
  <c r="L67" i="37"/>
  <c r="K67" i="37"/>
  <c r="J67" i="37"/>
  <c r="I67" i="37"/>
  <c r="H67" i="37"/>
  <c r="G67" i="37"/>
  <c r="F67" i="37"/>
  <c r="E67" i="37"/>
  <c r="D67" i="37"/>
  <c r="N67" i="37" s="1"/>
  <c r="O67" i="37" s="1"/>
  <c r="N66" i="37"/>
  <c r="O66" i="37"/>
  <c r="N65" i="37"/>
  <c r="O65" i="37" s="1"/>
  <c r="N64" i="37"/>
  <c r="O64" i="37" s="1"/>
  <c r="N63" i="37"/>
  <c r="O63" i="37" s="1"/>
  <c r="N62" i="37"/>
  <c r="O62" i="37" s="1"/>
  <c r="N61" i="37"/>
  <c r="O61" i="37"/>
  <c r="N60" i="37"/>
  <c r="O60" i="37"/>
  <c r="N59" i="37"/>
  <c r="O59" i="37" s="1"/>
  <c r="M58" i="37"/>
  <c r="L58" i="37"/>
  <c r="K58" i="37"/>
  <c r="J58" i="37"/>
  <c r="I58" i="37"/>
  <c r="H58" i="37"/>
  <c r="G58" i="37"/>
  <c r="F58" i="37"/>
  <c r="E58" i="37"/>
  <c r="D58" i="37"/>
  <c r="N57" i="37"/>
  <c r="O57" i="37" s="1"/>
  <c r="N56" i="37"/>
  <c r="O56" i="37" s="1"/>
  <c r="M55" i="37"/>
  <c r="L55" i="37"/>
  <c r="K55" i="37"/>
  <c r="J55" i="37"/>
  <c r="I55" i="37"/>
  <c r="H55" i="37"/>
  <c r="G55" i="37"/>
  <c r="F55" i="37"/>
  <c r="E55" i="37"/>
  <c r="D55" i="37"/>
  <c r="N54" i="37"/>
  <c r="O54" i="37" s="1"/>
  <c r="N53" i="37"/>
  <c r="O53" i="37"/>
  <c r="N52" i="37"/>
  <c r="O52" i="37"/>
  <c r="N51" i="37"/>
  <c r="O51" i="37" s="1"/>
  <c r="N50" i="37"/>
  <c r="O50" i="37" s="1"/>
  <c r="N49" i="37"/>
  <c r="O49" i="37"/>
  <c r="N48" i="37"/>
  <c r="O48" i="37" s="1"/>
  <c r="N47" i="37"/>
  <c r="O47" i="37" s="1"/>
  <c r="N46" i="37"/>
  <c r="O46" i="37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/>
  <c r="N39" i="37"/>
  <c r="O39" i="37" s="1"/>
  <c r="N38" i="37"/>
  <c r="O38" i="37" s="1"/>
  <c r="N37" i="37"/>
  <c r="O37" i="37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 s="1"/>
  <c r="N33" i="37"/>
  <c r="O33" i="37" s="1"/>
  <c r="N32" i="37"/>
  <c r="O32" i="37"/>
  <c r="N31" i="37"/>
  <c r="O31" i="37" s="1"/>
  <c r="N30" i="37"/>
  <c r="O30" i="37" s="1"/>
  <c r="N29" i="37"/>
  <c r="O29" i="37" s="1"/>
  <c r="N28" i="37"/>
  <c r="O28" i="37" s="1"/>
  <c r="N27" i="37"/>
  <c r="O27" i="37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/>
  <c r="N20" i="37"/>
  <c r="O20" i="37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N16" i="37" s="1"/>
  <c r="O16" i="37" s="1"/>
  <c r="F16" i="37"/>
  <c r="E16" i="37"/>
  <c r="D16" i="37"/>
  <c r="N15" i="37"/>
  <c r="O15" i="37" s="1"/>
  <c r="N14" i="37"/>
  <c r="O14" i="37" s="1"/>
  <c r="N13" i="37"/>
  <c r="O13" i="37"/>
  <c r="N12" i="37"/>
  <c r="O12" i="37" s="1"/>
  <c r="M11" i="37"/>
  <c r="L11" i="37"/>
  <c r="K11" i="37"/>
  <c r="J11" i="37"/>
  <c r="J71" i="37" s="1"/>
  <c r="I11" i="37"/>
  <c r="H11" i="37"/>
  <c r="G11" i="37"/>
  <c r="G71" i="37" s="1"/>
  <c r="F11" i="37"/>
  <c r="F71" i="37" s="1"/>
  <c r="E11" i="37"/>
  <c r="E71" i="37" s="1"/>
  <c r="D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K71" i="37" s="1"/>
  <c r="J5" i="37"/>
  <c r="I5" i="37"/>
  <c r="H5" i="37"/>
  <c r="H71" i="37" s="1"/>
  <c r="G5" i="37"/>
  <c r="F5" i="37"/>
  <c r="E5" i="37"/>
  <c r="D5" i="37"/>
  <c r="N85" i="36"/>
  <c r="O85" i="36" s="1"/>
  <c r="N84" i="36"/>
  <c r="O84" i="36"/>
  <c r="M83" i="36"/>
  <c r="L83" i="36"/>
  <c r="K83" i="36"/>
  <c r="J83" i="36"/>
  <c r="I83" i="36"/>
  <c r="H83" i="36"/>
  <c r="G83" i="36"/>
  <c r="F83" i="36"/>
  <c r="E83" i="36"/>
  <c r="D83" i="36"/>
  <c r="N82" i="36"/>
  <c r="O82" i="36" s="1"/>
  <c r="N81" i="36"/>
  <c r="O81" i="36" s="1"/>
  <c r="N80" i="36"/>
  <c r="O80" i="36" s="1"/>
  <c r="N79" i="36"/>
  <c r="O79" i="36"/>
  <c r="N78" i="36"/>
  <c r="O78" i="36"/>
  <c r="N77" i="36"/>
  <c r="O77" i="36" s="1"/>
  <c r="N76" i="36"/>
  <c r="O76" i="36" s="1"/>
  <c r="N75" i="36"/>
  <c r="O75" i="36" s="1"/>
  <c r="N74" i="36"/>
  <c r="O74" i="36" s="1"/>
  <c r="M73" i="36"/>
  <c r="L73" i="36"/>
  <c r="K73" i="36"/>
  <c r="J73" i="36"/>
  <c r="I73" i="36"/>
  <c r="H73" i="36"/>
  <c r="G73" i="36"/>
  <c r="F73" i="36"/>
  <c r="E73" i="36"/>
  <c r="D73" i="36"/>
  <c r="N72" i="36"/>
  <c r="O72" i="36" s="1"/>
  <c r="N71" i="36"/>
  <c r="O71" i="36" s="1"/>
  <c r="N70" i="36"/>
  <c r="O70" i="36"/>
  <c r="N69" i="36"/>
  <c r="O69" i="36" s="1"/>
  <c r="M68" i="36"/>
  <c r="L68" i="36"/>
  <c r="K68" i="36"/>
  <c r="J68" i="36"/>
  <c r="I68" i="36"/>
  <c r="H68" i="36"/>
  <c r="G68" i="36"/>
  <c r="F68" i="36"/>
  <c r="E68" i="36"/>
  <c r="D68" i="36"/>
  <c r="N67" i="36"/>
  <c r="O67" i="36" s="1"/>
  <c r="N66" i="36"/>
  <c r="O66" i="36" s="1"/>
  <c r="N65" i="36"/>
  <c r="O65" i="36" s="1"/>
  <c r="N64" i="36"/>
  <c r="O64" i="36" s="1"/>
  <c r="N63" i="36"/>
  <c r="O63" i="36"/>
  <c r="N62" i="36"/>
  <c r="O62" i="36"/>
  <c r="N61" i="36"/>
  <c r="O61" i="36" s="1"/>
  <c r="N60" i="36"/>
  <c r="O60" i="36" s="1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/>
  <c r="N50" i="36"/>
  <c r="O50" i="36" s="1"/>
  <c r="N49" i="36"/>
  <c r="O49" i="36" s="1"/>
  <c r="N48" i="36"/>
  <c r="O48" i="36" s="1"/>
  <c r="N47" i="36"/>
  <c r="O47" i="36" s="1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4" i="36"/>
  <c r="O44" i="36" s="1"/>
  <c r="N43" i="36"/>
  <c r="O43" i="36"/>
  <c r="N42" i="36"/>
  <c r="O42" i="36"/>
  <c r="N41" i="36"/>
  <c r="O41" i="36" s="1"/>
  <c r="N40" i="36"/>
  <c r="O40" i="36" s="1"/>
  <c r="N39" i="36"/>
  <c r="O39" i="36" s="1"/>
  <c r="N38" i="36"/>
  <c r="O38" i="36" s="1"/>
  <c r="N37" i="36"/>
  <c r="O37" i="36"/>
  <c r="N36" i="36"/>
  <c r="O36" i="36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/>
  <c r="N29" i="36"/>
  <c r="O29" i="36" s="1"/>
  <c r="N28" i="36"/>
  <c r="O28" i="36" s="1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E86" i="36" s="1"/>
  <c r="D17" i="36"/>
  <c r="N16" i="36"/>
  <c r="O16" i="36" s="1"/>
  <c r="N15" i="36"/>
  <c r="O15" i="36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K5" i="36"/>
  <c r="J5" i="36"/>
  <c r="I5" i="36"/>
  <c r="H5" i="36"/>
  <c r="H86" i="36" s="1"/>
  <c r="G5" i="36"/>
  <c r="F5" i="36"/>
  <c r="F86" i="36" s="1"/>
  <c r="E5" i="36"/>
  <c r="D5" i="36"/>
  <c r="N84" i="35"/>
  <c r="O84" i="35"/>
  <c r="N83" i="35"/>
  <c r="O83" i="35"/>
  <c r="M82" i="35"/>
  <c r="L82" i="35"/>
  <c r="K82" i="35"/>
  <c r="J82" i="35"/>
  <c r="I82" i="35"/>
  <c r="H82" i="35"/>
  <c r="G82" i="35"/>
  <c r="F82" i="35"/>
  <c r="E82" i="35"/>
  <c r="D82" i="35"/>
  <c r="N82" i="35" s="1"/>
  <c r="O82" i="35" s="1"/>
  <c r="N81" i="35"/>
  <c r="O81" i="35" s="1"/>
  <c r="N80" i="35"/>
  <c r="O80" i="35" s="1"/>
  <c r="N79" i="35"/>
  <c r="O79" i="35" s="1"/>
  <c r="N78" i="35"/>
  <c r="O78" i="35"/>
  <c r="N77" i="35"/>
  <c r="O77" i="35"/>
  <c r="N76" i="35"/>
  <c r="O76" i="35"/>
  <c r="N75" i="35"/>
  <c r="O75" i="35"/>
  <c r="N74" i="35"/>
  <c r="O74" i="35" s="1"/>
  <c r="N73" i="35"/>
  <c r="O73" i="35" s="1"/>
  <c r="N72" i="35"/>
  <c r="O72" i="35"/>
  <c r="M71" i="35"/>
  <c r="L71" i="35"/>
  <c r="K71" i="35"/>
  <c r="J71" i="35"/>
  <c r="I71" i="35"/>
  <c r="H71" i="35"/>
  <c r="G71" i="35"/>
  <c r="F71" i="35"/>
  <c r="E71" i="35"/>
  <c r="D71" i="35"/>
  <c r="N70" i="35"/>
  <c r="O70" i="35"/>
  <c r="N69" i="35"/>
  <c r="O69" i="35"/>
  <c r="N68" i="35"/>
  <c r="O68" i="35" s="1"/>
  <c r="N67" i="35"/>
  <c r="O67" i="35"/>
  <c r="M66" i="35"/>
  <c r="L66" i="35"/>
  <c r="K66" i="35"/>
  <c r="J66" i="35"/>
  <c r="I66" i="35"/>
  <c r="I85" i="35" s="1"/>
  <c r="H66" i="35"/>
  <c r="H85" i="35" s="1"/>
  <c r="G66" i="35"/>
  <c r="F66" i="35"/>
  <c r="E66" i="35"/>
  <c r="N66" i="35" s="1"/>
  <c r="O66" i="35" s="1"/>
  <c r="D66" i="35"/>
  <c r="N65" i="35"/>
  <c r="O65" i="35" s="1"/>
  <c r="N64" i="35"/>
  <c r="O64" i="35" s="1"/>
  <c r="N63" i="35"/>
  <c r="O63" i="35" s="1"/>
  <c r="N62" i="35"/>
  <c r="O62" i="35"/>
  <c r="N61" i="35"/>
  <c r="O61" i="35" s="1"/>
  <c r="N60" i="35"/>
  <c r="O60" i="35" s="1"/>
  <c r="N59" i="35"/>
  <c r="O59" i="35" s="1"/>
  <c r="N58" i="35"/>
  <c r="O58" i="35" s="1"/>
  <c r="N57" i="35"/>
  <c r="O57" i="35" s="1"/>
  <c r="N56" i="35"/>
  <c r="O56" i="35"/>
  <c r="N55" i="35"/>
  <c r="O55" i="35"/>
  <c r="N54" i="35"/>
  <c r="O54" i="35" s="1"/>
  <c r="N53" i="35"/>
  <c r="O53" i="35" s="1"/>
  <c r="N52" i="35"/>
  <c r="O52" i="35" s="1"/>
  <c r="N51" i="35"/>
  <c r="O51" i="35" s="1"/>
  <c r="N50" i="35"/>
  <c r="O50" i="35"/>
  <c r="N49" i="35"/>
  <c r="O49" i="35"/>
  <c r="N48" i="35"/>
  <c r="O48" i="35" s="1"/>
  <c r="N47" i="35"/>
  <c r="O47" i="35"/>
  <c r="N46" i="35"/>
  <c r="O46" i="35" s="1"/>
  <c r="N45" i="35"/>
  <c r="O45" i="35" s="1"/>
  <c r="N44" i="35"/>
  <c r="O44" i="35"/>
  <c r="M43" i="35"/>
  <c r="L43" i="35"/>
  <c r="K43" i="35"/>
  <c r="J43" i="35"/>
  <c r="N43" i="35" s="1"/>
  <c r="O43" i="35" s="1"/>
  <c r="I43" i="35"/>
  <c r="H43" i="35"/>
  <c r="G43" i="35"/>
  <c r="F43" i="35"/>
  <c r="E43" i="35"/>
  <c r="D43" i="35"/>
  <c r="N42" i="35"/>
  <c r="O42" i="35"/>
  <c r="N41" i="35"/>
  <c r="O41" i="35"/>
  <c r="N40" i="35"/>
  <c r="O40" i="35" s="1"/>
  <c r="N39" i="35"/>
  <c r="O39" i="35"/>
  <c r="N38" i="35"/>
  <c r="O38" i="35" s="1"/>
  <c r="N37" i="35"/>
  <c r="O37" i="35" s="1"/>
  <c r="N36" i="35"/>
  <c r="O36" i="35"/>
  <c r="N35" i="35"/>
  <c r="O35" i="35"/>
  <c r="N34" i="35"/>
  <c r="O34" i="35" s="1"/>
  <c r="N33" i="35"/>
  <c r="O33" i="35"/>
  <c r="N32" i="35"/>
  <c r="O32" i="35" s="1"/>
  <c r="N31" i="35"/>
  <c r="O31" i="35" s="1"/>
  <c r="N30" i="35"/>
  <c r="O30" i="35"/>
  <c r="N29" i="35"/>
  <c r="O29" i="35"/>
  <c r="N28" i="35"/>
  <c r="O28" i="35" s="1"/>
  <c r="N27" i="35"/>
  <c r="O27" i="35" s="1"/>
  <c r="N26" i="35"/>
  <c r="O26" i="35" s="1"/>
  <c r="N25" i="35"/>
  <c r="O25" i="35" s="1"/>
  <c r="N24" i="35"/>
  <c r="O24" i="35"/>
  <c r="N23" i="35"/>
  <c r="O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/>
  <c r="N19" i="35"/>
  <c r="O19" i="35" s="1"/>
  <c r="N18" i="35"/>
  <c r="O18" i="35"/>
  <c r="N17" i="35"/>
  <c r="O17" i="35"/>
  <c r="N16" i="35"/>
  <c r="O16" i="35" s="1"/>
  <c r="N15" i="35"/>
  <c r="O15" i="35" s="1"/>
  <c r="N14" i="35"/>
  <c r="O14" i="35"/>
  <c r="M13" i="35"/>
  <c r="M85" i="35" s="1"/>
  <c r="L13" i="35"/>
  <c r="K13" i="35"/>
  <c r="K85" i="35" s="1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L85" i="35" s="1"/>
  <c r="K5" i="35"/>
  <c r="J5" i="35"/>
  <c r="I5" i="35"/>
  <c r="H5" i="35"/>
  <c r="G5" i="35"/>
  <c r="F5" i="35"/>
  <c r="E5" i="35"/>
  <c r="D5" i="35"/>
  <c r="N81" i="34"/>
  <c r="O81" i="34" s="1"/>
  <c r="N80" i="34"/>
  <c r="O80" i="34" s="1"/>
  <c r="M79" i="34"/>
  <c r="L79" i="34"/>
  <c r="K79" i="34"/>
  <c r="J79" i="34"/>
  <c r="I79" i="34"/>
  <c r="H79" i="34"/>
  <c r="G79" i="34"/>
  <c r="F79" i="34"/>
  <c r="E79" i="34"/>
  <c r="D79" i="34"/>
  <c r="N78" i="34"/>
  <c r="O78" i="34" s="1"/>
  <c r="N77" i="34"/>
  <c r="O77" i="34" s="1"/>
  <c r="N76" i="34"/>
  <c r="O76" i="34" s="1"/>
  <c r="N75" i="34"/>
  <c r="O75" i="34" s="1"/>
  <c r="N74" i="34"/>
  <c r="O74" i="34" s="1"/>
  <c r="N73" i="34"/>
  <c r="O73" i="34" s="1"/>
  <c r="N72" i="34"/>
  <c r="O72" i="34" s="1"/>
  <c r="N71" i="34"/>
  <c r="O71" i="34" s="1"/>
  <c r="N70" i="34"/>
  <c r="O70" i="34" s="1"/>
  <c r="N69" i="34"/>
  <c r="O69" i="34" s="1"/>
  <c r="M68" i="34"/>
  <c r="L68" i="34"/>
  <c r="K68" i="34"/>
  <c r="J68" i="34"/>
  <c r="I68" i="34"/>
  <c r="H68" i="34"/>
  <c r="H82" i="34" s="1"/>
  <c r="G68" i="34"/>
  <c r="F68" i="34"/>
  <c r="E68" i="34"/>
  <c r="D68" i="34"/>
  <c r="N67" i="34"/>
  <c r="O67" i="34" s="1"/>
  <c r="N66" i="34"/>
  <c r="O66" i="34" s="1"/>
  <c r="N65" i="34"/>
  <c r="O65" i="34" s="1"/>
  <c r="N64" i="34"/>
  <c r="O64" i="34" s="1"/>
  <c r="M63" i="34"/>
  <c r="L63" i="34"/>
  <c r="K63" i="34"/>
  <c r="J63" i="34"/>
  <c r="I63" i="34"/>
  <c r="H63" i="34"/>
  <c r="G63" i="34"/>
  <c r="F63" i="34"/>
  <c r="E63" i="34"/>
  <c r="D63" i="34"/>
  <c r="N62" i="34"/>
  <c r="O62" i="34" s="1"/>
  <c r="N61" i="34"/>
  <c r="O61" i="34" s="1"/>
  <c r="N60" i="34"/>
  <c r="O60" i="34" s="1"/>
  <c r="N59" i="34"/>
  <c r="O59" i="34" s="1"/>
  <c r="N58" i="34"/>
  <c r="O58" i="34" s="1"/>
  <c r="N57" i="34"/>
  <c r="O57" i="34" s="1"/>
  <c r="N56" i="34"/>
  <c r="O56" i="34" s="1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 s="1"/>
  <c r="N49" i="34"/>
  <c r="O49" i="34" s="1"/>
  <c r="N48" i="34"/>
  <c r="O48" i="34" s="1"/>
  <c r="N47" i="34"/>
  <c r="O47" i="34" s="1"/>
  <c r="N46" i="34"/>
  <c r="O46" i="34" s="1"/>
  <c r="N45" i="34"/>
  <c r="O45" i="34" s="1"/>
  <c r="N44" i="34"/>
  <c r="O44" i="34" s="1"/>
  <c r="N43" i="34"/>
  <c r="O43" i="34" s="1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 s="1"/>
  <c r="M21" i="34"/>
  <c r="L21" i="34"/>
  <c r="L82" i="34" s="1"/>
  <c r="K21" i="34"/>
  <c r="J21" i="34"/>
  <c r="I21" i="34"/>
  <c r="H21" i="34"/>
  <c r="G21" i="34"/>
  <c r="F21" i="34"/>
  <c r="E21" i="34"/>
  <c r="D21" i="34"/>
  <c r="D82" i="34" s="1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J82" i="34" s="1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K82" i="34" s="1"/>
  <c r="J5" i="34"/>
  <c r="I5" i="34"/>
  <c r="H5" i="34"/>
  <c r="G5" i="34"/>
  <c r="F5" i="34"/>
  <c r="F82" i="34" s="1"/>
  <c r="E5" i="34"/>
  <c r="D5" i="34"/>
  <c r="N74" i="33"/>
  <c r="O74" i="33"/>
  <c r="N75" i="33"/>
  <c r="O75" i="33" s="1"/>
  <c r="N60" i="33"/>
  <c r="O60" i="33" s="1"/>
  <c r="N41" i="33"/>
  <c r="O41" i="33" s="1"/>
  <c r="N42" i="33"/>
  <c r="O42" i="33" s="1"/>
  <c r="N43" i="33"/>
  <c r="O43" i="33" s="1"/>
  <c r="N44" i="33"/>
  <c r="O44" i="33" s="1"/>
  <c r="N45" i="33"/>
  <c r="O45" i="33" s="1"/>
  <c r="N46" i="33"/>
  <c r="O46" i="33" s="1"/>
  <c r="N47" i="33"/>
  <c r="O47" i="33" s="1"/>
  <c r="N48" i="33"/>
  <c r="O48" i="33" s="1"/>
  <c r="N49" i="33"/>
  <c r="O49" i="33" s="1"/>
  <c r="N50" i="33"/>
  <c r="O50" i="33"/>
  <c r="N51" i="33"/>
  <c r="O51" i="33" s="1"/>
  <c r="N52" i="33"/>
  <c r="O52" i="33" s="1"/>
  <c r="N53" i="33"/>
  <c r="O53" i="33" s="1"/>
  <c r="N54" i="33"/>
  <c r="O54" i="33" s="1"/>
  <c r="N55" i="33"/>
  <c r="O55" i="33"/>
  <c r="N56" i="33"/>
  <c r="O56" i="33" s="1"/>
  <c r="N57" i="33"/>
  <c r="O57" i="33" s="1"/>
  <c r="N58" i="33"/>
  <c r="O58" i="33" s="1"/>
  <c r="N59" i="33"/>
  <c r="O59" i="33" s="1"/>
  <c r="N19" i="33"/>
  <c r="O19" i="33" s="1"/>
  <c r="N20" i="33"/>
  <c r="O20" i="33"/>
  <c r="N21" i="33"/>
  <c r="O21" i="33"/>
  <c r="N22" i="33"/>
  <c r="O22" i="33" s="1"/>
  <c r="N23" i="33"/>
  <c r="O23" i="33" s="1"/>
  <c r="N24" i="33"/>
  <c r="O24" i="33" s="1"/>
  <c r="N25" i="33"/>
  <c r="O25" i="33" s="1"/>
  <c r="N26" i="33"/>
  <c r="O26" i="33"/>
  <c r="N27" i="33"/>
  <c r="O27" i="33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 s="1"/>
  <c r="N39" i="33"/>
  <c r="O39" i="33"/>
  <c r="E40" i="33"/>
  <c r="F40" i="33"/>
  <c r="G40" i="33"/>
  <c r="H40" i="33"/>
  <c r="I40" i="33"/>
  <c r="J40" i="33"/>
  <c r="K40" i="33"/>
  <c r="L40" i="33"/>
  <c r="M40" i="33"/>
  <c r="D40" i="33"/>
  <c r="N40" i="33" s="1"/>
  <c r="O40" i="33" s="1"/>
  <c r="E18" i="33"/>
  <c r="F18" i="33"/>
  <c r="G18" i="33"/>
  <c r="H18" i="33"/>
  <c r="I18" i="33"/>
  <c r="J18" i="33"/>
  <c r="K18" i="33"/>
  <c r="L18" i="33"/>
  <c r="L76" i="33"/>
  <c r="M18" i="33"/>
  <c r="D18" i="33"/>
  <c r="E11" i="33"/>
  <c r="F11" i="33"/>
  <c r="G11" i="33"/>
  <c r="H11" i="33"/>
  <c r="H76" i="33" s="1"/>
  <c r="I11" i="33"/>
  <c r="J11" i="33"/>
  <c r="K11" i="33"/>
  <c r="L11" i="33"/>
  <c r="M11" i="33"/>
  <c r="D11" i="33"/>
  <c r="E5" i="33"/>
  <c r="F5" i="33"/>
  <c r="G5" i="33"/>
  <c r="H5" i="33"/>
  <c r="I5" i="33"/>
  <c r="J5" i="33"/>
  <c r="K5" i="33"/>
  <c r="L5" i="33"/>
  <c r="M5" i="33"/>
  <c r="D5" i="33"/>
  <c r="E72" i="33"/>
  <c r="F72" i="33"/>
  <c r="G72" i="33"/>
  <c r="H72" i="33"/>
  <c r="I72" i="33"/>
  <c r="J72" i="33"/>
  <c r="K72" i="33"/>
  <c r="L72" i="33"/>
  <c r="M72" i="33"/>
  <c r="D72" i="33"/>
  <c r="N73" i="33"/>
  <c r="O73" i="33"/>
  <c r="N66" i="33"/>
  <c r="O66" i="33" s="1"/>
  <c r="N67" i="33"/>
  <c r="O67" i="33" s="1"/>
  <c r="N68" i="33"/>
  <c r="O68" i="33" s="1"/>
  <c r="N69" i="33"/>
  <c r="N70" i="33"/>
  <c r="O70" i="33" s="1"/>
  <c r="N71" i="33"/>
  <c r="O71" i="33" s="1"/>
  <c r="N65" i="33"/>
  <c r="O65" i="33"/>
  <c r="E64" i="33"/>
  <c r="F64" i="33"/>
  <c r="G64" i="33"/>
  <c r="H64" i="33"/>
  <c r="I64" i="33"/>
  <c r="J64" i="33"/>
  <c r="K64" i="33"/>
  <c r="L64" i="33"/>
  <c r="M64" i="33"/>
  <c r="D64" i="33"/>
  <c r="E61" i="33"/>
  <c r="F61" i="33"/>
  <c r="G61" i="33"/>
  <c r="H61" i="33"/>
  <c r="I61" i="33"/>
  <c r="J61" i="33"/>
  <c r="K61" i="33"/>
  <c r="L61" i="33"/>
  <c r="M61" i="33"/>
  <c r="D61" i="33"/>
  <c r="N62" i="33"/>
  <c r="O62" i="33" s="1"/>
  <c r="N63" i="33"/>
  <c r="O63" i="33" s="1"/>
  <c r="N16" i="33"/>
  <c r="O16" i="33" s="1"/>
  <c r="O69" i="33"/>
  <c r="N13" i="33"/>
  <c r="O13" i="33" s="1"/>
  <c r="N14" i="33"/>
  <c r="O14" i="33" s="1"/>
  <c r="N15" i="33"/>
  <c r="O15" i="33" s="1"/>
  <c r="N17" i="33"/>
  <c r="O17" i="33" s="1"/>
  <c r="N7" i="33"/>
  <c r="O7" i="33" s="1"/>
  <c r="N8" i="33"/>
  <c r="O8" i="33" s="1"/>
  <c r="N9" i="33"/>
  <c r="O9" i="33" s="1"/>
  <c r="N10" i="33"/>
  <c r="O10" i="33" s="1"/>
  <c r="N6" i="33"/>
  <c r="O6" i="33" s="1"/>
  <c r="N12" i="33"/>
  <c r="O12" i="33" s="1"/>
  <c r="J86" i="36"/>
  <c r="N35" i="37"/>
  <c r="O35" i="37" s="1"/>
  <c r="N43" i="38"/>
  <c r="O43" i="38" s="1"/>
  <c r="N76" i="40"/>
  <c r="O76" i="40"/>
  <c r="I79" i="40"/>
  <c r="D79" i="40"/>
  <c r="N5" i="34"/>
  <c r="O5" i="34" s="1"/>
  <c r="L84" i="41"/>
  <c r="J84" i="41"/>
  <c r="L82" i="42"/>
  <c r="J82" i="42"/>
  <c r="N64" i="42"/>
  <c r="O64" i="42"/>
  <c r="N24" i="42"/>
  <c r="O24" i="42" s="1"/>
  <c r="N17" i="42"/>
  <c r="O17" i="42" s="1"/>
  <c r="N81" i="43"/>
  <c r="O81" i="43" s="1"/>
  <c r="G85" i="43"/>
  <c r="E85" i="43"/>
  <c r="N40" i="43"/>
  <c r="O40" i="43" s="1"/>
  <c r="N16" i="44"/>
  <c r="O16" i="44"/>
  <c r="D86" i="44"/>
  <c r="O64" i="46"/>
  <c r="P64" i="46" s="1"/>
  <c r="N75" i="46"/>
  <c r="D75" i="46"/>
  <c r="F75" i="46"/>
  <c r="O81" i="48" l="1"/>
  <c r="P81" i="48" s="1"/>
  <c r="D85" i="35"/>
  <c r="N45" i="36"/>
  <c r="O45" i="36" s="1"/>
  <c r="L86" i="36"/>
  <c r="N80" i="39"/>
  <c r="O80" i="39" s="1"/>
  <c r="H86" i="44"/>
  <c r="E82" i="42"/>
  <c r="G83" i="38"/>
  <c r="I76" i="33"/>
  <c r="N58" i="37"/>
  <c r="O58" i="37" s="1"/>
  <c r="D83" i="38"/>
  <c r="N24" i="40"/>
  <c r="O24" i="40" s="1"/>
  <c r="O16" i="46"/>
  <c r="P16" i="46" s="1"/>
  <c r="N5" i="33"/>
  <c r="O5" i="33" s="1"/>
  <c r="N17" i="36"/>
  <c r="O17" i="36" s="1"/>
  <c r="N60" i="40"/>
  <c r="O60" i="40" s="1"/>
  <c r="N64" i="41"/>
  <c r="O64" i="41" s="1"/>
  <c r="N18" i="33"/>
  <c r="O18" i="33" s="1"/>
  <c r="N85" i="43"/>
  <c r="O85" i="43" s="1"/>
  <c r="N79" i="34"/>
  <c r="O79" i="34" s="1"/>
  <c r="K86" i="36"/>
  <c r="E79" i="40"/>
  <c r="L86" i="44"/>
  <c r="N61" i="33"/>
  <c r="O61" i="33" s="1"/>
  <c r="N21" i="34"/>
  <c r="O21" i="34" s="1"/>
  <c r="N70" i="45"/>
  <c r="O70" i="45" s="1"/>
  <c r="N55" i="37"/>
  <c r="O55" i="37" s="1"/>
  <c r="K83" i="38"/>
  <c r="N40" i="40"/>
  <c r="O40" i="40" s="1"/>
  <c r="N24" i="41"/>
  <c r="O24" i="41" s="1"/>
  <c r="G79" i="40"/>
  <c r="J76" i="33"/>
  <c r="I71" i="37"/>
  <c r="M83" i="38"/>
  <c r="N45" i="39"/>
  <c r="O45" i="39" s="1"/>
  <c r="K88" i="45"/>
  <c r="N13" i="34"/>
  <c r="O13" i="34" s="1"/>
  <c r="N63" i="34"/>
  <c r="O63" i="34" s="1"/>
  <c r="N83" i="36"/>
  <c r="O83" i="36" s="1"/>
  <c r="L71" i="37"/>
  <c r="J83" i="39"/>
  <c r="O5" i="46"/>
  <c r="P5" i="46" s="1"/>
  <c r="N73" i="36"/>
  <c r="O73" i="36" s="1"/>
  <c r="N17" i="39"/>
  <c r="O17" i="39" s="1"/>
  <c r="N5" i="41"/>
  <c r="O5" i="41" s="1"/>
  <c r="N72" i="33"/>
  <c r="O72" i="33" s="1"/>
  <c r="G85" i="35"/>
  <c r="L85" i="43"/>
  <c r="F88" i="45"/>
  <c r="N84" i="45"/>
  <c r="O84" i="45" s="1"/>
  <c r="N5" i="43"/>
  <c r="O5" i="43" s="1"/>
  <c r="K79" i="40"/>
  <c r="D88" i="45"/>
  <c r="D76" i="33"/>
  <c r="N5" i="39"/>
  <c r="O5" i="39" s="1"/>
  <c r="N11" i="33"/>
  <c r="O11" i="33" s="1"/>
  <c r="D86" i="36"/>
  <c r="N75" i="45"/>
  <c r="O75" i="45" s="1"/>
  <c r="N71" i="35"/>
  <c r="O71" i="35" s="1"/>
  <c r="N64" i="33"/>
  <c r="O64" i="33" s="1"/>
  <c r="G86" i="36"/>
  <c r="G76" i="33"/>
  <c r="F76" i="33"/>
  <c r="M76" i="33"/>
  <c r="J85" i="35"/>
  <c r="E83" i="38"/>
  <c r="K75" i="46"/>
  <c r="M82" i="34"/>
  <c r="M71" i="37"/>
  <c r="E82" i="34"/>
  <c r="N5" i="36"/>
  <c r="O5" i="36" s="1"/>
  <c r="N68" i="34"/>
  <c r="O68" i="34" s="1"/>
  <c r="O66" i="47"/>
  <c r="P66" i="47" s="1"/>
  <c r="N86" i="44"/>
  <c r="O86" i="44" s="1"/>
  <c r="N82" i="42"/>
  <c r="O82" i="42" s="1"/>
  <c r="O75" i="46"/>
  <c r="P75" i="46" s="1"/>
  <c r="G82" i="34"/>
  <c r="N82" i="34" s="1"/>
  <c r="O82" i="34" s="1"/>
  <c r="N25" i="44"/>
  <c r="O25" i="44" s="1"/>
  <c r="H79" i="40"/>
  <c r="N79" i="40" s="1"/>
  <c r="O79" i="40" s="1"/>
  <c r="E76" i="33"/>
  <c r="N76" i="33" s="1"/>
  <c r="O76" i="33" s="1"/>
  <c r="I86" i="36"/>
  <c r="N68" i="36"/>
  <c r="O68" i="36" s="1"/>
  <c r="M86" i="36"/>
  <c r="K83" i="39"/>
  <c r="N42" i="44"/>
  <c r="O42" i="44" s="1"/>
  <c r="N17" i="38"/>
  <c r="O17" i="38" s="1"/>
  <c r="N41" i="34"/>
  <c r="O41" i="34" s="1"/>
  <c r="N64" i="39"/>
  <c r="O64" i="39" s="1"/>
  <c r="I88" i="45"/>
  <c r="I83" i="39"/>
  <c r="K76" i="33"/>
  <c r="N25" i="36"/>
  <c r="O25" i="36" s="1"/>
  <c r="N5" i="35"/>
  <c r="O5" i="35" s="1"/>
  <c r="F85" i="35"/>
  <c r="H84" i="41"/>
  <c r="N84" i="41" s="1"/>
  <c r="O84" i="41" s="1"/>
  <c r="N40" i="42"/>
  <c r="O40" i="42" s="1"/>
  <c r="M79" i="40"/>
  <c r="N26" i="39"/>
  <c r="O26" i="39" s="1"/>
  <c r="N67" i="38"/>
  <c r="O67" i="38" s="1"/>
  <c r="I82" i="34"/>
  <c r="N11" i="37"/>
  <c r="O11" i="37" s="1"/>
  <c r="D71" i="37"/>
  <c r="M88" i="45"/>
  <c r="N13" i="35"/>
  <c r="O13" i="35" s="1"/>
  <c r="E85" i="35"/>
  <c r="N5" i="37"/>
  <c r="O5" i="37" s="1"/>
  <c r="N83" i="38" l="1"/>
  <c r="O83" i="38" s="1"/>
  <c r="N88" i="45"/>
  <c r="O88" i="45" s="1"/>
  <c r="N85" i="35"/>
  <c r="O85" i="35" s="1"/>
  <c r="N83" i="39"/>
  <c r="O83" i="39" s="1"/>
  <c r="N71" i="37"/>
  <c r="O71" i="37" s="1"/>
  <c r="N86" i="36"/>
  <c r="O86" i="36" s="1"/>
</calcChain>
</file>

<file path=xl/sharedStrings.xml><?xml version="1.0" encoding="utf-8"?>
<sst xmlns="http://schemas.openxmlformats.org/spreadsheetml/2006/main" count="1551" uniqueCount="214">
  <si>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</si>
  <si>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</si>
  <si>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</si>
  <si>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</si>
  <si>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</si>
  <si>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</si>
  <si>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</si>
  <si>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</si>
  <si>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</si>
  <si>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</si>
  <si>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</si>
  <si>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</si>
  <si>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</si>
  <si>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</si>
  <si>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</si>
  <si>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</si>
  <si>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</si>
  <si>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Other</t>
  </si>
  <si>
    <t>Impact Fees - Residential - Public Safety</t>
  </si>
  <si>
    <t>Impact Fees - Commercial - Transportation</t>
  </si>
  <si>
    <t>Federal Grant - Public Safety</t>
  </si>
  <si>
    <t>Intergovernmental Revenue</t>
  </si>
  <si>
    <t>Federal Grant - Economic Environment</t>
  </si>
  <si>
    <t>State Grant - Public Safety</t>
  </si>
  <si>
    <t>Federal Grant - Physical Environment - Other Physical Environment</t>
  </si>
  <si>
    <t>Federal Grant - Transportation - Mass Transit</t>
  </si>
  <si>
    <t>Federal Grant - Human Services - Other Human Services</t>
  </si>
  <si>
    <t>State Grant - Physical Environment - Water Supply System</t>
  </si>
  <si>
    <t>State Grant - Physical Environment - Other Physical Environment</t>
  </si>
  <si>
    <t>State Grant - Transportation - Other Transportation</t>
  </si>
  <si>
    <t>State Grant - Economic Environment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</si>
  <si>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</si>
  <si>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</si>
  <si>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</si>
  <si>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</si>
  <si>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</si>
  <si>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</si>
  <si>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</si>
  <si>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</si>
  <si>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Economic Environment</t>
  </si>
  <si>
    <t>Grants from Other Local Units - Human Services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</si>
  <si>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</si>
  <si>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</si>
  <si>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</si>
  <si>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</si>
  <si>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</si>
  <si>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</si>
  <si>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</si>
  <si>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</si>
  <si>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</si>
  <si>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General Gov't (Not Court-Related) - Other General Gov't Charges and Fees</t>
  </si>
  <si>
    <t>Public Safety - Fire Protection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</si>
  <si>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</si>
  <si>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</si>
  <si>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</si>
  <si>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</si>
  <si>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</si>
  <si>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</si>
  <si>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</si>
  <si>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</si>
  <si>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Physical Environment - Other Physical Environment Charges</t>
  </si>
  <si>
    <t>Transportation (User Fees) - Mass Transit</t>
  </si>
  <si>
    <t>Transportation (User Fees) - Parking Facilities</t>
  </si>
  <si>
    <t>Transportation (User Fees) - Other Transportation Charges</t>
  </si>
  <si>
    <t>Human Services - Other Human Services Charges</t>
  </si>
  <si>
    <t>Culture / Recreation - Parks and Recreation</t>
  </si>
  <si>
    <t>Culture / Recreation - Cultural Services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</si>
  <si>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</si>
  <si>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</si>
  <si>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</si>
  <si>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</si>
  <si>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Fines - Local Ordinance Violations</t>
  </si>
  <si>
    <t>Judgments and Fines - Other Court-Ordered</t>
  </si>
  <si>
    <t>Interest and Other Earnings - Interest</t>
  </si>
  <si>
    <t>Interest and Other Earnings - Net Increase (Decrease) in Fair Value of Investments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</si>
  <si>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</si>
  <si>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</si>
  <si>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</si>
  <si>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</si>
  <si>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</si>
  <si>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</si>
  <si>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</si>
  <si>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</si>
  <si>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</si>
  <si>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</si>
  <si>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</si>
  <si>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</si>
  <si>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</si>
  <si>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</si>
  <si>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</si>
  <si>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Deerfield Beach Revenues Reported by Account Code and Fund Type</t>
  </si>
  <si>
    <t>Local Fiscal Year Ended September 30, 2010</t>
  </si>
  <si>
    <t>Fire Insurance Premium Tax for Firefighters' Pension</t>
  </si>
  <si>
    <t>Casualty Insurance Premium Tax for Police Officers' Retirement</t>
  </si>
  <si>
    <t>Franchise Fee - Telecommunications</t>
  </si>
  <si>
    <t>Impact Fees - Commercial - Public Safety</t>
  </si>
  <si>
    <t>Federal Grant - Human Services - Public Assistance</t>
  </si>
  <si>
    <t>General Gov't (Not Court-Related) - Recording Fees</t>
  </si>
  <si>
    <t>Transportation (User Fees) - Tolls (Ferry, Road, Bridge, etc.)</t>
  </si>
  <si>
    <t>Court-Ordered Judgments and Fines - As Decided by County Court Criminal</t>
  </si>
  <si>
    <t>Court-Ordered Judgments and Fines - As Decided by Circuit Court Criminal</t>
  </si>
  <si>
    <t>Court-Ordered Judgments and Fines - As Decided by Circuit Court Civil</t>
  </si>
  <si>
    <t>Interest and Other Earnings - Dividends</t>
  </si>
  <si>
    <t>Interest and Other Earnings - Gain or Loss on Sale of Investments</t>
  </si>
  <si>
    <t>Other Miscellaneous Revenues - Settlements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</si>
  <si>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</si>
  <si>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</si>
  <si>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</si>
  <si>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Transportation - Other Transportation</t>
  </si>
  <si>
    <t>Grants from Other Local Units - Public Safety</t>
  </si>
  <si>
    <t>Grants from Other Local Units - Physical Environment</t>
  </si>
  <si>
    <t>Economic Environment - Other Economic Environment Charges</t>
  </si>
  <si>
    <t>Proprietary Non-Operating Sources - Capital Contributions from Other Public Source</t>
  </si>
  <si>
    <t>2011 Municipal Population:</t>
  </si>
  <si>
    <t>Local Fiscal Year Ended September 30, 2012</t>
  </si>
  <si>
    <t>Utility Service Tax - Electricity</t>
  </si>
  <si>
    <t>Utility Service Tax - Water</t>
  </si>
  <si>
    <t>Utility Service Tax - Gas</t>
  </si>
  <si>
    <t>Utility Service Tax - Propane</t>
  </si>
  <si>
    <t>2012 Municipal Population:</t>
  </si>
  <si>
    <t>Local Fiscal Year Ended September 30, 2008</t>
  </si>
  <si>
    <t>Insurance Premium Tax for Firefighters' Pension</t>
  </si>
  <si>
    <t>Permits and Franchise Fees</t>
  </si>
  <si>
    <t>Grants from Other Local Units - Transportation</t>
  </si>
  <si>
    <t>Shared Revenue from Other Local Units</t>
  </si>
  <si>
    <t>Rents and Royalties</t>
  </si>
  <si>
    <t>Special Assessments - Charges for Public Services</t>
  </si>
  <si>
    <t>Impact Fees - Public Safety</t>
  </si>
  <si>
    <t>Proceeds - Debt Proceeds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</si>
  <si>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</si>
  <si>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</si>
  <si>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</si>
  <si>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</si>
  <si>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</si>
  <si>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</si>
  <si>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</si>
  <si>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</si>
  <si>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</si>
  <si>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</si>
  <si>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General Government - Other General Government Charges and Fees</t>
  </si>
  <si>
    <t>Transportation - Mass Transit</t>
  </si>
  <si>
    <t>Transportation - Parking Facilities</t>
  </si>
  <si>
    <t>Interest and Other Earnings - Gain (Loss) on Sale of Investments</t>
  </si>
  <si>
    <t>Sales - Disposition of Fixed Assets</t>
  </si>
  <si>
    <t>Sales - Sale of Surplus Materials and Scrap</t>
  </si>
  <si>
    <t>Proprietary Non-Operating - Other Grants and Donations</t>
  </si>
  <si>
    <t>Proprietary Non-Operating - Capital Contributions from Other Public Source</t>
  </si>
  <si>
    <t>2013 Municipal Population:</t>
  </si>
  <si>
    <t>Local Fiscal Year Ended September 30, 2014</t>
  </si>
  <si>
    <t>Culture / Recreation - Special Events</t>
  </si>
  <si>
    <t>2014 Municipal Population:</t>
  </si>
  <si>
    <t>Local Fiscal Year Ended September 30, 2015</t>
  </si>
  <si>
    <t>State Shared Revenues - Transportation - Airport Development</t>
  </si>
  <si>
    <t>General Government - Administrative Service Fees</t>
  </si>
  <si>
    <t>Transportation - Other Transportation Charges</t>
  </si>
  <si>
    <t>Court-Ordered Judgments and Fines - As Decided by Traffic Court</t>
  </si>
  <si>
    <t>2015 Municipal Population:</t>
  </si>
  <si>
    <t>Local Fiscal Year Ended September 30, 2016</t>
  </si>
  <si>
    <t>General Government - Internal Service Fund Fees and Charges</t>
  </si>
  <si>
    <t>General Government - Fees Remitted to County from Tax Collector</t>
  </si>
  <si>
    <t>General Government - County Officer Commission and Fees</t>
  </si>
  <si>
    <t>Other Judgments, Fines, and Forfeits</t>
  </si>
  <si>
    <t>2016 Municipal Population:</t>
  </si>
  <si>
    <t>Local Fiscal Year Ended September 30, 2017</t>
  </si>
  <si>
    <t>2017 Municipal Population:</t>
  </si>
  <si>
    <t>Local Fiscal Year Ended September 30, 2018</t>
  </si>
  <si>
    <t>Proceeds - Proceeds from Refunding Bonds</t>
  </si>
  <si>
    <t>2018 Municipal Population:</t>
  </si>
  <si>
    <t>Local Fiscal Year Ended September 30, 2019</t>
  </si>
  <si>
    <t>Impact Fees - Residential - Physical Environment</t>
  </si>
  <si>
    <t>Impact Fees - Commercial - Physical Environment</t>
  </si>
  <si>
    <t>Impact Fees - Residential - Other</t>
  </si>
  <si>
    <t>Federal Grant - Other Federal Grants</t>
  </si>
  <si>
    <t>State Grant - Other</t>
  </si>
  <si>
    <t>Public Safety - Law Enforcement Services</t>
  </si>
  <si>
    <t>Other Miscellaneous Revenues - Slot Machine Proceeds</t>
  </si>
  <si>
    <t>2019 Municipal Population:</t>
  </si>
  <si>
    <t>Local Fiscal Year Ended September 30, 2020</t>
  </si>
  <si>
    <t>Special Assessments - Capital Improvement</t>
  </si>
  <si>
    <t>Other Financial Assistance - Federal Source</t>
  </si>
  <si>
    <t>State Grant - Transportation - Mass Transit</t>
  </si>
  <si>
    <t>Proprietary Non-Operating - Federal Grants and Donations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</si>
  <si>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</si>
  <si>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</si>
  <si>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</si>
  <si>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</si>
  <si>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</si>
  <si>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</si>
  <si>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</si>
  <si>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</si>
  <si>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</si>
  <si>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</si>
  <si>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</si>
  <si>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</si>
  <si>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</si>
  <si>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Transportation - Railroads</t>
  </si>
  <si>
    <t>Court-Ordered Judgments and Fines - As Decided by Juvenile Court</t>
  </si>
  <si>
    <t>Proprietary Non-Operating Sources - Federal Grants and Donations</t>
  </si>
  <si>
    <t>2021 Municipal Population:</t>
  </si>
  <si>
    <t>Local Fiscal Year Ended September 30, 2022</t>
  </si>
  <si>
    <t>County Ninth-Cent Voted Fuel Tax</t>
  </si>
  <si>
    <t>Federal Grant - American Rescue Plan Act Funds</t>
  </si>
  <si>
    <t>State Shared Revenues - Transportation - Fuel Tax Refunds and Credits</t>
  </si>
  <si>
    <t>General Government - County Portion ($2) of $4 Additional Service Charge</t>
  </si>
  <si>
    <t>Contributions from Enterprise Operations</t>
  </si>
  <si>
    <t>2022 Municipal Population:</t>
  </si>
  <si>
    <t>Local Fiscal Year Ended September 30, 2023</t>
  </si>
  <si>
    <t>State Shared Revenues - Physical Environment - Garbage / Solid Waste</t>
  </si>
  <si>
    <t>General Government - Public Records Modernization Trust Fund</t>
  </si>
  <si>
    <t>General Government - Fees Remitted to County from Property Appraiser</t>
  </si>
  <si>
    <t>Transportation - Airports</t>
  </si>
  <si>
    <t>Proprietary Non-Operating Sources - Other Grants and Donations</t>
  </si>
  <si>
    <t>Proprietary Non-Operating Sources - Special Items (Gain)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</si>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</sst>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64" fontId="3" fillId="0" borderId="35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68E1B-148C-44D4-8A9A-6C5F570FFCA6}">
  <sheetPr>
    <pageSetUpPr fitToPage="1"/>
  </sheetPr>
  <dimension ref="A1:ED85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5" customWidth="1"/>
    <col min="6" max="7" width="15.77734375" style="95" customWidth="1"/>
    <col min="8" max="8" width="13.77734375" style="95" customWidth="1"/>
    <col min="9" max="10" width="15.77734375" style="95" customWidth="1"/>
    <col min="11" max="14" width="13.77734375" style="95" customWidth="1"/>
    <col min="15" max="15" width="16.77734375" style="95" customWidth="1"/>
    <col min="16" max="16" width="13.77734375" style="62" customWidth="1"/>
    <col min="17" max="18" width="9.77734375" style="62"/>
  </cols>
  <sheetData>
    <row r="1" spans="1:134" ht="27.75">
      <c r="A1" s="103" t="s">
        <v>90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  <c r="Q1" s="48"/>
      <c r="R1"/>
    </row>
    <row r="2" spans="1:134" ht="24" thickBot="1">
      <c r="A2" s="106" t="s">
        <v>206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8"/>
      <c r="Q2" s="48"/>
      <c r="R2"/>
    </row>
    <row r="3" spans="1:134" ht="18" customHeight="1">
      <c r="A3" s="109" t="s">
        <v>83</v>
      </c>
      <c r="B3" s="110"/>
      <c r="C3" s="111"/>
      <c r="D3" s="115" t="s">
        <v>42</v>
      </c>
      <c r="E3" s="116"/>
      <c r="F3" s="116"/>
      <c r="G3" s="116"/>
      <c r="H3" s="117"/>
      <c r="I3" s="115" t="s">
        <v>43</v>
      </c>
      <c r="J3" s="117"/>
      <c r="K3" s="115" t="s">
        <v>45</v>
      </c>
      <c r="L3" s="116"/>
      <c r="M3" s="117"/>
      <c r="N3" s="49"/>
      <c r="O3" s="50"/>
      <c r="P3" s="118" t="s">
        <v>184</v>
      </c>
      <c r="Q3" s="51"/>
      <c r="R3"/>
    </row>
    <row r="4" spans="1:134" ht="32.25" customHeight="1" thickBot="1">
      <c r="A4" s="112"/>
      <c r="B4" s="113"/>
      <c r="C4" s="114"/>
      <c r="D4" s="52" t="s">
        <v>4</v>
      </c>
      <c r="E4" s="52" t="s">
        <v>84</v>
      </c>
      <c r="F4" s="52" t="s">
        <v>85</v>
      </c>
      <c r="G4" s="52" t="s">
        <v>86</v>
      </c>
      <c r="H4" s="52" t="s">
        <v>5</v>
      </c>
      <c r="I4" s="52" t="s">
        <v>6</v>
      </c>
      <c r="J4" s="53" t="s">
        <v>87</v>
      </c>
      <c r="K4" s="53" t="s">
        <v>7</v>
      </c>
      <c r="L4" s="53" t="s">
        <v>8</v>
      </c>
      <c r="M4" s="53" t="s">
        <v>185</v>
      </c>
      <c r="N4" s="53" t="s">
        <v>9</v>
      </c>
      <c r="O4" s="53" t="s">
        <v>186</v>
      </c>
      <c r="P4" s="119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187</v>
      </c>
      <c r="B5" s="57"/>
      <c r="C5" s="57"/>
      <c r="D5" s="58">
        <f>SUM(D6:D15)</f>
        <v>70535702</v>
      </c>
      <c r="E5" s="58">
        <f>SUM(E6:E15)</f>
        <v>7719859</v>
      </c>
      <c r="F5" s="58">
        <f>SUM(F6:F15)</f>
        <v>0</v>
      </c>
      <c r="G5" s="58">
        <f>SUM(G6:G15)</f>
        <v>0</v>
      </c>
      <c r="H5" s="58">
        <f>SUM(H6:H15)</f>
        <v>0</v>
      </c>
      <c r="I5" s="58">
        <f>SUM(I6:I15)</f>
        <v>0</v>
      </c>
      <c r="J5" s="58">
        <f>SUM(J6:J15)</f>
        <v>0</v>
      </c>
      <c r="K5" s="58">
        <f>SUM(K6:K15)</f>
        <v>0</v>
      </c>
      <c r="L5" s="58">
        <f>SUM(L6:L15)</f>
        <v>0</v>
      </c>
      <c r="M5" s="58">
        <f>SUM(M6:M15)</f>
        <v>0</v>
      </c>
      <c r="N5" s="58">
        <f>SUM(N6:N15)</f>
        <v>0</v>
      </c>
      <c r="O5" s="59">
        <f>SUM(D5:N5)</f>
        <v>78255561</v>
      </c>
      <c r="P5" s="60">
        <f>(O5/P$83)</f>
        <v>893.55273013770579</v>
      </c>
      <c r="Q5" s="61"/>
    </row>
    <row r="6" spans="1:134">
      <c r="A6" s="63"/>
      <c r="B6" s="64">
        <v>311</v>
      </c>
      <c r="C6" s="65" t="s">
        <v>2</v>
      </c>
      <c r="D6" s="66">
        <v>54315729</v>
      </c>
      <c r="E6" s="66">
        <v>5263862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59579591</v>
      </c>
      <c r="P6" s="67">
        <f>(O6/P$83)</f>
        <v>680.30316974582661</v>
      </c>
      <c r="Q6" s="68"/>
    </row>
    <row r="7" spans="1:134">
      <c r="A7" s="63"/>
      <c r="B7" s="64">
        <v>312.41000000000003</v>
      </c>
      <c r="C7" s="65" t="s">
        <v>188</v>
      </c>
      <c r="D7" s="66">
        <v>0</v>
      </c>
      <c r="E7" s="66">
        <v>2455997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5" si="0">SUM(D7:N7)</f>
        <v>2455997</v>
      </c>
      <c r="P7" s="67">
        <f>(O7/P$83)</f>
        <v>28.04353833154445</v>
      </c>
      <c r="Q7" s="68"/>
    </row>
    <row r="8" spans="1:134">
      <c r="A8" s="63"/>
      <c r="B8" s="64">
        <v>312.51</v>
      </c>
      <c r="C8" s="65" t="s">
        <v>121</v>
      </c>
      <c r="D8" s="66">
        <v>754170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754170</v>
      </c>
      <c r="P8" s="67">
        <f>(O8/P$83)</f>
        <v>8.6114092580328396</v>
      </c>
      <c r="Q8" s="68"/>
    </row>
    <row r="9" spans="1:134">
      <c r="A9" s="63"/>
      <c r="B9" s="64">
        <v>312.52</v>
      </c>
      <c r="C9" s="65" t="s">
        <v>131</v>
      </c>
      <c r="D9" s="66">
        <v>957166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957166</v>
      </c>
      <c r="P9" s="67">
        <f>(O9/P$83)</f>
        <v>10.929297312110346</v>
      </c>
      <c r="Q9" s="68"/>
    </row>
    <row r="10" spans="1:134">
      <c r="A10" s="63"/>
      <c r="B10" s="64">
        <v>314.10000000000002</v>
      </c>
      <c r="C10" s="65" t="s">
        <v>115</v>
      </c>
      <c r="D10" s="66">
        <v>8800190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8800190</v>
      </c>
      <c r="P10" s="67">
        <f>(O10/P$83)</f>
        <v>100.48402566854689</v>
      </c>
      <c r="Q10" s="68"/>
    </row>
    <row r="11" spans="1:134">
      <c r="A11" s="63"/>
      <c r="B11" s="64">
        <v>314.3</v>
      </c>
      <c r="C11" s="65" t="s">
        <v>116</v>
      </c>
      <c r="D11" s="66">
        <v>1924176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1924176</v>
      </c>
      <c r="P11" s="67">
        <f>(O11/P$83)</f>
        <v>21.970997282422527</v>
      </c>
      <c r="Q11" s="68"/>
    </row>
    <row r="12" spans="1:134">
      <c r="A12" s="63"/>
      <c r="B12" s="64">
        <v>314.39999999999998</v>
      </c>
      <c r="C12" s="65" t="s">
        <v>117</v>
      </c>
      <c r="D12" s="66">
        <v>21453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21453</v>
      </c>
      <c r="P12" s="67">
        <f>(O12/P$83)</f>
        <v>0.24495877960218321</v>
      </c>
      <c r="Q12" s="68"/>
    </row>
    <row r="13" spans="1:134">
      <c r="A13" s="63"/>
      <c r="B13" s="64">
        <v>314.8</v>
      </c>
      <c r="C13" s="65" t="s">
        <v>118</v>
      </c>
      <c r="D13" s="66">
        <v>110065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110065</v>
      </c>
      <c r="P13" s="67">
        <f>(O13/P$83)</f>
        <v>1.2567653977026194</v>
      </c>
      <c r="Q13" s="68"/>
    </row>
    <row r="14" spans="1:134">
      <c r="A14" s="63"/>
      <c r="B14" s="64">
        <v>315.10000000000002</v>
      </c>
      <c r="C14" s="65" t="s">
        <v>189</v>
      </c>
      <c r="D14" s="66">
        <v>2932539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2932539</v>
      </c>
      <c r="P14" s="67">
        <f>(O14/P$83)</f>
        <v>33.484882048002923</v>
      </c>
      <c r="Q14" s="68"/>
    </row>
    <row r="15" spans="1:134">
      <c r="A15" s="63"/>
      <c r="B15" s="64">
        <v>316</v>
      </c>
      <c r="C15" s="65" t="s">
        <v>133</v>
      </c>
      <c r="D15" s="66">
        <v>720214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720214</v>
      </c>
      <c r="P15" s="67">
        <f>(O15/P$83)</f>
        <v>8.2236863139144543</v>
      </c>
      <c r="Q15" s="68"/>
    </row>
    <row r="16" spans="1:134" ht="15.75">
      <c r="A16" s="69" t="s">
        <v>14</v>
      </c>
      <c r="B16" s="70"/>
      <c r="C16" s="71"/>
      <c r="D16" s="72">
        <f>SUM(D17:D22)</f>
        <v>24073959</v>
      </c>
      <c r="E16" s="72">
        <f>SUM(E17:E22)</f>
        <v>5591520</v>
      </c>
      <c r="F16" s="72">
        <f>SUM(F17:F22)</f>
        <v>0</v>
      </c>
      <c r="G16" s="72">
        <f>SUM(G17:G22)</f>
        <v>0</v>
      </c>
      <c r="H16" s="72">
        <f>SUM(H17:H22)</f>
        <v>0</v>
      </c>
      <c r="I16" s="72">
        <f>SUM(I17:I22)</f>
        <v>0</v>
      </c>
      <c r="J16" s="72">
        <f>SUM(J17:J22)</f>
        <v>0</v>
      </c>
      <c r="K16" s="72">
        <f>SUM(K17:K22)</f>
        <v>0</v>
      </c>
      <c r="L16" s="72">
        <f>SUM(L17:L22)</f>
        <v>0</v>
      </c>
      <c r="M16" s="72">
        <f>SUM(M17:M22)</f>
        <v>0</v>
      </c>
      <c r="N16" s="72">
        <f>SUM(N17:N22)</f>
        <v>0</v>
      </c>
      <c r="O16" s="73">
        <f>SUM(D16:N16)</f>
        <v>29665479</v>
      </c>
      <c r="P16" s="74">
        <f>(O16/P$83)</f>
        <v>338.73209025097628</v>
      </c>
      <c r="Q16" s="75"/>
    </row>
    <row r="17" spans="1:17">
      <c r="A17" s="63"/>
      <c r="B17" s="64">
        <v>322</v>
      </c>
      <c r="C17" s="65" t="s">
        <v>190</v>
      </c>
      <c r="D17" s="66">
        <v>0</v>
      </c>
      <c r="E17" s="66">
        <v>5560208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>SUM(D17:N17)</f>
        <v>5560208</v>
      </c>
      <c r="P17" s="67">
        <f>(O17/P$83)</f>
        <v>63.4886386992167</v>
      </c>
      <c r="Q17" s="68"/>
    </row>
    <row r="18" spans="1:17">
      <c r="A18" s="63"/>
      <c r="B18" s="64">
        <v>322.89999999999998</v>
      </c>
      <c r="C18" s="65" t="s">
        <v>191</v>
      </c>
      <c r="D18" s="66">
        <v>42829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22" si="1">SUM(D18:N18)</f>
        <v>42829</v>
      </c>
      <c r="P18" s="67">
        <f>(O18/P$83)</f>
        <v>0.48903834296284454</v>
      </c>
      <c r="Q18" s="68"/>
    </row>
    <row r="19" spans="1:17">
      <c r="A19" s="63"/>
      <c r="B19" s="64">
        <v>323.10000000000002</v>
      </c>
      <c r="C19" s="65" t="s">
        <v>15</v>
      </c>
      <c r="D19" s="66">
        <v>6793351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6793351</v>
      </c>
      <c r="P19" s="67">
        <f>(O19/P$83)</f>
        <v>77.569149786476061</v>
      </c>
      <c r="Q19" s="68"/>
    </row>
    <row r="20" spans="1:17">
      <c r="A20" s="63"/>
      <c r="B20" s="64">
        <v>323.39999999999998</v>
      </c>
      <c r="C20" s="65" t="s">
        <v>16</v>
      </c>
      <c r="D20" s="66">
        <v>20847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20847</v>
      </c>
      <c r="P20" s="67">
        <f>(O20/P$83)</f>
        <v>0.23803923359747881</v>
      </c>
      <c r="Q20" s="68"/>
    </row>
    <row r="21" spans="1:17">
      <c r="A21" s="63"/>
      <c r="B21" s="64">
        <v>323.89999999999998</v>
      </c>
      <c r="C21" s="65" t="s">
        <v>17</v>
      </c>
      <c r="D21" s="66">
        <v>661584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661584</v>
      </c>
      <c r="P21" s="67">
        <f>(O21/P$83)</f>
        <v>7.5542259471556781</v>
      </c>
      <c r="Q21" s="68"/>
    </row>
    <row r="22" spans="1:17">
      <c r="A22" s="63"/>
      <c r="B22" s="64">
        <v>325.2</v>
      </c>
      <c r="C22" s="65" t="s">
        <v>126</v>
      </c>
      <c r="D22" s="66">
        <v>16555348</v>
      </c>
      <c r="E22" s="66">
        <v>31312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16586660</v>
      </c>
      <c r="P22" s="67">
        <f>(O22/P$83)</f>
        <v>189.39299824156751</v>
      </c>
      <c r="Q22" s="68"/>
    </row>
    <row r="23" spans="1:17" ht="15.75">
      <c r="A23" s="69" t="s">
        <v>192</v>
      </c>
      <c r="B23" s="70"/>
      <c r="C23" s="71"/>
      <c r="D23" s="72">
        <f>SUM(D24:D39)</f>
        <v>11646149</v>
      </c>
      <c r="E23" s="72">
        <f>SUM(E24:E39)</f>
        <v>4418116</v>
      </c>
      <c r="F23" s="72">
        <f>SUM(F24:F39)</f>
        <v>0</v>
      </c>
      <c r="G23" s="72">
        <f>SUM(G24:G39)</f>
        <v>586268</v>
      </c>
      <c r="H23" s="72">
        <f>SUM(H24:H39)</f>
        <v>0</v>
      </c>
      <c r="I23" s="72">
        <f>SUM(I24:I39)</f>
        <v>0</v>
      </c>
      <c r="J23" s="72">
        <f>SUM(J24:J39)</f>
        <v>0</v>
      </c>
      <c r="K23" s="72">
        <f>SUM(K24:K39)</f>
        <v>0</v>
      </c>
      <c r="L23" s="72">
        <f>SUM(L24:L39)</f>
        <v>0</v>
      </c>
      <c r="M23" s="72">
        <f>SUM(M24:M39)</f>
        <v>0</v>
      </c>
      <c r="N23" s="72">
        <f>SUM(N24:N39)</f>
        <v>0</v>
      </c>
      <c r="O23" s="73">
        <f>SUM(D23:N23)</f>
        <v>16650533</v>
      </c>
      <c r="P23" s="74">
        <f>(O23/P$83)</f>
        <v>190.122325241499</v>
      </c>
      <c r="Q23" s="75"/>
    </row>
    <row r="24" spans="1:17">
      <c r="A24" s="63"/>
      <c r="B24" s="64">
        <v>331.2</v>
      </c>
      <c r="C24" s="65" t="s">
        <v>20</v>
      </c>
      <c r="D24" s="66">
        <v>90683</v>
      </c>
      <c r="E24" s="66">
        <v>1419234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>SUM(D24:N24)</f>
        <v>1509917</v>
      </c>
      <c r="P24" s="67">
        <f>(O24/P$83)</f>
        <v>17.240825321427756</v>
      </c>
      <c r="Q24" s="68"/>
    </row>
    <row r="25" spans="1:17">
      <c r="A25" s="63"/>
      <c r="B25" s="64">
        <v>331.5</v>
      </c>
      <c r="C25" s="65" t="s">
        <v>22</v>
      </c>
      <c r="D25" s="66">
        <v>22407</v>
      </c>
      <c r="E25" s="66">
        <v>508249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35" si="2">SUM(D25:N25)</f>
        <v>530656</v>
      </c>
      <c r="P25" s="67">
        <f>(O25/P$83)</f>
        <v>6.0592386215716276</v>
      </c>
      <c r="Q25" s="68"/>
    </row>
    <row r="26" spans="1:17">
      <c r="A26" s="63"/>
      <c r="B26" s="64">
        <v>331.62</v>
      </c>
      <c r="C26" s="65" t="s">
        <v>96</v>
      </c>
      <c r="D26" s="66">
        <v>0</v>
      </c>
      <c r="E26" s="66">
        <v>90000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90000</v>
      </c>
      <c r="P26" s="67">
        <f>(O26/P$83)</f>
        <v>1.0276553472333234</v>
      </c>
      <c r="Q26" s="68"/>
    </row>
    <row r="27" spans="1:17">
      <c r="A27" s="63"/>
      <c r="B27" s="64">
        <v>331.69</v>
      </c>
      <c r="C27" s="65" t="s">
        <v>26</v>
      </c>
      <c r="D27" s="66">
        <v>306800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306800</v>
      </c>
      <c r="P27" s="67">
        <f>(O27/P$83)</f>
        <v>3.503162894790929</v>
      </c>
      <c r="Q27" s="68"/>
    </row>
    <row r="28" spans="1:17">
      <c r="A28" s="63"/>
      <c r="B28" s="64">
        <v>334.42</v>
      </c>
      <c r="C28" s="65" t="s">
        <v>180</v>
      </c>
      <c r="D28" s="66">
        <v>0</v>
      </c>
      <c r="E28" s="66">
        <v>312716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312716</v>
      </c>
      <c r="P28" s="67">
        <f>(O28/P$83)</f>
        <v>3.5707141062823995</v>
      </c>
      <c r="Q28" s="68"/>
    </row>
    <row r="29" spans="1:17">
      <c r="A29" s="63"/>
      <c r="B29" s="64">
        <v>334.5</v>
      </c>
      <c r="C29" s="65" t="s">
        <v>30</v>
      </c>
      <c r="D29" s="66">
        <v>0</v>
      </c>
      <c r="E29" s="66">
        <v>1133423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1133423</v>
      </c>
      <c r="P29" s="67">
        <f>(O29/P$83)</f>
        <v>12.941868962524834</v>
      </c>
      <c r="Q29" s="68"/>
    </row>
    <row r="30" spans="1:17">
      <c r="A30" s="63"/>
      <c r="B30" s="64">
        <v>334.9</v>
      </c>
      <c r="C30" s="65" t="s">
        <v>173</v>
      </c>
      <c r="D30" s="66">
        <v>0</v>
      </c>
      <c r="E30" s="66">
        <v>0</v>
      </c>
      <c r="F30" s="66">
        <v>0</v>
      </c>
      <c r="G30" s="66">
        <v>151631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151631</v>
      </c>
      <c r="P30" s="67">
        <f>(O30/P$83)</f>
        <v>1.7313823106259563</v>
      </c>
      <c r="Q30" s="68"/>
    </row>
    <row r="31" spans="1:17">
      <c r="A31" s="63"/>
      <c r="B31" s="64">
        <v>335.125</v>
      </c>
      <c r="C31" s="65" t="s">
        <v>193</v>
      </c>
      <c r="D31" s="66">
        <v>3498722</v>
      </c>
      <c r="E31" s="66">
        <v>821001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4319723</v>
      </c>
      <c r="P31" s="67">
        <f>(O31/P$83)</f>
        <v>49.324293772408595</v>
      </c>
      <c r="Q31" s="68"/>
    </row>
    <row r="32" spans="1:17">
      <c r="A32" s="63"/>
      <c r="B32" s="64">
        <v>335.14</v>
      </c>
      <c r="C32" s="65" t="s">
        <v>135</v>
      </c>
      <c r="D32" s="66">
        <v>14335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14335</v>
      </c>
      <c r="P32" s="67">
        <f>(O32/P$83)</f>
        <v>0.16368266002877435</v>
      </c>
      <c r="Q32" s="68"/>
    </row>
    <row r="33" spans="1:17">
      <c r="A33" s="63"/>
      <c r="B33" s="64">
        <v>335.15</v>
      </c>
      <c r="C33" s="65" t="s">
        <v>136</v>
      </c>
      <c r="D33" s="66">
        <v>45413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45413</v>
      </c>
      <c r="P33" s="67">
        <f>(O33/P$83)</f>
        <v>0.51854346982118793</v>
      </c>
      <c r="Q33" s="68"/>
    </row>
    <row r="34" spans="1:17">
      <c r="A34" s="63"/>
      <c r="B34" s="64">
        <v>335.18</v>
      </c>
      <c r="C34" s="65" t="s">
        <v>194</v>
      </c>
      <c r="D34" s="66">
        <v>7298765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7298765</v>
      </c>
      <c r="P34" s="67">
        <f>(O34/P$83)</f>
        <v>83.340165338326983</v>
      </c>
      <c r="Q34" s="68"/>
    </row>
    <row r="35" spans="1:17">
      <c r="A35" s="63"/>
      <c r="B35" s="64">
        <v>335.34</v>
      </c>
      <c r="C35" s="65" t="s">
        <v>207</v>
      </c>
      <c r="D35" s="66">
        <v>28747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28747</v>
      </c>
      <c r="P35" s="67">
        <f>(O35/P$83)</f>
        <v>0.32824453629907052</v>
      </c>
      <c r="Q35" s="68"/>
    </row>
    <row r="36" spans="1:17">
      <c r="A36" s="63"/>
      <c r="B36" s="64">
        <v>337.2</v>
      </c>
      <c r="C36" s="65" t="s">
        <v>109</v>
      </c>
      <c r="D36" s="66">
        <v>318180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ref="O36:O38" si="3">SUM(D36:N36)</f>
        <v>318180</v>
      </c>
      <c r="P36" s="67">
        <f>(O36/P$83)</f>
        <v>3.6331042042522093</v>
      </c>
      <c r="Q36" s="68"/>
    </row>
    <row r="37" spans="1:17">
      <c r="A37" s="63"/>
      <c r="B37" s="64">
        <v>337.5</v>
      </c>
      <c r="C37" s="65" t="s">
        <v>39</v>
      </c>
      <c r="D37" s="66">
        <v>0</v>
      </c>
      <c r="E37" s="66">
        <v>133493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3"/>
        <v>133493</v>
      </c>
      <c r="P37" s="67">
        <f>(O37/P$83)</f>
        <v>1.5242755029802004</v>
      </c>
      <c r="Q37" s="68"/>
    </row>
    <row r="38" spans="1:17">
      <c r="A38" s="63"/>
      <c r="B38" s="64">
        <v>337.6</v>
      </c>
      <c r="C38" s="65" t="s">
        <v>40</v>
      </c>
      <c r="D38" s="66">
        <v>22097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3"/>
        <v>22097</v>
      </c>
      <c r="P38" s="67">
        <f>(O38/P$83)</f>
        <v>0.252312224531275</v>
      </c>
      <c r="Q38" s="68"/>
    </row>
    <row r="39" spans="1:17">
      <c r="A39" s="63"/>
      <c r="B39" s="64">
        <v>338</v>
      </c>
      <c r="C39" s="65" t="s">
        <v>124</v>
      </c>
      <c r="D39" s="66">
        <v>0</v>
      </c>
      <c r="E39" s="66">
        <v>0</v>
      </c>
      <c r="F39" s="66">
        <v>0</v>
      </c>
      <c r="G39" s="66">
        <v>434637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>SUM(D39:N39)</f>
        <v>434637</v>
      </c>
      <c r="P39" s="67">
        <f>(O39/P$83)</f>
        <v>4.9628559683938889</v>
      </c>
      <c r="Q39" s="68"/>
    </row>
    <row r="40" spans="1:17" ht="15.75">
      <c r="A40" s="69" t="s">
        <v>46</v>
      </c>
      <c r="B40" s="70"/>
      <c r="C40" s="71"/>
      <c r="D40" s="72">
        <f>SUM(D41:D61)</f>
        <v>11027043</v>
      </c>
      <c r="E40" s="72">
        <f>SUM(E41:E61)</f>
        <v>319558</v>
      </c>
      <c r="F40" s="72">
        <f>SUM(F41:F61)</f>
        <v>0</v>
      </c>
      <c r="G40" s="72">
        <f>SUM(G41:G61)</f>
        <v>0</v>
      </c>
      <c r="H40" s="72">
        <f>SUM(H41:H61)</f>
        <v>0</v>
      </c>
      <c r="I40" s="72">
        <f>SUM(I41:I61)</f>
        <v>51445212</v>
      </c>
      <c r="J40" s="72">
        <f>SUM(J41:J61)</f>
        <v>0</v>
      </c>
      <c r="K40" s="72">
        <f>SUM(K41:K61)</f>
        <v>0</v>
      </c>
      <c r="L40" s="72">
        <f>SUM(L41:L61)</f>
        <v>0</v>
      </c>
      <c r="M40" s="72">
        <f>SUM(M41:M61)</f>
        <v>0</v>
      </c>
      <c r="N40" s="72">
        <f>SUM(N41:N61)</f>
        <v>0</v>
      </c>
      <c r="O40" s="72">
        <f>SUM(D40:N40)</f>
        <v>62791813</v>
      </c>
      <c r="P40" s="74">
        <f>(O40/P$83)</f>
        <v>716.98158213249906</v>
      </c>
      <c r="Q40" s="75"/>
    </row>
    <row r="41" spans="1:17">
      <c r="A41" s="63"/>
      <c r="B41" s="64">
        <v>341.1</v>
      </c>
      <c r="C41" s="65" t="s">
        <v>138</v>
      </c>
      <c r="D41" s="66">
        <v>204368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>SUM(D41:N41)</f>
        <v>204368</v>
      </c>
      <c r="P41" s="67">
        <f>(O41/P$83)</f>
        <v>2.3335540889264426</v>
      </c>
      <c r="Q41" s="68"/>
    </row>
    <row r="42" spans="1:17">
      <c r="A42" s="63"/>
      <c r="B42" s="64">
        <v>341.15</v>
      </c>
      <c r="C42" s="65" t="s">
        <v>208</v>
      </c>
      <c r="D42" s="66">
        <v>228729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ref="O42:O61" si="4">SUM(D42:N42)</f>
        <v>228729</v>
      </c>
      <c r="P42" s="67">
        <f>(O42/P$83)</f>
        <v>2.6117175546370093</v>
      </c>
      <c r="Q42" s="68"/>
    </row>
    <row r="43" spans="1:17">
      <c r="A43" s="63"/>
      <c r="B43" s="64">
        <v>341.3</v>
      </c>
      <c r="C43" s="65" t="s">
        <v>153</v>
      </c>
      <c r="D43" s="66">
        <v>2223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2223</v>
      </c>
      <c r="P43" s="67">
        <f>(O43/P$83)</f>
        <v>2.5383087076663088E-2</v>
      </c>
      <c r="Q43" s="68"/>
    </row>
    <row r="44" spans="1:17">
      <c r="A44" s="63"/>
      <c r="B44" s="64">
        <v>341.51</v>
      </c>
      <c r="C44" s="65" t="s">
        <v>159</v>
      </c>
      <c r="D44" s="66">
        <v>0</v>
      </c>
      <c r="E44" s="66">
        <v>3707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3707</v>
      </c>
      <c r="P44" s="67">
        <f>(O44/P$83)</f>
        <v>4.2327981913265887E-2</v>
      </c>
      <c r="Q44" s="68"/>
    </row>
    <row r="45" spans="1:17">
      <c r="A45" s="63"/>
      <c r="B45" s="64">
        <v>341.56</v>
      </c>
      <c r="C45" s="65" t="s">
        <v>209</v>
      </c>
      <c r="D45" s="66">
        <v>46616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46616</v>
      </c>
      <c r="P45" s="67">
        <f>(O45/P$83)</f>
        <v>0.53227979629587341</v>
      </c>
      <c r="Q45" s="68"/>
    </row>
    <row r="46" spans="1:17">
      <c r="A46" s="63"/>
      <c r="B46" s="64">
        <v>341.9</v>
      </c>
      <c r="C46" s="65" t="s">
        <v>139</v>
      </c>
      <c r="D46" s="66">
        <v>0</v>
      </c>
      <c r="E46" s="66">
        <v>252467</v>
      </c>
      <c r="F46" s="66">
        <v>0</v>
      </c>
      <c r="G46" s="66">
        <v>0</v>
      </c>
      <c r="H46" s="66">
        <v>0</v>
      </c>
      <c r="I46" s="66">
        <v>408933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661400</v>
      </c>
      <c r="P46" s="67">
        <f>(O46/P$83)</f>
        <v>7.5521249628902236</v>
      </c>
      <c r="Q46" s="68"/>
    </row>
    <row r="47" spans="1:17">
      <c r="A47" s="63"/>
      <c r="B47" s="64">
        <v>342.4</v>
      </c>
      <c r="C47" s="65" t="s">
        <v>52</v>
      </c>
      <c r="D47" s="66">
        <v>1372626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1372626</v>
      </c>
      <c r="P47" s="67">
        <f>(O47/P$83)</f>
        <v>15.673182762794308</v>
      </c>
      <c r="Q47" s="68"/>
    </row>
    <row r="48" spans="1:17">
      <c r="A48" s="63"/>
      <c r="B48" s="64">
        <v>342.5</v>
      </c>
      <c r="C48" s="65" t="s">
        <v>53</v>
      </c>
      <c r="D48" s="66">
        <v>900</v>
      </c>
      <c r="E48" s="66">
        <v>461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1361</v>
      </c>
      <c r="P48" s="67">
        <f>(O48/P$83)</f>
        <v>1.5540432528717257E-2</v>
      </c>
      <c r="Q48" s="68"/>
    </row>
    <row r="49" spans="1:17">
      <c r="A49" s="63"/>
      <c r="B49" s="64">
        <v>342.6</v>
      </c>
      <c r="C49" s="65" t="s">
        <v>54</v>
      </c>
      <c r="D49" s="66">
        <v>3796293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3796293</v>
      </c>
      <c r="P49" s="67">
        <f>(O49/P$83)</f>
        <v>43.347564456827058</v>
      </c>
      <c r="Q49" s="68"/>
    </row>
    <row r="50" spans="1:17">
      <c r="A50" s="63"/>
      <c r="B50" s="64">
        <v>342.9</v>
      </c>
      <c r="C50" s="65" t="s">
        <v>55</v>
      </c>
      <c r="D50" s="66">
        <v>604099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604099</v>
      </c>
      <c r="P50" s="67">
        <f>(O50/P$83)</f>
        <v>6.8978396400922604</v>
      </c>
      <c r="Q50" s="68"/>
    </row>
    <row r="51" spans="1:17">
      <c r="A51" s="63"/>
      <c r="B51" s="64">
        <v>343.3</v>
      </c>
      <c r="C51" s="65" t="s">
        <v>56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16878460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16878460</v>
      </c>
      <c r="P51" s="67">
        <f>(O51/P$83)</f>
        <v>192.7248852451529</v>
      </c>
      <c r="Q51" s="68"/>
    </row>
    <row r="52" spans="1:17">
      <c r="A52" s="63"/>
      <c r="B52" s="64">
        <v>343.4</v>
      </c>
      <c r="C52" s="65" t="s">
        <v>57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21766749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21766749</v>
      </c>
      <c r="P52" s="67">
        <f>(O52/P$83)</f>
        <v>248.54128890817327</v>
      </c>
      <c r="Q52" s="68"/>
    </row>
    <row r="53" spans="1:17">
      <c r="A53" s="63"/>
      <c r="B53" s="64">
        <v>343.5</v>
      </c>
      <c r="C53" s="65" t="s">
        <v>58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10127288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10127288</v>
      </c>
      <c r="P53" s="67">
        <f>(O53/P$83)</f>
        <v>115.63735184635411</v>
      </c>
      <c r="Q53" s="68"/>
    </row>
    <row r="54" spans="1:17">
      <c r="A54" s="63"/>
      <c r="B54" s="64">
        <v>343.8</v>
      </c>
      <c r="C54" s="65" t="s">
        <v>59</v>
      </c>
      <c r="D54" s="66">
        <v>62706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62706</v>
      </c>
      <c r="P54" s="67">
        <f>(O54/P$83)</f>
        <v>0.71600173559569757</v>
      </c>
      <c r="Q54" s="68"/>
    </row>
    <row r="55" spans="1:17">
      <c r="A55" s="63"/>
      <c r="B55" s="64">
        <v>343.9</v>
      </c>
      <c r="C55" s="65" t="s">
        <v>60</v>
      </c>
      <c r="D55" s="66">
        <v>0</v>
      </c>
      <c r="E55" s="66">
        <v>40985</v>
      </c>
      <c r="F55" s="66">
        <v>0</v>
      </c>
      <c r="G55" s="66">
        <v>0</v>
      </c>
      <c r="H55" s="66">
        <v>0</v>
      </c>
      <c r="I55" s="66">
        <v>2263782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2304767</v>
      </c>
      <c r="P55" s="67">
        <f>(O55/P$83)</f>
        <v>26.316734796410056</v>
      </c>
      <c r="Q55" s="68"/>
    </row>
    <row r="56" spans="1:17">
      <c r="A56" s="63"/>
      <c r="B56" s="64">
        <v>344.1</v>
      </c>
      <c r="C56" s="65" t="s">
        <v>210</v>
      </c>
      <c r="D56" s="66">
        <v>2679716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2679716</v>
      </c>
      <c r="P56" s="67">
        <f>(O56/P$83)</f>
        <v>30.598049738518807</v>
      </c>
      <c r="Q56" s="68"/>
    </row>
    <row r="57" spans="1:17">
      <c r="A57" s="63"/>
      <c r="B57" s="64">
        <v>347.2</v>
      </c>
      <c r="C57" s="65" t="s">
        <v>65</v>
      </c>
      <c r="D57" s="66">
        <v>439251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439251</v>
      </c>
      <c r="P57" s="67">
        <f>(O57/P$83)</f>
        <v>5.0155404325287174</v>
      </c>
      <c r="Q57" s="68"/>
    </row>
    <row r="58" spans="1:17">
      <c r="A58" s="63"/>
      <c r="B58" s="64">
        <v>347.3</v>
      </c>
      <c r="C58" s="65" t="s">
        <v>66</v>
      </c>
      <c r="D58" s="66">
        <v>0</v>
      </c>
      <c r="E58" s="66">
        <v>14624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14624</v>
      </c>
      <c r="P58" s="67">
        <f>(O58/P$83)</f>
        <v>0.16698257553266802</v>
      </c>
      <c r="Q58" s="68"/>
    </row>
    <row r="59" spans="1:17">
      <c r="A59" s="63"/>
      <c r="B59" s="64">
        <v>347.4</v>
      </c>
      <c r="C59" s="65" t="s">
        <v>149</v>
      </c>
      <c r="D59" s="66">
        <v>84089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84089</v>
      </c>
      <c r="P59" s="67">
        <f>(O59/P$83)</f>
        <v>0.9601612277055882</v>
      </c>
      <c r="Q59" s="68"/>
    </row>
    <row r="60" spans="1:17">
      <c r="A60" s="63"/>
      <c r="B60" s="64">
        <v>347.5</v>
      </c>
      <c r="C60" s="65" t="s">
        <v>67</v>
      </c>
      <c r="D60" s="66">
        <v>1300032</v>
      </c>
      <c r="E60" s="66">
        <v>7314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4"/>
        <v>1307346</v>
      </c>
      <c r="P60" s="67">
        <f>(O60/P$83)</f>
        <v>14.927790084267739</v>
      </c>
      <c r="Q60" s="68"/>
    </row>
    <row r="61" spans="1:17">
      <c r="A61" s="63"/>
      <c r="B61" s="64">
        <v>347.9</v>
      </c>
      <c r="C61" s="65" t="s">
        <v>68</v>
      </c>
      <c r="D61" s="66">
        <v>205395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4"/>
        <v>205395</v>
      </c>
      <c r="P61" s="67">
        <f>(O61/P$83)</f>
        <v>2.3452807782776497</v>
      </c>
      <c r="Q61" s="68"/>
    </row>
    <row r="62" spans="1:17" ht="15.75">
      <c r="A62" s="69" t="s">
        <v>47</v>
      </c>
      <c r="B62" s="70"/>
      <c r="C62" s="71"/>
      <c r="D62" s="72">
        <f>SUM(D63:D66)</f>
        <v>1333763</v>
      </c>
      <c r="E62" s="72">
        <f>SUM(E63:E66)</f>
        <v>442485</v>
      </c>
      <c r="F62" s="72">
        <f>SUM(F63:F66)</f>
        <v>0</v>
      </c>
      <c r="G62" s="72">
        <f>SUM(G63:G66)</f>
        <v>0</v>
      </c>
      <c r="H62" s="72">
        <f>SUM(H63:H66)</f>
        <v>0</v>
      </c>
      <c r="I62" s="72">
        <f>SUM(I63:I66)</f>
        <v>311163</v>
      </c>
      <c r="J62" s="72">
        <f>SUM(J63:J66)</f>
        <v>0</v>
      </c>
      <c r="K62" s="72">
        <f>SUM(K63:K66)</f>
        <v>0</v>
      </c>
      <c r="L62" s="72">
        <f>SUM(L63:L66)</f>
        <v>0</v>
      </c>
      <c r="M62" s="72">
        <f>SUM(M63:M66)</f>
        <v>0</v>
      </c>
      <c r="N62" s="72">
        <f>SUM(N63:N66)</f>
        <v>0</v>
      </c>
      <c r="O62" s="72">
        <f>SUM(D62:N62)</f>
        <v>2087411</v>
      </c>
      <c r="P62" s="74">
        <f>(O62/P$83)</f>
        <v>23.8348786224851</v>
      </c>
      <c r="Q62" s="75"/>
    </row>
    <row r="63" spans="1:17">
      <c r="A63" s="76"/>
      <c r="B63" s="77">
        <v>351.1</v>
      </c>
      <c r="C63" s="78" t="s">
        <v>99</v>
      </c>
      <c r="D63" s="66">
        <v>908028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>SUM(D63:N63)</f>
        <v>908028</v>
      </c>
      <c r="P63" s="67">
        <f>(O63/P$83)</f>
        <v>10.368220329306446</v>
      </c>
      <c r="Q63" s="68"/>
    </row>
    <row r="64" spans="1:17">
      <c r="A64" s="76"/>
      <c r="B64" s="77">
        <v>351.2</v>
      </c>
      <c r="C64" s="78" t="s">
        <v>100</v>
      </c>
      <c r="D64" s="66">
        <v>0</v>
      </c>
      <c r="E64" s="66">
        <v>53123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ref="O64:O66" si="5">SUM(D64:N64)</f>
        <v>53123</v>
      </c>
      <c r="P64" s="67">
        <f>(O64/P$83)</f>
        <v>0.60657927790084265</v>
      </c>
      <c r="Q64" s="68"/>
    </row>
    <row r="65" spans="1:17">
      <c r="A65" s="76"/>
      <c r="B65" s="77">
        <v>351.4</v>
      </c>
      <c r="C65" s="78" t="s">
        <v>101</v>
      </c>
      <c r="D65" s="66">
        <v>423139</v>
      </c>
      <c r="E65" s="66">
        <v>389362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5"/>
        <v>812501</v>
      </c>
      <c r="P65" s="67">
        <f>(O65/P$83)</f>
        <v>9.2774555253602511</v>
      </c>
      <c r="Q65" s="68"/>
    </row>
    <row r="66" spans="1:17">
      <c r="A66" s="76"/>
      <c r="B66" s="77">
        <v>354</v>
      </c>
      <c r="C66" s="78" t="s">
        <v>71</v>
      </c>
      <c r="D66" s="66">
        <v>2596</v>
      </c>
      <c r="E66" s="66">
        <v>0</v>
      </c>
      <c r="F66" s="66">
        <v>0</v>
      </c>
      <c r="G66" s="66">
        <v>0</v>
      </c>
      <c r="H66" s="66">
        <v>0</v>
      </c>
      <c r="I66" s="66">
        <v>311163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5"/>
        <v>313759</v>
      </c>
      <c r="P66" s="67">
        <f>(O66/P$83)</f>
        <v>3.5826234899175593</v>
      </c>
      <c r="Q66" s="68"/>
    </row>
    <row r="67" spans="1:17" ht="15.75">
      <c r="A67" s="69" t="s">
        <v>3</v>
      </c>
      <c r="B67" s="70"/>
      <c r="C67" s="71"/>
      <c r="D67" s="72">
        <f>SUM(D68:D76)</f>
        <v>12546761</v>
      </c>
      <c r="E67" s="72">
        <f>SUM(E68:E76)</f>
        <v>994801</v>
      </c>
      <c r="F67" s="72">
        <f>SUM(F68:F76)</f>
        <v>114307</v>
      </c>
      <c r="G67" s="72">
        <f>SUM(G68:G76)</f>
        <v>2964106</v>
      </c>
      <c r="H67" s="72">
        <f>SUM(H68:H76)</f>
        <v>163317</v>
      </c>
      <c r="I67" s="72">
        <f>SUM(I68:I76)</f>
        <v>1570762</v>
      </c>
      <c r="J67" s="72">
        <f>SUM(J68:J76)</f>
        <v>0</v>
      </c>
      <c r="K67" s="72">
        <f>SUM(K68:K76)</f>
        <v>31991801</v>
      </c>
      <c r="L67" s="72">
        <f>SUM(L68:L76)</f>
        <v>0</v>
      </c>
      <c r="M67" s="72">
        <f>SUM(M68:M76)</f>
        <v>0</v>
      </c>
      <c r="N67" s="72">
        <f>SUM(N68:N76)</f>
        <v>0</v>
      </c>
      <c r="O67" s="72">
        <f>SUM(D67:N67)</f>
        <v>50345855</v>
      </c>
      <c r="P67" s="74">
        <f>(O67/P$83)</f>
        <v>574.86874557537283</v>
      </c>
      <c r="Q67" s="75"/>
    </row>
    <row r="68" spans="1:17">
      <c r="A68" s="63"/>
      <c r="B68" s="64">
        <v>361.1</v>
      </c>
      <c r="C68" s="65" t="s">
        <v>73</v>
      </c>
      <c r="D68" s="66">
        <v>3337995</v>
      </c>
      <c r="E68" s="66">
        <v>357408</v>
      </c>
      <c r="F68" s="66">
        <v>114307</v>
      </c>
      <c r="G68" s="66">
        <v>1174105</v>
      </c>
      <c r="H68" s="66">
        <v>60509</v>
      </c>
      <c r="I68" s="66">
        <v>1536835</v>
      </c>
      <c r="J68" s="66">
        <v>0</v>
      </c>
      <c r="K68" s="66">
        <v>6730443</v>
      </c>
      <c r="L68" s="66">
        <v>0</v>
      </c>
      <c r="M68" s="66">
        <v>0</v>
      </c>
      <c r="N68" s="66">
        <v>0</v>
      </c>
      <c r="O68" s="66">
        <f>SUM(D68:N68)</f>
        <v>13311602</v>
      </c>
      <c r="P68" s="67">
        <f>(O68/P$83)</f>
        <v>151.99709972824226</v>
      </c>
      <c r="Q68" s="68"/>
    </row>
    <row r="69" spans="1:17">
      <c r="A69" s="63"/>
      <c r="B69" s="64">
        <v>361.3</v>
      </c>
      <c r="C69" s="65" t="s">
        <v>74</v>
      </c>
      <c r="D69" s="66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13464128</v>
      </c>
      <c r="L69" s="66">
        <v>0</v>
      </c>
      <c r="M69" s="66">
        <v>0</v>
      </c>
      <c r="N69" s="66">
        <v>0</v>
      </c>
      <c r="O69" s="66">
        <f t="shared" ref="O69:O79" si="6">SUM(D69:N69)</f>
        <v>13464128</v>
      </c>
      <c r="P69" s="67">
        <f>(O69/P$83)</f>
        <v>153.73870150037681</v>
      </c>
      <c r="Q69" s="68"/>
    </row>
    <row r="70" spans="1:17">
      <c r="A70" s="63"/>
      <c r="B70" s="64">
        <v>361.4</v>
      </c>
      <c r="C70" s="65" t="s">
        <v>142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-1052829</v>
      </c>
      <c r="L70" s="66">
        <v>0</v>
      </c>
      <c r="M70" s="66">
        <v>0</v>
      </c>
      <c r="N70" s="66">
        <v>0</v>
      </c>
      <c r="O70" s="66">
        <f t="shared" si="6"/>
        <v>-1052829</v>
      </c>
      <c r="P70" s="67">
        <f>(O70/P$83)</f>
        <v>-12.021615017470141</v>
      </c>
      <c r="Q70" s="68"/>
    </row>
    <row r="71" spans="1:17">
      <c r="A71" s="63"/>
      <c r="B71" s="64">
        <v>362</v>
      </c>
      <c r="C71" s="65" t="s">
        <v>125</v>
      </c>
      <c r="D71" s="66">
        <v>16010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6"/>
        <v>16010</v>
      </c>
      <c r="P71" s="67">
        <f>(O71/P$83)</f>
        <v>0.18280846788006119</v>
      </c>
      <c r="Q71" s="68"/>
    </row>
    <row r="72" spans="1:17">
      <c r="A72" s="63"/>
      <c r="B72" s="64">
        <v>364</v>
      </c>
      <c r="C72" s="65" t="s">
        <v>143</v>
      </c>
      <c r="D72" s="66">
        <v>205615</v>
      </c>
      <c r="E72" s="66">
        <v>0</v>
      </c>
      <c r="F72" s="66">
        <v>0</v>
      </c>
      <c r="G72" s="66">
        <v>0</v>
      </c>
      <c r="H72" s="66">
        <v>102808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6"/>
        <v>308423</v>
      </c>
      <c r="P72" s="67">
        <f>(O72/P$83)</f>
        <v>3.5216949462193701</v>
      </c>
      <c r="Q72" s="68"/>
    </row>
    <row r="73" spans="1:17">
      <c r="A73" s="63"/>
      <c r="B73" s="64">
        <v>365</v>
      </c>
      <c r="C73" s="65" t="s">
        <v>144</v>
      </c>
      <c r="D73" s="66">
        <v>130514</v>
      </c>
      <c r="E73" s="66">
        <v>0</v>
      </c>
      <c r="F73" s="66">
        <v>0</v>
      </c>
      <c r="G73" s="66">
        <v>0</v>
      </c>
      <c r="H73" s="66">
        <v>0</v>
      </c>
      <c r="I73" s="66">
        <v>20987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6"/>
        <v>151501</v>
      </c>
      <c r="P73" s="67">
        <f>(O73/P$83)</f>
        <v>1.7298979195688415</v>
      </c>
      <c r="Q73" s="68"/>
    </row>
    <row r="74" spans="1:17">
      <c r="A74" s="63"/>
      <c r="B74" s="64">
        <v>366</v>
      </c>
      <c r="C74" s="65" t="s">
        <v>77</v>
      </c>
      <c r="D74" s="66">
        <v>200000</v>
      </c>
      <c r="E74" s="66">
        <v>199673</v>
      </c>
      <c r="F74" s="66">
        <v>0</v>
      </c>
      <c r="G74" s="66">
        <v>1790001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6"/>
        <v>2189674</v>
      </c>
      <c r="P74" s="67">
        <f>(O74/P$83)</f>
        <v>25.002557719975336</v>
      </c>
      <c r="Q74" s="68"/>
    </row>
    <row r="75" spans="1:17">
      <c r="A75" s="63"/>
      <c r="B75" s="64">
        <v>368</v>
      </c>
      <c r="C75" s="65" t="s">
        <v>78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12850059</v>
      </c>
      <c r="L75" s="66">
        <v>0</v>
      </c>
      <c r="M75" s="66">
        <v>0</v>
      </c>
      <c r="N75" s="66">
        <v>0</v>
      </c>
      <c r="O75" s="66">
        <f t="shared" si="6"/>
        <v>12850059</v>
      </c>
      <c r="P75" s="67">
        <f>(O75/P$83)</f>
        <v>146.72702048459658</v>
      </c>
      <c r="Q75" s="68"/>
    </row>
    <row r="76" spans="1:17">
      <c r="A76" s="63"/>
      <c r="B76" s="64">
        <v>369.9</v>
      </c>
      <c r="C76" s="65" t="s">
        <v>79</v>
      </c>
      <c r="D76" s="66">
        <v>8656627</v>
      </c>
      <c r="E76" s="66">
        <v>437720</v>
      </c>
      <c r="F76" s="66">
        <v>0</v>
      </c>
      <c r="G76" s="66">
        <v>0</v>
      </c>
      <c r="H76" s="66">
        <v>0</v>
      </c>
      <c r="I76" s="66">
        <v>12940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f t="shared" si="6"/>
        <v>9107287</v>
      </c>
      <c r="P76" s="67">
        <f>(O76/P$83)</f>
        <v>103.9905798259837</v>
      </c>
      <c r="Q76" s="68"/>
    </row>
    <row r="77" spans="1:17" ht="15.75">
      <c r="A77" s="69" t="s">
        <v>48</v>
      </c>
      <c r="B77" s="70"/>
      <c r="C77" s="71"/>
      <c r="D77" s="72">
        <f>SUM(D78:D80)</f>
        <v>0</v>
      </c>
      <c r="E77" s="72">
        <f>SUM(E78:E80)</f>
        <v>382419</v>
      </c>
      <c r="F77" s="72">
        <f>SUM(F78:F80)</f>
        <v>6631470</v>
      </c>
      <c r="G77" s="72">
        <f>SUM(G78:G80)</f>
        <v>6776623</v>
      </c>
      <c r="H77" s="72">
        <f>SUM(H78:H80)</f>
        <v>0</v>
      </c>
      <c r="I77" s="72">
        <f>SUM(I78:I80)</f>
        <v>10086115</v>
      </c>
      <c r="J77" s="72">
        <f>SUM(J78:J80)</f>
        <v>0</v>
      </c>
      <c r="K77" s="72">
        <f>SUM(K78:K80)</f>
        <v>2692</v>
      </c>
      <c r="L77" s="72">
        <f>SUM(L78:L80)</f>
        <v>0</v>
      </c>
      <c r="M77" s="72">
        <f>SUM(M78:M80)</f>
        <v>0</v>
      </c>
      <c r="N77" s="72">
        <f>SUM(N78:N80)</f>
        <v>0</v>
      </c>
      <c r="O77" s="72">
        <f t="shared" si="6"/>
        <v>23879319</v>
      </c>
      <c r="P77" s="74">
        <f>(O77/P$83)</f>
        <v>272.66344287378109</v>
      </c>
      <c r="Q77" s="68"/>
    </row>
    <row r="78" spans="1:17">
      <c r="A78" s="63"/>
      <c r="B78" s="64">
        <v>381</v>
      </c>
      <c r="C78" s="65" t="s">
        <v>80</v>
      </c>
      <c r="D78" s="66">
        <v>0</v>
      </c>
      <c r="E78" s="66">
        <v>382419</v>
      </c>
      <c r="F78" s="66">
        <v>6631470</v>
      </c>
      <c r="G78" s="66">
        <v>6776623</v>
      </c>
      <c r="H78" s="66">
        <v>0</v>
      </c>
      <c r="I78" s="66">
        <v>10072715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f t="shared" si="6"/>
        <v>23863227</v>
      </c>
      <c r="P78" s="67">
        <f>(O78/P$83)</f>
        <v>272.47969809769575</v>
      </c>
      <c r="Q78" s="68"/>
    </row>
    <row r="79" spans="1:17">
      <c r="A79" s="63"/>
      <c r="B79" s="64">
        <v>389.4</v>
      </c>
      <c r="C79" s="65" t="s">
        <v>211</v>
      </c>
      <c r="D79" s="66">
        <v>0</v>
      </c>
      <c r="E79" s="66">
        <v>0</v>
      </c>
      <c r="F79" s="66">
        <v>0</v>
      </c>
      <c r="G79" s="66">
        <v>0</v>
      </c>
      <c r="H79" s="66">
        <v>0</v>
      </c>
      <c r="I79" s="66">
        <v>11000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f t="shared" si="6"/>
        <v>11000</v>
      </c>
      <c r="P79" s="67">
        <f>(O79/P$83)</f>
        <v>0.12560232021740619</v>
      </c>
      <c r="Q79" s="68"/>
    </row>
    <row r="80" spans="1:17" ht="15.75" thickBot="1">
      <c r="A80" s="79"/>
      <c r="B80" s="80">
        <v>393</v>
      </c>
      <c r="C80" s="65" t="s">
        <v>212</v>
      </c>
      <c r="D80" s="66">
        <v>0</v>
      </c>
      <c r="E80" s="66">
        <v>0</v>
      </c>
      <c r="F80" s="66">
        <v>0</v>
      </c>
      <c r="G80" s="66">
        <v>0</v>
      </c>
      <c r="H80" s="66">
        <v>0</v>
      </c>
      <c r="I80" s="66">
        <v>2400</v>
      </c>
      <c r="J80" s="66">
        <v>0</v>
      </c>
      <c r="K80" s="66">
        <v>2692</v>
      </c>
      <c r="L80" s="66">
        <v>0</v>
      </c>
      <c r="M80" s="66">
        <v>0</v>
      </c>
      <c r="N80" s="66">
        <v>0</v>
      </c>
      <c r="O80" s="66">
        <f>SUM(D80:N80)</f>
        <v>5092</v>
      </c>
      <c r="P80" s="67">
        <f>(O80/P$83)</f>
        <v>5.814245586791203E-2</v>
      </c>
      <c r="Q80" s="68"/>
    </row>
    <row r="81" spans="1:120" ht="16.5" thickBot="1">
      <c r="A81" s="81" t="s">
        <v>69</v>
      </c>
      <c r="B81" s="82"/>
      <c r="C81" s="83"/>
      <c r="D81" s="84">
        <f>SUM(D5,D16,D23,D40,D62,D67,D77)</f>
        <v>131163377</v>
      </c>
      <c r="E81" s="84">
        <f>SUM(E5,E16,E23,E40,E62,E67,E77)</f>
        <v>19868758</v>
      </c>
      <c r="F81" s="84">
        <f>SUM(F5,F16,F23,F40,F62,F67,F77)</f>
        <v>6745777</v>
      </c>
      <c r="G81" s="84">
        <f>SUM(G5,G16,G23,G40,G62,G67,G77)</f>
        <v>10326997</v>
      </c>
      <c r="H81" s="84">
        <f>SUM(H5,H16,H23,H40,H62,H67,H77)</f>
        <v>163317</v>
      </c>
      <c r="I81" s="84">
        <f>SUM(I5,I16,I23,I40,I62,I67,I77)</f>
        <v>63413252</v>
      </c>
      <c r="J81" s="84">
        <f>SUM(J5,J16,J23,J40,J62,J67,J77)</f>
        <v>0</v>
      </c>
      <c r="K81" s="84">
        <f>SUM(K5,K16,K23,K40,K62,K67,K77)</f>
        <v>31994493</v>
      </c>
      <c r="L81" s="84">
        <f>SUM(L5,L16,L23,L40,L62,L67,L77)</f>
        <v>0</v>
      </c>
      <c r="M81" s="84">
        <f>SUM(M5,M16,M23,M40,M62,M67,M77)</f>
        <v>0</v>
      </c>
      <c r="N81" s="84">
        <f>SUM(N5,N16,N23,N40,N62,N67,N77)</f>
        <v>0</v>
      </c>
      <c r="O81" s="84">
        <f>SUM(D81:N81)</f>
        <v>263675971</v>
      </c>
      <c r="P81" s="85">
        <f>(O81/P$83)</f>
        <v>3010.7557948343192</v>
      </c>
      <c r="Q81" s="61"/>
      <c r="R81" s="86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51"/>
      <c r="DJ81" s="51"/>
      <c r="DK81" s="51"/>
      <c r="DL81" s="51"/>
      <c r="DM81" s="51"/>
      <c r="DN81" s="51"/>
      <c r="DO81" s="51"/>
      <c r="DP81" s="51"/>
    </row>
    <row r="82" spans="1:120">
      <c r="A82" s="87"/>
      <c r="B82" s="88"/>
      <c r="C82" s="88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90"/>
    </row>
    <row r="83" spans="1:120">
      <c r="A83" s="91"/>
      <c r="B83" s="92"/>
      <c r="C83" s="92"/>
      <c r="D83" s="93"/>
      <c r="E83" s="93"/>
      <c r="F83" s="93"/>
      <c r="G83" s="93"/>
      <c r="H83" s="93"/>
      <c r="I83" s="93"/>
      <c r="J83" s="93"/>
      <c r="K83" s="93"/>
      <c r="L83" s="93"/>
      <c r="M83" s="96" t="s">
        <v>213</v>
      </c>
      <c r="N83" s="96"/>
      <c r="O83" s="96"/>
      <c r="P83" s="94">
        <v>87578</v>
      </c>
    </row>
    <row r="84" spans="1:120">
      <c r="A84" s="97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9"/>
    </row>
    <row r="85" spans="1:120" ht="15.75" customHeight="1" thickBot="1">
      <c r="A85" s="100" t="s">
        <v>106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2"/>
    </row>
  </sheetData>
  <mergeCells count="10">
    <mergeCell ref="M83:O83"/>
    <mergeCell ref="A84:P84"/>
    <mergeCell ref="A85:P8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148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83</v>
      </c>
      <c r="B3" s="110"/>
      <c r="C3" s="111"/>
      <c r="D3" s="130" t="s">
        <v>42</v>
      </c>
      <c r="E3" s="131"/>
      <c r="F3" s="131"/>
      <c r="G3" s="131"/>
      <c r="H3" s="132"/>
      <c r="I3" s="130" t="s">
        <v>43</v>
      </c>
      <c r="J3" s="132"/>
      <c r="K3" s="130" t="s">
        <v>45</v>
      </c>
      <c r="L3" s="132"/>
      <c r="M3" s="36"/>
      <c r="N3" s="37"/>
      <c r="O3" s="133" t="s">
        <v>88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44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44424253</v>
      </c>
      <c r="E5" s="27">
        <f t="shared" si="0"/>
        <v>3721550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48145803</v>
      </c>
      <c r="O5" s="33">
        <f t="shared" ref="O5:O36" si="1">(N5/O$85)</f>
        <v>632.23294201071542</v>
      </c>
      <c r="P5" s="6"/>
    </row>
    <row r="6" spans="1:133">
      <c r="A6" s="12"/>
      <c r="B6" s="25">
        <v>311</v>
      </c>
      <c r="C6" s="20" t="s">
        <v>2</v>
      </c>
      <c r="D6" s="46">
        <v>31347644</v>
      </c>
      <c r="E6" s="46">
        <v>2403117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33750761</v>
      </c>
      <c r="O6" s="47">
        <f t="shared" si="1"/>
        <v>443.20255541548482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759546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759546</v>
      </c>
      <c r="O7" s="47">
        <f t="shared" si="1"/>
        <v>9.9740781594705332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558887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558887</v>
      </c>
      <c r="O8" s="47">
        <f t="shared" si="1"/>
        <v>7.3390981195503731</v>
      </c>
      <c r="P8" s="9"/>
    </row>
    <row r="9" spans="1:133">
      <c r="A9" s="12"/>
      <c r="B9" s="25">
        <v>312.51</v>
      </c>
      <c r="C9" s="20" t="s">
        <v>121</v>
      </c>
      <c r="D9" s="46">
        <v>742623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742623</v>
      </c>
      <c r="O9" s="47">
        <f t="shared" si="1"/>
        <v>9.7518515600378191</v>
      </c>
      <c r="P9" s="9"/>
    </row>
    <row r="10" spans="1:133">
      <c r="A10" s="12"/>
      <c r="B10" s="25">
        <v>312.52</v>
      </c>
      <c r="C10" s="20" t="s">
        <v>131</v>
      </c>
      <c r="D10" s="46">
        <v>543745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543745</v>
      </c>
      <c r="O10" s="47">
        <f t="shared" si="1"/>
        <v>7.1402589557726648</v>
      </c>
      <c r="P10" s="9"/>
    </row>
    <row r="11" spans="1:133">
      <c r="A11" s="12"/>
      <c r="B11" s="25">
        <v>314.10000000000002</v>
      </c>
      <c r="C11" s="20" t="s">
        <v>115</v>
      </c>
      <c r="D11" s="46">
        <v>6469732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6469732</v>
      </c>
      <c r="O11" s="47">
        <f t="shared" si="1"/>
        <v>84.958136358861225</v>
      </c>
      <c r="P11" s="9"/>
    </row>
    <row r="12" spans="1:133">
      <c r="A12" s="12"/>
      <c r="B12" s="25">
        <v>314.3</v>
      </c>
      <c r="C12" s="20" t="s">
        <v>116</v>
      </c>
      <c r="D12" s="46">
        <v>1322829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1322829</v>
      </c>
      <c r="O12" s="47">
        <f t="shared" si="1"/>
        <v>17.370902930980144</v>
      </c>
      <c r="P12" s="9"/>
    </row>
    <row r="13" spans="1:133">
      <c r="A13" s="12"/>
      <c r="B13" s="25">
        <v>314.39999999999998</v>
      </c>
      <c r="C13" s="20" t="s">
        <v>117</v>
      </c>
      <c r="D13" s="46">
        <v>26751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26751</v>
      </c>
      <c r="O13" s="47">
        <f t="shared" si="1"/>
        <v>0.35128427355814684</v>
      </c>
      <c r="P13" s="9"/>
    </row>
    <row r="14" spans="1:133">
      <c r="A14" s="12"/>
      <c r="B14" s="25">
        <v>314.8</v>
      </c>
      <c r="C14" s="20" t="s">
        <v>118</v>
      </c>
      <c r="D14" s="46">
        <v>88255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88255</v>
      </c>
      <c r="O14" s="47">
        <f t="shared" si="1"/>
        <v>1.1589321357285429</v>
      </c>
      <c r="P14" s="9"/>
    </row>
    <row r="15" spans="1:133">
      <c r="A15" s="12"/>
      <c r="B15" s="25">
        <v>315</v>
      </c>
      <c r="C15" s="20" t="s">
        <v>132</v>
      </c>
      <c r="D15" s="46">
        <v>3299620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3299620</v>
      </c>
      <c r="O15" s="47">
        <f t="shared" si="1"/>
        <v>43.329393843891168</v>
      </c>
      <c r="P15" s="9"/>
    </row>
    <row r="16" spans="1:133">
      <c r="A16" s="12"/>
      <c r="B16" s="25">
        <v>316</v>
      </c>
      <c r="C16" s="20" t="s">
        <v>133</v>
      </c>
      <c r="D16" s="46">
        <v>583054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583054</v>
      </c>
      <c r="O16" s="47">
        <f t="shared" si="1"/>
        <v>7.6564502573799773</v>
      </c>
      <c r="P16" s="9"/>
    </row>
    <row r="17" spans="1:16" ht="15.75">
      <c r="A17" s="29" t="s">
        <v>14</v>
      </c>
      <c r="B17" s="30"/>
      <c r="C17" s="31"/>
      <c r="D17" s="32">
        <f t="shared" ref="D17:M17" si="3">SUM(D18:D25)</f>
        <v>19484999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19484999</v>
      </c>
      <c r="O17" s="45">
        <f t="shared" si="1"/>
        <v>255.86982613719928</v>
      </c>
      <c r="P17" s="10"/>
    </row>
    <row r="18" spans="1:16">
      <c r="A18" s="12"/>
      <c r="B18" s="25">
        <v>322</v>
      </c>
      <c r="C18" s="20" t="s">
        <v>0</v>
      </c>
      <c r="D18" s="46">
        <v>2878936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2878936</v>
      </c>
      <c r="O18" s="47">
        <f t="shared" si="1"/>
        <v>37.805126588927408</v>
      </c>
      <c r="P18" s="9"/>
    </row>
    <row r="19" spans="1:16">
      <c r="A19" s="12"/>
      <c r="B19" s="25">
        <v>323.10000000000002</v>
      </c>
      <c r="C19" s="20" t="s">
        <v>15</v>
      </c>
      <c r="D19" s="46">
        <v>5094646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5094646</v>
      </c>
      <c r="O19" s="47">
        <f t="shared" si="1"/>
        <v>66.901013761949784</v>
      </c>
      <c r="P19" s="9"/>
    </row>
    <row r="20" spans="1:16">
      <c r="A20" s="12"/>
      <c r="B20" s="25">
        <v>323.2</v>
      </c>
      <c r="C20" s="20" t="s">
        <v>94</v>
      </c>
      <c r="D20" s="46">
        <v>333360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333360</v>
      </c>
      <c r="O20" s="47">
        <f t="shared" si="1"/>
        <v>4.3775606681374093</v>
      </c>
      <c r="P20" s="9"/>
    </row>
    <row r="21" spans="1:16">
      <c r="A21" s="12"/>
      <c r="B21" s="25">
        <v>323.39999999999998</v>
      </c>
      <c r="C21" s="20" t="s">
        <v>16</v>
      </c>
      <c r="D21" s="46">
        <v>17069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17069</v>
      </c>
      <c r="O21" s="47">
        <f t="shared" si="1"/>
        <v>0.22414381762790209</v>
      </c>
      <c r="P21" s="9"/>
    </row>
    <row r="22" spans="1:16">
      <c r="A22" s="12"/>
      <c r="B22" s="25">
        <v>323.89999999999998</v>
      </c>
      <c r="C22" s="20" t="s">
        <v>17</v>
      </c>
      <c r="D22" s="46">
        <v>122950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122950</v>
      </c>
      <c r="O22" s="47">
        <f t="shared" si="1"/>
        <v>1.6145340897153062</v>
      </c>
      <c r="P22" s="9"/>
    </row>
    <row r="23" spans="1:16">
      <c r="A23" s="12"/>
      <c r="B23" s="25">
        <v>324.11</v>
      </c>
      <c r="C23" s="20" t="s">
        <v>18</v>
      </c>
      <c r="D23" s="46">
        <v>2509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2509</v>
      </c>
      <c r="O23" s="47">
        <f t="shared" si="1"/>
        <v>3.2947263368000843E-2</v>
      </c>
      <c r="P23" s="9"/>
    </row>
    <row r="24" spans="1:16">
      <c r="A24" s="12"/>
      <c r="B24" s="25">
        <v>324.12</v>
      </c>
      <c r="C24" s="20" t="s">
        <v>95</v>
      </c>
      <c r="D24" s="46">
        <v>62603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62603</v>
      </c>
      <c r="O24" s="47">
        <f t="shared" si="1"/>
        <v>0.82207952516020588</v>
      </c>
      <c r="P24" s="9"/>
    </row>
    <row r="25" spans="1:16">
      <c r="A25" s="12"/>
      <c r="B25" s="25">
        <v>325.2</v>
      </c>
      <c r="C25" s="20" t="s">
        <v>126</v>
      </c>
      <c r="D25" s="46">
        <v>10972926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10972926</v>
      </c>
      <c r="O25" s="47">
        <f t="shared" si="1"/>
        <v>144.09242042231327</v>
      </c>
      <c r="P25" s="9"/>
    </row>
    <row r="26" spans="1:16" ht="15.75">
      <c r="A26" s="29" t="s">
        <v>21</v>
      </c>
      <c r="B26" s="30"/>
      <c r="C26" s="31"/>
      <c r="D26" s="32">
        <f t="shared" ref="D26:M26" si="5">SUM(D27:D44)</f>
        <v>7587506</v>
      </c>
      <c r="E26" s="32">
        <f t="shared" si="5"/>
        <v>2526653</v>
      </c>
      <c r="F26" s="32">
        <f t="shared" si="5"/>
        <v>0</v>
      </c>
      <c r="G26" s="32">
        <f t="shared" si="5"/>
        <v>261656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10375815</v>
      </c>
      <c r="O26" s="45">
        <f t="shared" si="1"/>
        <v>136.25137882130477</v>
      </c>
      <c r="P26" s="10"/>
    </row>
    <row r="27" spans="1:16">
      <c r="A27" s="12"/>
      <c r="B27" s="25">
        <v>331.2</v>
      </c>
      <c r="C27" s="20" t="s">
        <v>20</v>
      </c>
      <c r="D27" s="46">
        <v>0</v>
      </c>
      <c r="E27" s="46">
        <v>7448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7448</v>
      </c>
      <c r="O27" s="47">
        <f t="shared" si="1"/>
        <v>9.7804391217564873E-2</v>
      </c>
      <c r="P27" s="9"/>
    </row>
    <row r="28" spans="1:16">
      <c r="A28" s="12"/>
      <c r="B28" s="25">
        <v>331.42</v>
      </c>
      <c r="C28" s="20" t="s">
        <v>25</v>
      </c>
      <c r="D28" s="46">
        <v>0</v>
      </c>
      <c r="E28" s="46">
        <v>31725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31725</v>
      </c>
      <c r="O28" s="47">
        <f t="shared" si="1"/>
        <v>0.41660100850929721</v>
      </c>
      <c r="P28" s="9"/>
    </row>
    <row r="29" spans="1:16">
      <c r="A29" s="12"/>
      <c r="B29" s="25">
        <v>331.5</v>
      </c>
      <c r="C29" s="20" t="s">
        <v>22</v>
      </c>
      <c r="D29" s="46">
        <v>0</v>
      </c>
      <c r="E29" s="46">
        <v>1524454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1524454</v>
      </c>
      <c r="O29" s="47">
        <f t="shared" si="1"/>
        <v>20.018568126904086</v>
      </c>
      <c r="P29" s="9"/>
    </row>
    <row r="30" spans="1:16">
      <c r="A30" s="12"/>
      <c r="B30" s="25">
        <v>331.69</v>
      </c>
      <c r="C30" s="20" t="s">
        <v>26</v>
      </c>
      <c r="D30" s="46">
        <v>181681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181681</v>
      </c>
      <c r="O30" s="47">
        <f t="shared" si="1"/>
        <v>2.3857679378085934</v>
      </c>
      <c r="P30" s="9"/>
    </row>
    <row r="31" spans="1:16">
      <c r="A31" s="12"/>
      <c r="B31" s="25">
        <v>334.39</v>
      </c>
      <c r="C31" s="20" t="s">
        <v>28</v>
      </c>
      <c r="D31" s="46">
        <v>0</v>
      </c>
      <c r="E31" s="46">
        <v>150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6">SUM(D31:M31)</f>
        <v>150</v>
      </c>
      <c r="O31" s="47">
        <f t="shared" si="1"/>
        <v>1.9697447210841475E-3</v>
      </c>
      <c r="P31" s="9"/>
    </row>
    <row r="32" spans="1:16">
      <c r="A32" s="12"/>
      <c r="B32" s="25">
        <v>334.5</v>
      </c>
      <c r="C32" s="20" t="s">
        <v>30</v>
      </c>
      <c r="D32" s="46">
        <v>0</v>
      </c>
      <c r="E32" s="46">
        <v>78466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78466</v>
      </c>
      <c r="O32" s="47">
        <f t="shared" si="1"/>
        <v>1.0303865952305915</v>
      </c>
      <c r="P32" s="9"/>
    </row>
    <row r="33" spans="1:16">
      <c r="A33" s="12"/>
      <c r="B33" s="25">
        <v>334.69</v>
      </c>
      <c r="C33" s="20" t="s">
        <v>31</v>
      </c>
      <c r="D33" s="46">
        <v>579007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579007</v>
      </c>
      <c r="O33" s="47">
        <f t="shared" si="1"/>
        <v>7.6033065448051262</v>
      </c>
      <c r="P33" s="9"/>
    </row>
    <row r="34" spans="1:16">
      <c r="A34" s="12"/>
      <c r="B34" s="25">
        <v>335.12</v>
      </c>
      <c r="C34" s="20" t="s">
        <v>134</v>
      </c>
      <c r="D34" s="46">
        <v>1622476</v>
      </c>
      <c r="E34" s="46">
        <v>554144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2176620</v>
      </c>
      <c r="O34" s="47">
        <f t="shared" si="1"/>
        <v>28.582571698707849</v>
      </c>
      <c r="P34" s="9"/>
    </row>
    <row r="35" spans="1:16">
      <c r="A35" s="12"/>
      <c r="B35" s="25">
        <v>335.14</v>
      </c>
      <c r="C35" s="20" t="s">
        <v>135</v>
      </c>
      <c r="D35" s="46">
        <v>9723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9723</v>
      </c>
      <c r="O35" s="47">
        <f t="shared" si="1"/>
        <v>0.12767885282067445</v>
      </c>
      <c r="P35" s="9"/>
    </row>
    <row r="36" spans="1:16">
      <c r="A36" s="12"/>
      <c r="B36" s="25">
        <v>335.15</v>
      </c>
      <c r="C36" s="20" t="s">
        <v>136</v>
      </c>
      <c r="D36" s="46">
        <v>46054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46054</v>
      </c>
      <c r="O36" s="47">
        <f t="shared" si="1"/>
        <v>0.60476415589872889</v>
      </c>
      <c r="P36" s="9"/>
    </row>
    <row r="37" spans="1:16">
      <c r="A37" s="12"/>
      <c r="B37" s="25">
        <v>335.18</v>
      </c>
      <c r="C37" s="20" t="s">
        <v>137</v>
      </c>
      <c r="D37" s="46">
        <v>4648145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4648145</v>
      </c>
      <c r="O37" s="47">
        <f t="shared" ref="O37:O68" si="7">(N37/O$85)</f>
        <v>61.037727177224497</v>
      </c>
      <c r="P37" s="9"/>
    </row>
    <row r="38" spans="1:16">
      <c r="A38" s="12"/>
      <c r="B38" s="25">
        <v>335.49</v>
      </c>
      <c r="C38" s="20" t="s">
        <v>38</v>
      </c>
      <c r="D38" s="46">
        <v>29328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29328</v>
      </c>
      <c r="O38" s="47">
        <f t="shared" si="7"/>
        <v>0.38512448786637254</v>
      </c>
      <c r="P38" s="9"/>
    </row>
    <row r="39" spans="1:16">
      <c r="A39" s="12"/>
      <c r="B39" s="25">
        <v>337.2</v>
      </c>
      <c r="C39" s="20" t="s">
        <v>109</v>
      </c>
      <c r="D39" s="46">
        <v>231260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8">SUM(D39:M39)</f>
        <v>231260</v>
      </c>
      <c r="O39" s="47">
        <f t="shared" si="7"/>
        <v>3.0368210946527996</v>
      </c>
      <c r="P39" s="9"/>
    </row>
    <row r="40" spans="1:16">
      <c r="A40" s="12"/>
      <c r="B40" s="25">
        <v>337.3</v>
      </c>
      <c r="C40" s="20" t="s">
        <v>110</v>
      </c>
      <c r="D40" s="46">
        <v>239832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239832</v>
      </c>
      <c r="O40" s="47">
        <f t="shared" si="7"/>
        <v>3.1493854396470216</v>
      </c>
      <c r="P40" s="9"/>
    </row>
    <row r="41" spans="1:16">
      <c r="A41" s="12"/>
      <c r="B41" s="25">
        <v>337.4</v>
      </c>
      <c r="C41" s="20" t="s">
        <v>123</v>
      </c>
      <c r="D41" s="46">
        <v>0</v>
      </c>
      <c r="E41" s="46">
        <v>0</v>
      </c>
      <c r="F41" s="46">
        <v>0</v>
      </c>
      <c r="G41" s="46">
        <v>11656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11656</v>
      </c>
      <c r="O41" s="47">
        <f t="shared" si="7"/>
        <v>0.15306229645971214</v>
      </c>
      <c r="P41" s="9"/>
    </row>
    <row r="42" spans="1:16">
      <c r="A42" s="12"/>
      <c r="B42" s="25">
        <v>337.5</v>
      </c>
      <c r="C42" s="20" t="s">
        <v>39</v>
      </c>
      <c r="D42" s="46">
        <v>0</v>
      </c>
      <c r="E42" s="46">
        <v>330127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330127</v>
      </c>
      <c r="O42" s="47">
        <f t="shared" si="7"/>
        <v>4.3351061035823086</v>
      </c>
      <c r="P42" s="9"/>
    </row>
    <row r="43" spans="1:16">
      <c r="A43" s="12"/>
      <c r="B43" s="25">
        <v>337.7</v>
      </c>
      <c r="C43" s="20" t="s">
        <v>41</v>
      </c>
      <c r="D43" s="46">
        <v>0</v>
      </c>
      <c r="E43" s="46">
        <v>0</v>
      </c>
      <c r="F43" s="46">
        <v>0</v>
      </c>
      <c r="G43" s="46">
        <v>250000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250000</v>
      </c>
      <c r="O43" s="47">
        <f t="shared" si="7"/>
        <v>3.2829078684735791</v>
      </c>
      <c r="P43" s="9"/>
    </row>
    <row r="44" spans="1:16">
      <c r="A44" s="12"/>
      <c r="B44" s="25">
        <v>338</v>
      </c>
      <c r="C44" s="20" t="s">
        <v>124</v>
      </c>
      <c r="D44" s="46">
        <v>0</v>
      </c>
      <c r="E44" s="46">
        <v>139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139</v>
      </c>
      <c r="O44" s="47">
        <f t="shared" si="7"/>
        <v>1.82529677487131E-3</v>
      </c>
      <c r="P44" s="9"/>
    </row>
    <row r="45" spans="1:16" ht="15.75">
      <c r="A45" s="29" t="s">
        <v>46</v>
      </c>
      <c r="B45" s="30"/>
      <c r="C45" s="31"/>
      <c r="D45" s="32">
        <f t="shared" ref="D45:M45" si="9">SUM(D46:D63)</f>
        <v>8187625</v>
      </c>
      <c r="E45" s="32">
        <f t="shared" si="9"/>
        <v>155349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38833127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8"/>
        <v>47176101</v>
      </c>
      <c r="O45" s="45">
        <f t="shared" si="7"/>
        <v>619.4991727072171</v>
      </c>
      <c r="P45" s="10"/>
    </row>
    <row r="46" spans="1:16">
      <c r="A46" s="12"/>
      <c r="B46" s="25">
        <v>341.1</v>
      </c>
      <c r="C46" s="20" t="s">
        <v>138</v>
      </c>
      <c r="D46" s="46">
        <v>206831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206831</v>
      </c>
      <c r="O46" s="47">
        <f t="shared" si="7"/>
        <v>2.7160284693770356</v>
      </c>
      <c r="P46" s="9"/>
    </row>
    <row r="47" spans="1:16">
      <c r="A47" s="12"/>
      <c r="B47" s="25">
        <v>341.9</v>
      </c>
      <c r="C47" s="20" t="s">
        <v>139</v>
      </c>
      <c r="D47" s="46">
        <v>333497</v>
      </c>
      <c r="E47" s="46">
        <v>0</v>
      </c>
      <c r="F47" s="46">
        <v>0</v>
      </c>
      <c r="G47" s="46">
        <v>0</v>
      </c>
      <c r="H47" s="46">
        <v>0</v>
      </c>
      <c r="I47" s="46">
        <v>118049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3" si="10">SUM(D47:M47)</f>
        <v>451546</v>
      </c>
      <c r="O47" s="47">
        <f t="shared" si="7"/>
        <v>5.9295356655110831</v>
      </c>
      <c r="P47" s="9"/>
    </row>
    <row r="48" spans="1:16">
      <c r="A48" s="12"/>
      <c r="B48" s="25">
        <v>342.2</v>
      </c>
      <c r="C48" s="20" t="s">
        <v>51</v>
      </c>
      <c r="D48" s="46">
        <v>706114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706114</v>
      </c>
      <c r="O48" s="47">
        <f t="shared" si="7"/>
        <v>9.2724288265574106</v>
      </c>
      <c r="P48" s="9"/>
    </row>
    <row r="49" spans="1:16">
      <c r="A49" s="12"/>
      <c r="B49" s="25">
        <v>342.5</v>
      </c>
      <c r="C49" s="20" t="s">
        <v>53</v>
      </c>
      <c r="D49" s="46">
        <v>820373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820373</v>
      </c>
      <c r="O49" s="47">
        <f t="shared" si="7"/>
        <v>10.772835907133102</v>
      </c>
      <c r="P49" s="9"/>
    </row>
    <row r="50" spans="1:16">
      <c r="A50" s="12"/>
      <c r="B50" s="25">
        <v>342.6</v>
      </c>
      <c r="C50" s="20" t="s">
        <v>54</v>
      </c>
      <c r="D50" s="46">
        <v>3019026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3019026</v>
      </c>
      <c r="O50" s="47">
        <f t="shared" si="7"/>
        <v>39.64473684210526</v>
      </c>
      <c r="P50" s="9"/>
    </row>
    <row r="51" spans="1:16">
      <c r="A51" s="12"/>
      <c r="B51" s="25">
        <v>342.9</v>
      </c>
      <c r="C51" s="20" t="s">
        <v>55</v>
      </c>
      <c r="D51" s="46">
        <v>104855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104855</v>
      </c>
      <c r="O51" s="47">
        <f t="shared" si="7"/>
        <v>1.3769172181951885</v>
      </c>
      <c r="P51" s="9"/>
    </row>
    <row r="52" spans="1:16">
      <c r="A52" s="12"/>
      <c r="B52" s="25">
        <v>343.3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15427341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15427341</v>
      </c>
      <c r="O52" s="47">
        <f t="shared" si="7"/>
        <v>202.58615663410023</v>
      </c>
      <c r="P52" s="9"/>
    </row>
    <row r="53" spans="1:16">
      <c r="A53" s="12"/>
      <c r="B53" s="25">
        <v>343.4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14541347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14541347</v>
      </c>
      <c r="O53" s="47">
        <f t="shared" si="7"/>
        <v>190.95160993801869</v>
      </c>
      <c r="P53" s="9"/>
    </row>
    <row r="54" spans="1:16">
      <c r="A54" s="12"/>
      <c r="B54" s="25">
        <v>343.5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8746390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8746390</v>
      </c>
      <c r="O54" s="47">
        <f t="shared" si="7"/>
        <v>114.85437020695451</v>
      </c>
      <c r="P54" s="9"/>
    </row>
    <row r="55" spans="1:16">
      <c r="A55" s="12"/>
      <c r="B55" s="25">
        <v>343.8</v>
      </c>
      <c r="C55" s="20" t="s">
        <v>59</v>
      </c>
      <c r="D55" s="46">
        <v>99505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99505</v>
      </c>
      <c r="O55" s="47">
        <f t="shared" si="7"/>
        <v>1.3066629898098541</v>
      </c>
      <c r="P55" s="9"/>
    </row>
    <row r="56" spans="1:16">
      <c r="A56" s="12"/>
      <c r="B56" s="25">
        <v>343.9</v>
      </c>
      <c r="C56" s="20" t="s">
        <v>60</v>
      </c>
      <c r="D56" s="46">
        <v>8047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8047</v>
      </c>
      <c r="O56" s="47">
        <f t="shared" si="7"/>
        <v>0.10567023847042757</v>
      </c>
      <c r="P56" s="9"/>
    </row>
    <row r="57" spans="1:16">
      <c r="A57" s="12"/>
      <c r="B57" s="25">
        <v>344.3</v>
      </c>
      <c r="C57" s="20" t="s">
        <v>140</v>
      </c>
      <c r="D57" s="46">
        <v>60150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60150</v>
      </c>
      <c r="O57" s="47">
        <f t="shared" si="7"/>
        <v>0.78986763315474318</v>
      </c>
      <c r="P57" s="9"/>
    </row>
    <row r="58" spans="1:16">
      <c r="A58" s="12"/>
      <c r="B58" s="25">
        <v>344.5</v>
      </c>
      <c r="C58" s="20" t="s">
        <v>141</v>
      </c>
      <c r="D58" s="46">
        <v>1767051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1767051</v>
      </c>
      <c r="O58" s="47">
        <f t="shared" si="7"/>
        <v>23.204262527576425</v>
      </c>
      <c r="P58" s="9"/>
    </row>
    <row r="59" spans="1:16">
      <c r="A59" s="12"/>
      <c r="B59" s="25">
        <v>346.9</v>
      </c>
      <c r="C59" s="20" t="s">
        <v>64</v>
      </c>
      <c r="D59" s="46">
        <v>16693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16693</v>
      </c>
      <c r="O59" s="47">
        <f t="shared" si="7"/>
        <v>0.21920632419371783</v>
      </c>
      <c r="P59" s="9"/>
    </row>
    <row r="60" spans="1:16">
      <c r="A60" s="12"/>
      <c r="B60" s="25">
        <v>347.3</v>
      </c>
      <c r="C60" s="20" t="s">
        <v>66</v>
      </c>
      <c r="D60" s="46">
        <v>0</v>
      </c>
      <c r="E60" s="46">
        <v>149763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149763</v>
      </c>
      <c r="O60" s="47">
        <f t="shared" si="7"/>
        <v>1.9666325244248346</v>
      </c>
      <c r="P60" s="9"/>
    </row>
    <row r="61" spans="1:16">
      <c r="A61" s="12"/>
      <c r="B61" s="25">
        <v>347.4</v>
      </c>
      <c r="C61" s="20" t="s">
        <v>149</v>
      </c>
      <c r="D61" s="46">
        <v>8385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8385</v>
      </c>
      <c r="O61" s="47">
        <f t="shared" si="7"/>
        <v>0.11010872990860385</v>
      </c>
      <c r="P61" s="9"/>
    </row>
    <row r="62" spans="1:16">
      <c r="A62" s="12"/>
      <c r="B62" s="25">
        <v>347.5</v>
      </c>
      <c r="C62" s="20" t="s">
        <v>67</v>
      </c>
      <c r="D62" s="46">
        <v>563957</v>
      </c>
      <c r="E62" s="46">
        <v>5586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569543</v>
      </c>
      <c r="O62" s="47">
        <f t="shared" si="7"/>
        <v>7.4790287845361911</v>
      </c>
      <c r="P62" s="9"/>
    </row>
    <row r="63" spans="1:16">
      <c r="A63" s="12"/>
      <c r="B63" s="25">
        <v>347.9</v>
      </c>
      <c r="C63" s="20" t="s">
        <v>68</v>
      </c>
      <c r="D63" s="46">
        <v>473141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473141</v>
      </c>
      <c r="O63" s="47">
        <f t="shared" si="7"/>
        <v>6.2131132471898312</v>
      </c>
      <c r="P63" s="9"/>
    </row>
    <row r="64" spans="1:16" ht="15.75">
      <c r="A64" s="29" t="s">
        <v>47</v>
      </c>
      <c r="B64" s="30"/>
      <c r="C64" s="31"/>
      <c r="D64" s="32">
        <f t="shared" ref="D64:M64" si="11">SUM(D65:D68)</f>
        <v>1169979</v>
      </c>
      <c r="E64" s="32">
        <f t="shared" si="11"/>
        <v>284973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463088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70" si="12">SUM(D64:M64)</f>
        <v>1918040</v>
      </c>
      <c r="O64" s="45">
        <f t="shared" si="7"/>
        <v>25.186994432188254</v>
      </c>
      <c r="P64" s="10"/>
    </row>
    <row r="65" spans="1:16">
      <c r="A65" s="13"/>
      <c r="B65" s="39">
        <v>351.1</v>
      </c>
      <c r="C65" s="21" t="s">
        <v>99</v>
      </c>
      <c r="D65" s="46">
        <v>973043</v>
      </c>
      <c r="E65" s="46">
        <v>433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973476</v>
      </c>
      <c r="O65" s="47">
        <f t="shared" si="7"/>
        <v>12.783328080680743</v>
      </c>
      <c r="P65" s="9"/>
    </row>
    <row r="66" spans="1:16">
      <c r="A66" s="13"/>
      <c r="B66" s="39">
        <v>351.2</v>
      </c>
      <c r="C66" s="21" t="s">
        <v>100</v>
      </c>
      <c r="D66" s="46">
        <v>0</v>
      </c>
      <c r="E66" s="46">
        <v>140430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140430</v>
      </c>
      <c r="O66" s="47">
        <f t="shared" si="7"/>
        <v>1.8440750078789789</v>
      </c>
      <c r="P66" s="9"/>
    </row>
    <row r="67" spans="1:16">
      <c r="A67" s="13"/>
      <c r="B67" s="39">
        <v>351.4</v>
      </c>
      <c r="C67" s="21" t="s">
        <v>101</v>
      </c>
      <c r="D67" s="46">
        <v>163229</v>
      </c>
      <c r="E67" s="46">
        <v>144110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307339</v>
      </c>
      <c r="O67" s="47">
        <f t="shared" si="7"/>
        <v>4.0358624855552057</v>
      </c>
      <c r="P67" s="9"/>
    </row>
    <row r="68" spans="1:16">
      <c r="A68" s="13"/>
      <c r="B68" s="39">
        <v>354</v>
      </c>
      <c r="C68" s="21" t="s">
        <v>71</v>
      </c>
      <c r="D68" s="46">
        <v>33707</v>
      </c>
      <c r="E68" s="46">
        <v>0</v>
      </c>
      <c r="F68" s="46">
        <v>0</v>
      </c>
      <c r="G68" s="46">
        <v>0</v>
      </c>
      <c r="H68" s="46">
        <v>0</v>
      </c>
      <c r="I68" s="46">
        <v>463088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496795</v>
      </c>
      <c r="O68" s="47">
        <f t="shared" si="7"/>
        <v>6.5237288580733273</v>
      </c>
      <c r="P68" s="9"/>
    </row>
    <row r="69" spans="1:16" ht="15.75">
      <c r="A69" s="29" t="s">
        <v>3</v>
      </c>
      <c r="B69" s="30"/>
      <c r="C69" s="31"/>
      <c r="D69" s="32">
        <f t="shared" ref="D69:M69" si="13">SUM(D70:D79)</f>
        <v>6054519</v>
      </c>
      <c r="E69" s="32">
        <f t="shared" si="13"/>
        <v>986435</v>
      </c>
      <c r="F69" s="32">
        <f t="shared" si="13"/>
        <v>32</v>
      </c>
      <c r="G69" s="32">
        <f t="shared" si="13"/>
        <v>52974</v>
      </c>
      <c r="H69" s="32">
        <f t="shared" si="13"/>
        <v>122169</v>
      </c>
      <c r="I69" s="32">
        <f t="shared" si="13"/>
        <v>140439</v>
      </c>
      <c r="J69" s="32">
        <f t="shared" si="13"/>
        <v>0</v>
      </c>
      <c r="K69" s="32">
        <f t="shared" si="13"/>
        <v>29646203</v>
      </c>
      <c r="L69" s="32">
        <f t="shared" si="13"/>
        <v>0</v>
      </c>
      <c r="M69" s="32">
        <f t="shared" si="13"/>
        <v>0</v>
      </c>
      <c r="N69" s="32">
        <f t="shared" si="12"/>
        <v>37002771</v>
      </c>
      <c r="O69" s="45">
        <f t="shared" ref="O69:O83" si="14">(N69/O$85)</f>
        <v>485.90675228490386</v>
      </c>
      <c r="P69" s="10"/>
    </row>
    <row r="70" spans="1:16">
      <c r="A70" s="12"/>
      <c r="B70" s="25">
        <v>361.1</v>
      </c>
      <c r="C70" s="20" t="s">
        <v>73</v>
      </c>
      <c r="D70" s="46">
        <v>18303</v>
      </c>
      <c r="E70" s="46">
        <v>5043</v>
      </c>
      <c r="F70" s="46">
        <v>0</v>
      </c>
      <c r="G70" s="46">
        <v>27974</v>
      </c>
      <c r="H70" s="46">
        <v>5264</v>
      </c>
      <c r="I70" s="46">
        <v>55312</v>
      </c>
      <c r="J70" s="46">
        <v>0</v>
      </c>
      <c r="K70" s="46">
        <v>4373297</v>
      </c>
      <c r="L70" s="46">
        <v>0</v>
      </c>
      <c r="M70" s="46">
        <v>0</v>
      </c>
      <c r="N70" s="46">
        <f t="shared" si="12"/>
        <v>4485193</v>
      </c>
      <c r="O70" s="47">
        <f t="shared" si="14"/>
        <v>58.897901565290475</v>
      </c>
      <c r="P70" s="9"/>
    </row>
    <row r="71" spans="1:16">
      <c r="A71" s="12"/>
      <c r="B71" s="25">
        <v>361.2</v>
      </c>
      <c r="C71" s="20" t="s">
        <v>102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274606</v>
      </c>
      <c r="L71" s="46">
        <v>0</v>
      </c>
      <c r="M71" s="46">
        <v>0</v>
      </c>
      <c r="N71" s="46">
        <f t="shared" ref="N71:N79" si="15">SUM(D71:M71)</f>
        <v>274606</v>
      </c>
      <c r="O71" s="47">
        <f t="shared" si="14"/>
        <v>3.6060247925202229</v>
      </c>
      <c r="P71" s="9"/>
    </row>
    <row r="72" spans="1:16">
      <c r="A72" s="12"/>
      <c r="B72" s="25">
        <v>361.3</v>
      </c>
      <c r="C72" s="20" t="s">
        <v>74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5086800</v>
      </c>
      <c r="L72" s="46">
        <v>0</v>
      </c>
      <c r="M72" s="46">
        <v>0</v>
      </c>
      <c r="N72" s="46">
        <f t="shared" si="15"/>
        <v>5086800</v>
      </c>
      <c r="O72" s="47">
        <f t="shared" si="14"/>
        <v>66.79798298140561</v>
      </c>
      <c r="P72" s="9"/>
    </row>
    <row r="73" spans="1:16">
      <c r="A73" s="12"/>
      <c r="B73" s="25">
        <v>361.4</v>
      </c>
      <c r="C73" s="20" t="s">
        <v>142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9092593</v>
      </c>
      <c r="L73" s="46">
        <v>0</v>
      </c>
      <c r="M73" s="46">
        <v>0</v>
      </c>
      <c r="N73" s="46">
        <f t="shared" si="15"/>
        <v>9092593</v>
      </c>
      <c r="O73" s="47">
        <f t="shared" si="14"/>
        <v>119.40058041811115</v>
      </c>
      <c r="P73" s="9"/>
    </row>
    <row r="74" spans="1:16">
      <c r="A74" s="12"/>
      <c r="B74" s="25">
        <v>362</v>
      </c>
      <c r="C74" s="20" t="s">
        <v>125</v>
      </c>
      <c r="D74" s="46">
        <v>106514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106514</v>
      </c>
      <c r="O74" s="47">
        <f t="shared" si="14"/>
        <v>1.3987025948103793</v>
      </c>
      <c r="P74" s="9"/>
    </row>
    <row r="75" spans="1:16">
      <c r="A75" s="12"/>
      <c r="B75" s="25">
        <v>364</v>
      </c>
      <c r="C75" s="20" t="s">
        <v>143</v>
      </c>
      <c r="D75" s="46">
        <v>0</v>
      </c>
      <c r="E75" s="46">
        <v>0</v>
      </c>
      <c r="F75" s="46">
        <v>0</v>
      </c>
      <c r="G75" s="46">
        <v>0</v>
      </c>
      <c r="H75" s="46">
        <v>116905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116905</v>
      </c>
      <c r="O75" s="47">
        <f t="shared" si="14"/>
        <v>1.535153377455615</v>
      </c>
      <c r="P75" s="9"/>
    </row>
    <row r="76" spans="1:16">
      <c r="A76" s="12"/>
      <c r="B76" s="25">
        <v>365</v>
      </c>
      <c r="C76" s="20" t="s">
        <v>144</v>
      </c>
      <c r="D76" s="46">
        <v>37258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37258</v>
      </c>
      <c r="O76" s="47">
        <f t="shared" si="14"/>
        <v>0.48925832545435444</v>
      </c>
      <c r="P76" s="9"/>
    </row>
    <row r="77" spans="1:16">
      <c r="A77" s="12"/>
      <c r="B77" s="25">
        <v>366</v>
      </c>
      <c r="C77" s="20" t="s">
        <v>77</v>
      </c>
      <c r="D77" s="46">
        <v>209206</v>
      </c>
      <c r="E77" s="46">
        <v>352405</v>
      </c>
      <c r="F77" s="46">
        <v>32</v>
      </c>
      <c r="G77" s="46">
        <v>25000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586643</v>
      </c>
      <c r="O77" s="47">
        <f t="shared" si="14"/>
        <v>7.7035796827397833</v>
      </c>
      <c r="P77" s="9"/>
    </row>
    <row r="78" spans="1:16">
      <c r="A78" s="12"/>
      <c r="B78" s="25">
        <v>368</v>
      </c>
      <c r="C78" s="20" t="s">
        <v>78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10803093</v>
      </c>
      <c r="L78" s="46">
        <v>0</v>
      </c>
      <c r="M78" s="46">
        <v>0</v>
      </c>
      <c r="N78" s="46">
        <f t="shared" si="15"/>
        <v>10803093</v>
      </c>
      <c r="O78" s="47">
        <f t="shared" si="14"/>
        <v>141.86223605420739</v>
      </c>
      <c r="P78" s="9"/>
    </row>
    <row r="79" spans="1:16">
      <c r="A79" s="12"/>
      <c r="B79" s="25">
        <v>369.9</v>
      </c>
      <c r="C79" s="20" t="s">
        <v>79</v>
      </c>
      <c r="D79" s="46">
        <v>5683238</v>
      </c>
      <c r="E79" s="46">
        <v>628987</v>
      </c>
      <c r="F79" s="46">
        <v>0</v>
      </c>
      <c r="G79" s="46">
        <v>0</v>
      </c>
      <c r="H79" s="46">
        <v>0</v>
      </c>
      <c r="I79" s="46">
        <v>85127</v>
      </c>
      <c r="J79" s="46">
        <v>0</v>
      </c>
      <c r="K79" s="46">
        <v>15814</v>
      </c>
      <c r="L79" s="46">
        <v>0</v>
      </c>
      <c r="M79" s="46">
        <v>0</v>
      </c>
      <c r="N79" s="46">
        <f t="shared" si="15"/>
        <v>6413166</v>
      </c>
      <c r="O79" s="47">
        <f t="shared" si="14"/>
        <v>84.215332492908914</v>
      </c>
      <c r="P79" s="9"/>
    </row>
    <row r="80" spans="1:16" ht="15.75">
      <c r="A80" s="29" t="s">
        <v>48</v>
      </c>
      <c r="B80" s="30"/>
      <c r="C80" s="31"/>
      <c r="D80" s="32">
        <f t="shared" ref="D80:M80" si="16">SUM(D81:D82)</f>
        <v>2525829</v>
      </c>
      <c r="E80" s="32">
        <f t="shared" si="16"/>
        <v>158338</v>
      </c>
      <c r="F80" s="32">
        <f t="shared" si="16"/>
        <v>4683439</v>
      </c>
      <c r="G80" s="32">
        <f t="shared" si="16"/>
        <v>150000</v>
      </c>
      <c r="H80" s="32">
        <f t="shared" si="16"/>
        <v>0</v>
      </c>
      <c r="I80" s="32">
        <f t="shared" si="16"/>
        <v>58843</v>
      </c>
      <c r="J80" s="32">
        <f t="shared" si="16"/>
        <v>0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>SUM(D80:M80)</f>
        <v>7576449</v>
      </c>
      <c r="O80" s="45">
        <f t="shared" si="14"/>
        <v>99.491136148755118</v>
      </c>
      <c r="P80" s="9"/>
    </row>
    <row r="81" spans="1:119">
      <c r="A81" s="12"/>
      <c r="B81" s="25">
        <v>381</v>
      </c>
      <c r="C81" s="20" t="s">
        <v>80</v>
      </c>
      <c r="D81" s="46">
        <v>2525829</v>
      </c>
      <c r="E81" s="46">
        <v>158338</v>
      </c>
      <c r="F81" s="46">
        <v>4683439</v>
      </c>
      <c r="G81" s="46">
        <v>150000</v>
      </c>
      <c r="H81" s="46">
        <v>0</v>
      </c>
      <c r="I81" s="46">
        <v>12944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7530550</v>
      </c>
      <c r="O81" s="47">
        <f t="shared" si="14"/>
        <v>98.888407395734845</v>
      </c>
      <c r="P81" s="9"/>
    </row>
    <row r="82" spans="1:119" ht="15.75" thickBot="1">
      <c r="A82" s="12"/>
      <c r="B82" s="25">
        <v>389.7</v>
      </c>
      <c r="C82" s="20" t="s">
        <v>146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45899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45899</v>
      </c>
      <c r="O82" s="47">
        <f t="shared" si="14"/>
        <v>0.60272875302027529</v>
      </c>
      <c r="P82" s="9"/>
    </row>
    <row r="83" spans="1:119" ht="16.5" thickBot="1">
      <c r="A83" s="14" t="s">
        <v>69</v>
      </c>
      <c r="B83" s="23"/>
      <c r="C83" s="22"/>
      <c r="D83" s="15">
        <f t="shared" ref="D83:M83" si="17">SUM(D5,D17,D26,D45,D64,D69,D80)</f>
        <v>89434710</v>
      </c>
      <c r="E83" s="15">
        <f t="shared" si="17"/>
        <v>7833298</v>
      </c>
      <c r="F83" s="15">
        <f t="shared" si="17"/>
        <v>4683471</v>
      </c>
      <c r="G83" s="15">
        <f t="shared" si="17"/>
        <v>464630</v>
      </c>
      <c r="H83" s="15">
        <f t="shared" si="17"/>
        <v>122169</v>
      </c>
      <c r="I83" s="15">
        <f t="shared" si="17"/>
        <v>39495497</v>
      </c>
      <c r="J83" s="15">
        <f t="shared" si="17"/>
        <v>0</v>
      </c>
      <c r="K83" s="15">
        <f t="shared" si="17"/>
        <v>29646203</v>
      </c>
      <c r="L83" s="15">
        <f t="shared" si="17"/>
        <v>0</v>
      </c>
      <c r="M83" s="15">
        <f t="shared" si="17"/>
        <v>0</v>
      </c>
      <c r="N83" s="15">
        <f>SUM(D83:M83)</f>
        <v>171679978</v>
      </c>
      <c r="O83" s="38">
        <f t="shared" si="14"/>
        <v>2254.4382025422838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20" t="s">
        <v>150</v>
      </c>
      <c r="M85" s="120"/>
      <c r="N85" s="120"/>
      <c r="O85" s="43">
        <v>76152</v>
      </c>
    </row>
    <row r="86" spans="1:119">
      <c r="A86" s="121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9"/>
    </row>
    <row r="87" spans="1:119" ht="15.75" customHeight="1" thickBot="1">
      <c r="A87" s="122" t="s">
        <v>106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2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130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83</v>
      </c>
      <c r="B3" s="110"/>
      <c r="C3" s="111"/>
      <c r="D3" s="130" t="s">
        <v>42</v>
      </c>
      <c r="E3" s="131"/>
      <c r="F3" s="131"/>
      <c r="G3" s="131"/>
      <c r="H3" s="132"/>
      <c r="I3" s="130" t="s">
        <v>43</v>
      </c>
      <c r="J3" s="132"/>
      <c r="K3" s="130" t="s">
        <v>45</v>
      </c>
      <c r="L3" s="132"/>
      <c r="M3" s="36"/>
      <c r="N3" s="37"/>
      <c r="O3" s="133" t="s">
        <v>88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44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38919325</v>
      </c>
      <c r="E5" s="27">
        <f t="shared" si="0"/>
        <v>3391600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42310925</v>
      </c>
      <c r="O5" s="33">
        <f t="shared" ref="O5:O36" si="1">(N5/O$85)</f>
        <v>557.89721782700417</v>
      </c>
      <c r="P5" s="6"/>
    </row>
    <row r="6" spans="1:133">
      <c r="A6" s="12"/>
      <c r="B6" s="25">
        <v>311</v>
      </c>
      <c r="C6" s="20" t="s">
        <v>2</v>
      </c>
      <c r="D6" s="46">
        <v>26185412</v>
      </c>
      <c r="E6" s="46">
        <v>2105718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28291130</v>
      </c>
      <c r="O6" s="47">
        <f t="shared" si="1"/>
        <v>373.03705168776372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746132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746132</v>
      </c>
      <c r="O7" s="47">
        <f t="shared" si="1"/>
        <v>9.8382383966244724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539750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539750</v>
      </c>
      <c r="O8" s="47">
        <f t="shared" si="1"/>
        <v>7.1169567510548521</v>
      </c>
      <c r="P8" s="9"/>
    </row>
    <row r="9" spans="1:133">
      <c r="A9" s="12"/>
      <c r="B9" s="25">
        <v>312.51</v>
      </c>
      <c r="C9" s="20" t="s">
        <v>121</v>
      </c>
      <c r="D9" s="46">
        <v>661060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661060</v>
      </c>
      <c r="O9" s="47">
        <f t="shared" si="1"/>
        <v>8.7165084388185647</v>
      </c>
      <c r="P9" s="9"/>
    </row>
    <row r="10" spans="1:133">
      <c r="A10" s="12"/>
      <c r="B10" s="25">
        <v>312.52</v>
      </c>
      <c r="C10" s="20" t="s">
        <v>131</v>
      </c>
      <c r="D10" s="46">
        <v>510150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510150</v>
      </c>
      <c r="O10" s="47">
        <f t="shared" si="1"/>
        <v>6.7266613924050631</v>
      </c>
      <c r="P10" s="9"/>
    </row>
    <row r="11" spans="1:133">
      <c r="A11" s="12"/>
      <c r="B11" s="25">
        <v>314.10000000000002</v>
      </c>
      <c r="C11" s="20" t="s">
        <v>115</v>
      </c>
      <c r="D11" s="46">
        <v>5962381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5962381</v>
      </c>
      <c r="O11" s="47">
        <f t="shared" si="1"/>
        <v>78.617892932489454</v>
      </c>
      <c r="P11" s="9"/>
    </row>
    <row r="12" spans="1:133">
      <c r="A12" s="12"/>
      <c r="B12" s="25">
        <v>314.3</v>
      </c>
      <c r="C12" s="20" t="s">
        <v>116</v>
      </c>
      <c r="D12" s="46">
        <v>1312610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1312610</v>
      </c>
      <c r="O12" s="47">
        <f t="shared" si="1"/>
        <v>17.307621308016877</v>
      </c>
      <c r="P12" s="9"/>
    </row>
    <row r="13" spans="1:133">
      <c r="A13" s="12"/>
      <c r="B13" s="25">
        <v>314.39999999999998</v>
      </c>
      <c r="C13" s="20" t="s">
        <v>117</v>
      </c>
      <c r="D13" s="46">
        <v>5370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5370</v>
      </c>
      <c r="O13" s="47">
        <f t="shared" si="1"/>
        <v>7.0806962025316458E-2</v>
      </c>
      <c r="P13" s="9"/>
    </row>
    <row r="14" spans="1:133">
      <c r="A14" s="12"/>
      <c r="B14" s="25">
        <v>314.8</v>
      </c>
      <c r="C14" s="20" t="s">
        <v>118</v>
      </c>
      <c r="D14" s="46">
        <v>63214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63214</v>
      </c>
      <c r="O14" s="47">
        <f t="shared" si="1"/>
        <v>0.8335179324894515</v>
      </c>
      <c r="P14" s="9"/>
    </row>
    <row r="15" spans="1:133">
      <c r="A15" s="12"/>
      <c r="B15" s="25">
        <v>315</v>
      </c>
      <c r="C15" s="20" t="s">
        <v>132</v>
      </c>
      <c r="D15" s="46">
        <v>3601813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3601813</v>
      </c>
      <c r="O15" s="47">
        <f t="shared" si="1"/>
        <v>47.492260021097046</v>
      </c>
      <c r="P15" s="9"/>
    </row>
    <row r="16" spans="1:133">
      <c r="A16" s="12"/>
      <c r="B16" s="25">
        <v>316</v>
      </c>
      <c r="C16" s="20" t="s">
        <v>133</v>
      </c>
      <c r="D16" s="46">
        <v>617315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617315</v>
      </c>
      <c r="O16" s="47">
        <f t="shared" si="1"/>
        <v>8.1397020042194086</v>
      </c>
      <c r="P16" s="9"/>
    </row>
    <row r="17" spans="1:16" ht="15.75">
      <c r="A17" s="29" t="s">
        <v>14</v>
      </c>
      <c r="B17" s="30"/>
      <c r="C17" s="31"/>
      <c r="D17" s="32">
        <f t="shared" ref="D17:M17" si="3">SUM(D18:D25)</f>
        <v>16340044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16340044</v>
      </c>
      <c r="O17" s="45">
        <f t="shared" si="1"/>
        <v>215.45416666666668</v>
      </c>
      <c r="P17" s="10"/>
    </row>
    <row r="18" spans="1:16">
      <c r="A18" s="12"/>
      <c r="B18" s="25">
        <v>322</v>
      </c>
      <c r="C18" s="20" t="s">
        <v>0</v>
      </c>
      <c r="D18" s="46">
        <v>2388762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2388762</v>
      </c>
      <c r="O18" s="47">
        <f t="shared" si="1"/>
        <v>31.49738924050633</v>
      </c>
      <c r="P18" s="9"/>
    </row>
    <row r="19" spans="1:16">
      <c r="A19" s="12"/>
      <c r="B19" s="25">
        <v>323.10000000000002</v>
      </c>
      <c r="C19" s="20" t="s">
        <v>15</v>
      </c>
      <c r="D19" s="46">
        <v>4717719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4717719</v>
      </c>
      <c r="O19" s="47">
        <f t="shared" si="1"/>
        <v>62.206210443037975</v>
      </c>
      <c r="P19" s="9"/>
    </row>
    <row r="20" spans="1:16">
      <c r="A20" s="12"/>
      <c r="B20" s="25">
        <v>323.2</v>
      </c>
      <c r="C20" s="20" t="s">
        <v>94</v>
      </c>
      <c r="D20" s="46">
        <v>458885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458885</v>
      </c>
      <c r="O20" s="47">
        <f t="shared" si="1"/>
        <v>6.0506988396624468</v>
      </c>
      <c r="P20" s="9"/>
    </row>
    <row r="21" spans="1:16">
      <c r="A21" s="12"/>
      <c r="B21" s="25">
        <v>323.39999999999998</v>
      </c>
      <c r="C21" s="20" t="s">
        <v>16</v>
      </c>
      <c r="D21" s="46">
        <v>15224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15224</v>
      </c>
      <c r="O21" s="47">
        <f t="shared" si="1"/>
        <v>0.20073839662447257</v>
      </c>
      <c r="P21" s="9"/>
    </row>
    <row r="22" spans="1:16">
      <c r="A22" s="12"/>
      <c r="B22" s="25">
        <v>323.89999999999998</v>
      </c>
      <c r="C22" s="20" t="s">
        <v>17</v>
      </c>
      <c r="D22" s="46">
        <v>166168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166168</v>
      </c>
      <c r="O22" s="47">
        <f t="shared" si="1"/>
        <v>2.1910337552742618</v>
      </c>
      <c r="P22" s="9"/>
    </row>
    <row r="23" spans="1:16">
      <c r="A23" s="12"/>
      <c r="B23" s="25">
        <v>324.11</v>
      </c>
      <c r="C23" s="20" t="s">
        <v>18</v>
      </c>
      <c r="D23" s="46">
        <v>987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987</v>
      </c>
      <c r="O23" s="47">
        <f t="shared" si="1"/>
        <v>1.3014240506329114E-2</v>
      </c>
      <c r="P23" s="9"/>
    </row>
    <row r="24" spans="1:16">
      <c r="A24" s="12"/>
      <c r="B24" s="25">
        <v>324.12</v>
      </c>
      <c r="C24" s="20" t="s">
        <v>95</v>
      </c>
      <c r="D24" s="46">
        <v>101037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101037</v>
      </c>
      <c r="O24" s="47">
        <f t="shared" si="1"/>
        <v>1.3322389240506329</v>
      </c>
      <c r="P24" s="9"/>
    </row>
    <row r="25" spans="1:16">
      <c r="A25" s="12"/>
      <c r="B25" s="25">
        <v>325.2</v>
      </c>
      <c r="C25" s="20" t="s">
        <v>126</v>
      </c>
      <c r="D25" s="46">
        <v>8491262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8491262</v>
      </c>
      <c r="O25" s="47">
        <f t="shared" si="1"/>
        <v>111.96284282700422</v>
      </c>
      <c r="P25" s="9"/>
    </row>
    <row r="26" spans="1:16" ht="15.75">
      <c r="A26" s="29" t="s">
        <v>21</v>
      </c>
      <c r="B26" s="30"/>
      <c r="C26" s="31"/>
      <c r="D26" s="32">
        <f t="shared" ref="D26:M26" si="5">SUM(D27:D42)</f>
        <v>7351077</v>
      </c>
      <c r="E26" s="32">
        <f t="shared" si="5"/>
        <v>4190913</v>
      </c>
      <c r="F26" s="32">
        <f t="shared" si="5"/>
        <v>0</v>
      </c>
      <c r="G26" s="32">
        <f t="shared" si="5"/>
        <v>1605360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13147350</v>
      </c>
      <c r="O26" s="45">
        <f t="shared" si="1"/>
        <v>173.35640822784811</v>
      </c>
      <c r="P26" s="10"/>
    </row>
    <row r="27" spans="1:16">
      <c r="A27" s="12"/>
      <c r="B27" s="25">
        <v>331.2</v>
      </c>
      <c r="C27" s="20" t="s">
        <v>20</v>
      </c>
      <c r="D27" s="46">
        <v>0</v>
      </c>
      <c r="E27" s="46">
        <v>605657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605657</v>
      </c>
      <c r="O27" s="47">
        <f t="shared" si="1"/>
        <v>7.9859836497890297</v>
      </c>
      <c r="P27" s="9"/>
    </row>
    <row r="28" spans="1:16">
      <c r="A28" s="12"/>
      <c r="B28" s="25">
        <v>331.49</v>
      </c>
      <c r="C28" s="20" t="s">
        <v>108</v>
      </c>
      <c r="D28" s="46">
        <v>0</v>
      </c>
      <c r="E28" s="46">
        <v>0</v>
      </c>
      <c r="F28" s="46">
        <v>0</v>
      </c>
      <c r="G28" s="46">
        <v>331469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331469</v>
      </c>
      <c r="O28" s="47">
        <f t="shared" si="1"/>
        <v>4.3706355485232065</v>
      </c>
      <c r="P28" s="9"/>
    </row>
    <row r="29" spans="1:16">
      <c r="A29" s="12"/>
      <c r="B29" s="25">
        <v>331.5</v>
      </c>
      <c r="C29" s="20" t="s">
        <v>22</v>
      </c>
      <c r="D29" s="46">
        <v>0</v>
      </c>
      <c r="E29" s="46">
        <v>2593449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2593449</v>
      </c>
      <c r="O29" s="47">
        <f t="shared" si="1"/>
        <v>34.196321202531642</v>
      </c>
      <c r="P29" s="9"/>
    </row>
    <row r="30" spans="1:16">
      <c r="A30" s="12"/>
      <c r="B30" s="25">
        <v>331.69</v>
      </c>
      <c r="C30" s="20" t="s">
        <v>26</v>
      </c>
      <c r="D30" s="46">
        <v>227799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227799</v>
      </c>
      <c r="O30" s="47">
        <f t="shared" si="1"/>
        <v>3.0036787974683543</v>
      </c>
      <c r="P30" s="9"/>
    </row>
    <row r="31" spans="1:16">
      <c r="A31" s="12"/>
      <c r="B31" s="25">
        <v>334.39</v>
      </c>
      <c r="C31" s="20" t="s">
        <v>28</v>
      </c>
      <c r="D31" s="46">
        <v>0</v>
      </c>
      <c r="E31" s="46">
        <v>105730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6">SUM(D31:M31)</f>
        <v>105730</v>
      </c>
      <c r="O31" s="47">
        <f t="shared" si="1"/>
        <v>1.3941191983122363</v>
      </c>
      <c r="P31" s="9"/>
    </row>
    <row r="32" spans="1:16">
      <c r="A32" s="12"/>
      <c r="B32" s="25">
        <v>334.49</v>
      </c>
      <c r="C32" s="20" t="s">
        <v>29</v>
      </c>
      <c r="D32" s="46">
        <v>0</v>
      </c>
      <c r="E32" s="46">
        <v>115769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115769</v>
      </c>
      <c r="O32" s="47">
        <f t="shared" si="1"/>
        <v>1.5264899789029536</v>
      </c>
      <c r="P32" s="9"/>
    </row>
    <row r="33" spans="1:16">
      <c r="A33" s="12"/>
      <c r="B33" s="25">
        <v>334.69</v>
      </c>
      <c r="C33" s="20" t="s">
        <v>31</v>
      </c>
      <c r="D33" s="46">
        <v>564764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564764</v>
      </c>
      <c r="O33" s="47">
        <f t="shared" si="1"/>
        <v>7.4467827004219407</v>
      </c>
      <c r="P33" s="9"/>
    </row>
    <row r="34" spans="1:16">
      <c r="A34" s="12"/>
      <c r="B34" s="25">
        <v>335.12</v>
      </c>
      <c r="C34" s="20" t="s">
        <v>134</v>
      </c>
      <c r="D34" s="46">
        <v>1471496</v>
      </c>
      <c r="E34" s="46">
        <v>525578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1997074</v>
      </c>
      <c r="O34" s="47">
        <f t="shared" si="1"/>
        <v>26.332726793248945</v>
      </c>
      <c r="P34" s="9"/>
    </row>
    <row r="35" spans="1:16">
      <c r="A35" s="12"/>
      <c r="B35" s="25">
        <v>335.14</v>
      </c>
      <c r="C35" s="20" t="s">
        <v>135</v>
      </c>
      <c r="D35" s="46">
        <v>13355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13355</v>
      </c>
      <c r="O35" s="47">
        <f t="shared" si="1"/>
        <v>0.17609440928270043</v>
      </c>
      <c r="P35" s="9"/>
    </row>
    <row r="36" spans="1:16">
      <c r="A36" s="12"/>
      <c r="B36" s="25">
        <v>335.15</v>
      </c>
      <c r="C36" s="20" t="s">
        <v>136</v>
      </c>
      <c r="D36" s="46">
        <v>35052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35052</v>
      </c>
      <c r="O36" s="47">
        <f t="shared" si="1"/>
        <v>0.46218354430379749</v>
      </c>
      <c r="P36" s="9"/>
    </row>
    <row r="37" spans="1:16">
      <c r="A37" s="12"/>
      <c r="B37" s="25">
        <v>335.18</v>
      </c>
      <c r="C37" s="20" t="s">
        <v>137</v>
      </c>
      <c r="D37" s="46">
        <v>4394070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4394070</v>
      </c>
      <c r="O37" s="47">
        <f t="shared" ref="O37:O68" si="7">(N37/O$85)</f>
        <v>57.938686708860757</v>
      </c>
      <c r="P37" s="9"/>
    </row>
    <row r="38" spans="1:16">
      <c r="A38" s="12"/>
      <c r="B38" s="25">
        <v>335.49</v>
      </c>
      <c r="C38" s="20" t="s">
        <v>38</v>
      </c>
      <c r="D38" s="46">
        <v>40326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40326</v>
      </c>
      <c r="O38" s="47">
        <f t="shared" si="7"/>
        <v>0.5317246835443038</v>
      </c>
      <c r="P38" s="9"/>
    </row>
    <row r="39" spans="1:16">
      <c r="A39" s="12"/>
      <c r="B39" s="25">
        <v>337.2</v>
      </c>
      <c r="C39" s="20" t="s">
        <v>109</v>
      </c>
      <c r="D39" s="46">
        <v>397420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8">SUM(D39:M39)</f>
        <v>397420</v>
      </c>
      <c r="O39" s="47">
        <f t="shared" si="7"/>
        <v>5.240242616033755</v>
      </c>
      <c r="P39" s="9"/>
    </row>
    <row r="40" spans="1:16">
      <c r="A40" s="12"/>
      <c r="B40" s="25">
        <v>337.3</v>
      </c>
      <c r="C40" s="20" t="s">
        <v>110</v>
      </c>
      <c r="D40" s="46">
        <v>206795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206795</v>
      </c>
      <c r="O40" s="47">
        <f t="shared" si="7"/>
        <v>2.7267273206751055</v>
      </c>
      <c r="P40" s="9"/>
    </row>
    <row r="41" spans="1:16">
      <c r="A41" s="12"/>
      <c r="B41" s="25">
        <v>337.4</v>
      </c>
      <c r="C41" s="20" t="s">
        <v>123</v>
      </c>
      <c r="D41" s="46">
        <v>0</v>
      </c>
      <c r="E41" s="46">
        <v>0</v>
      </c>
      <c r="F41" s="46">
        <v>0</v>
      </c>
      <c r="G41" s="46">
        <v>273891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273891</v>
      </c>
      <c r="O41" s="47">
        <f t="shared" si="7"/>
        <v>3.6114319620253164</v>
      </c>
      <c r="P41" s="9"/>
    </row>
    <row r="42" spans="1:16">
      <c r="A42" s="12"/>
      <c r="B42" s="25">
        <v>337.7</v>
      </c>
      <c r="C42" s="20" t="s">
        <v>41</v>
      </c>
      <c r="D42" s="46">
        <v>0</v>
      </c>
      <c r="E42" s="46">
        <v>244730</v>
      </c>
      <c r="F42" s="46">
        <v>0</v>
      </c>
      <c r="G42" s="46">
        <v>1000000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1244730</v>
      </c>
      <c r="O42" s="47">
        <f t="shared" si="7"/>
        <v>16.41257911392405</v>
      </c>
      <c r="P42" s="9"/>
    </row>
    <row r="43" spans="1:16" ht="15.75">
      <c r="A43" s="29" t="s">
        <v>46</v>
      </c>
      <c r="B43" s="30"/>
      <c r="C43" s="31"/>
      <c r="D43" s="32">
        <f t="shared" ref="D43:M43" si="9">SUM(D44:D61)</f>
        <v>8119544</v>
      </c>
      <c r="E43" s="32">
        <f t="shared" si="9"/>
        <v>116785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38674640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8"/>
        <v>46910969</v>
      </c>
      <c r="O43" s="45">
        <f t="shared" si="7"/>
        <v>618.55180643459914</v>
      </c>
      <c r="P43" s="10"/>
    </row>
    <row r="44" spans="1:16">
      <c r="A44" s="12"/>
      <c r="B44" s="25">
        <v>341.1</v>
      </c>
      <c r="C44" s="20" t="s">
        <v>138</v>
      </c>
      <c r="D44" s="46">
        <v>202184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202184</v>
      </c>
      <c r="O44" s="47">
        <f t="shared" si="7"/>
        <v>2.665928270042194</v>
      </c>
      <c r="P44" s="9"/>
    </row>
    <row r="45" spans="1:16">
      <c r="A45" s="12"/>
      <c r="B45" s="25">
        <v>341.9</v>
      </c>
      <c r="C45" s="20" t="s">
        <v>139</v>
      </c>
      <c r="D45" s="46">
        <v>326520</v>
      </c>
      <c r="E45" s="46">
        <v>0</v>
      </c>
      <c r="F45" s="46">
        <v>0</v>
      </c>
      <c r="G45" s="46">
        <v>0</v>
      </c>
      <c r="H45" s="46">
        <v>0</v>
      </c>
      <c r="I45" s="46">
        <v>216867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61" si="10">SUM(D45:M45)</f>
        <v>543387</v>
      </c>
      <c r="O45" s="47">
        <f t="shared" si="7"/>
        <v>7.1649129746835447</v>
      </c>
      <c r="P45" s="9"/>
    </row>
    <row r="46" spans="1:16">
      <c r="A46" s="12"/>
      <c r="B46" s="25">
        <v>342.2</v>
      </c>
      <c r="C46" s="20" t="s">
        <v>51</v>
      </c>
      <c r="D46" s="46">
        <v>637774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637774</v>
      </c>
      <c r="O46" s="47">
        <f t="shared" si="7"/>
        <v>8.4094672995780595</v>
      </c>
      <c r="P46" s="9"/>
    </row>
    <row r="47" spans="1:16">
      <c r="A47" s="12"/>
      <c r="B47" s="25">
        <v>342.5</v>
      </c>
      <c r="C47" s="20" t="s">
        <v>53</v>
      </c>
      <c r="D47" s="46">
        <v>884941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884941</v>
      </c>
      <c r="O47" s="47">
        <f t="shared" si="7"/>
        <v>11.668525843881856</v>
      </c>
      <c r="P47" s="9"/>
    </row>
    <row r="48" spans="1:16">
      <c r="A48" s="12"/>
      <c r="B48" s="25">
        <v>342.6</v>
      </c>
      <c r="C48" s="20" t="s">
        <v>54</v>
      </c>
      <c r="D48" s="46">
        <v>2839401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2839401</v>
      </c>
      <c r="O48" s="47">
        <f t="shared" si="7"/>
        <v>37.439359177215188</v>
      </c>
      <c r="P48" s="9"/>
    </row>
    <row r="49" spans="1:16">
      <c r="A49" s="12"/>
      <c r="B49" s="25">
        <v>342.9</v>
      </c>
      <c r="C49" s="20" t="s">
        <v>55</v>
      </c>
      <c r="D49" s="46">
        <v>101400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101400</v>
      </c>
      <c r="O49" s="47">
        <f t="shared" si="7"/>
        <v>1.3370253164556962</v>
      </c>
      <c r="P49" s="9"/>
    </row>
    <row r="50" spans="1:16">
      <c r="A50" s="12"/>
      <c r="B50" s="25">
        <v>343.3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15186418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15186418</v>
      </c>
      <c r="O50" s="47">
        <f t="shared" si="7"/>
        <v>200.24285337552743</v>
      </c>
      <c r="P50" s="9"/>
    </row>
    <row r="51" spans="1:16">
      <c r="A51" s="12"/>
      <c r="B51" s="25">
        <v>343.4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14515535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14515535</v>
      </c>
      <c r="O51" s="47">
        <f t="shared" si="7"/>
        <v>191.39682225738397</v>
      </c>
      <c r="P51" s="9"/>
    </row>
    <row r="52" spans="1:16">
      <c r="A52" s="12"/>
      <c r="B52" s="25">
        <v>343.5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8755820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8755820</v>
      </c>
      <c r="O52" s="47">
        <f t="shared" si="7"/>
        <v>115.45121308016877</v>
      </c>
      <c r="P52" s="9"/>
    </row>
    <row r="53" spans="1:16">
      <c r="A53" s="12"/>
      <c r="B53" s="25">
        <v>343.8</v>
      </c>
      <c r="C53" s="20" t="s">
        <v>59</v>
      </c>
      <c r="D53" s="46">
        <v>84155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84155</v>
      </c>
      <c r="O53" s="47">
        <f t="shared" si="7"/>
        <v>1.1096387130801688</v>
      </c>
      <c r="P53" s="9"/>
    </row>
    <row r="54" spans="1:16">
      <c r="A54" s="12"/>
      <c r="B54" s="25">
        <v>343.9</v>
      </c>
      <c r="C54" s="20" t="s">
        <v>60</v>
      </c>
      <c r="D54" s="46">
        <v>7189</v>
      </c>
      <c r="E54" s="46">
        <v>12550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19739</v>
      </c>
      <c r="O54" s="47">
        <f t="shared" si="7"/>
        <v>0.26027162447257385</v>
      </c>
      <c r="P54" s="9"/>
    </row>
    <row r="55" spans="1:16">
      <c r="A55" s="12"/>
      <c r="B55" s="25">
        <v>344.3</v>
      </c>
      <c r="C55" s="20" t="s">
        <v>140</v>
      </c>
      <c r="D55" s="46">
        <v>62108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62108</v>
      </c>
      <c r="O55" s="47">
        <f t="shared" si="7"/>
        <v>0.8189345991561181</v>
      </c>
      <c r="P55" s="9"/>
    </row>
    <row r="56" spans="1:16">
      <c r="A56" s="12"/>
      <c r="B56" s="25">
        <v>344.5</v>
      </c>
      <c r="C56" s="20" t="s">
        <v>141</v>
      </c>
      <c r="D56" s="46">
        <v>1428522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1428522</v>
      </c>
      <c r="O56" s="47">
        <f t="shared" si="7"/>
        <v>18.835996835443037</v>
      </c>
      <c r="P56" s="9"/>
    </row>
    <row r="57" spans="1:16">
      <c r="A57" s="12"/>
      <c r="B57" s="25">
        <v>346.9</v>
      </c>
      <c r="C57" s="20" t="s">
        <v>64</v>
      </c>
      <c r="D57" s="46">
        <v>12700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12700</v>
      </c>
      <c r="O57" s="47">
        <f t="shared" si="7"/>
        <v>0.16745780590717299</v>
      </c>
      <c r="P57" s="9"/>
    </row>
    <row r="58" spans="1:16">
      <c r="A58" s="12"/>
      <c r="B58" s="25">
        <v>347.2</v>
      </c>
      <c r="C58" s="20" t="s">
        <v>65</v>
      </c>
      <c r="D58" s="46">
        <v>776673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776673</v>
      </c>
      <c r="O58" s="47">
        <f t="shared" si="7"/>
        <v>10.240941455696202</v>
      </c>
      <c r="P58" s="9"/>
    </row>
    <row r="59" spans="1:16">
      <c r="A59" s="12"/>
      <c r="B59" s="25">
        <v>347.3</v>
      </c>
      <c r="C59" s="20" t="s">
        <v>66</v>
      </c>
      <c r="D59" s="46">
        <v>0</v>
      </c>
      <c r="E59" s="46">
        <v>99483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99483</v>
      </c>
      <c r="O59" s="47">
        <f t="shared" si="7"/>
        <v>1.3117484177215191</v>
      </c>
      <c r="P59" s="9"/>
    </row>
    <row r="60" spans="1:16">
      <c r="A60" s="12"/>
      <c r="B60" s="25">
        <v>347.5</v>
      </c>
      <c r="C60" s="20" t="s">
        <v>67</v>
      </c>
      <c r="D60" s="46">
        <v>433507</v>
      </c>
      <c r="E60" s="46">
        <v>4752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438259</v>
      </c>
      <c r="O60" s="47">
        <f t="shared" si="7"/>
        <v>5.7787315400843884</v>
      </c>
      <c r="P60" s="9"/>
    </row>
    <row r="61" spans="1:16">
      <c r="A61" s="12"/>
      <c r="B61" s="25">
        <v>347.9</v>
      </c>
      <c r="C61" s="20" t="s">
        <v>68</v>
      </c>
      <c r="D61" s="46">
        <v>322470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322470</v>
      </c>
      <c r="O61" s="47">
        <f t="shared" si="7"/>
        <v>4.2519778481012658</v>
      </c>
      <c r="P61" s="9"/>
    </row>
    <row r="62" spans="1:16" ht="15.75">
      <c r="A62" s="29" t="s">
        <v>47</v>
      </c>
      <c r="B62" s="30"/>
      <c r="C62" s="31"/>
      <c r="D62" s="32">
        <f t="shared" ref="D62:M62" si="11">SUM(D63:D66)</f>
        <v>763073</v>
      </c>
      <c r="E62" s="32">
        <f t="shared" si="11"/>
        <v>148463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445652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ref="N62:N68" si="12">SUM(D62:M62)</f>
        <v>1357188</v>
      </c>
      <c r="O62" s="45">
        <f t="shared" si="7"/>
        <v>17.895411392405062</v>
      </c>
      <c r="P62" s="10"/>
    </row>
    <row r="63" spans="1:16">
      <c r="A63" s="13"/>
      <c r="B63" s="39">
        <v>351.1</v>
      </c>
      <c r="C63" s="21" t="s">
        <v>99</v>
      </c>
      <c r="D63" s="46">
        <v>694570</v>
      </c>
      <c r="E63" s="46">
        <v>980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695550</v>
      </c>
      <c r="O63" s="47">
        <f t="shared" si="7"/>
        <v>9.1712816455696196</v>
      </c>
      <c r="P63" s="9"/>
    </row>
    <row r="64" spans="1:16">
      <c r="A64" s="13"/>
      <c r="B64" s="39">
        <v>351.2</v>
      </c>
      <c r="C64" s="21" t="s">
        <v>100</v>
      </c>
      <c r="D64" s="46">
        <v>0</v>
      </c>
      <c r="E64" s="46">
        <v>97448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97448</v>
      </c>
      <c r="O64" s="47">
        <f t="shared" si="7"/>
        <v>1.2849156118143459</v>
      </c>
      <c r="P64" s="9"/>
    </row>
    <row r="65" spans="1:16">
      <c r="A65" s="13"/>
      <c r="B65" s="39">
        <v>351.4</v>
      </c>
      <c r="C65" s="21" t="s">
        <v>101</v>
      </c>
      <c r="D65" s="46">
        <v>61179</v>
      </c>
      <c r="E65" s="46">
        <v>50035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111214</v>
      </c>
      <c r="O65" s="47">
        <f t="shared" si="7"/>
        <v>1.4664293248945148</v>
      </c>
      <c r="P65" s="9"/>
    </row>
    <row r="66" spans="1:16">
      <c r="A66" s="13"/>
      <c r="B66" s="39">
        <v>354</v>
      </c>
      <c r="C66" s="21" t="s">
        <v>71</v>
      </c>
      <c r="D66" s="46">
        <v>7324</v>
      </c>
      <c r="E66" s="46">
        <v>0</v>
      </c>
      <c r="F66" s="46">
        <v>0</v>
      </c>
      <c r="G66" s="46">
        <v>0</v>
      </c>
      <c r="H66" s="46">
        <v>0</v>
      </c>
      <c r="I66" s="46">
        <v>445652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452976</v>
      </c>
      <c r="O66" s="47">
        <f t="shared" si="7"/>
        <v>5.9727848101265826</v>
      </c>
      <c r="P66" s="9"/>
    </row>
    <row r="67" spans="1:16" ht="15.75">
      <c r="A67" s="29" t="s">
        <v>3</v>
      </c>
      <c r="B67" s="30"/>
      <c r="C67" s="31"/>
      <c r="D67" s="32">
        <f t="shared" ref="D67:M67" si="13">SUM(D68:D77)</f>
        <v>5865215</v>
      </c>
      <c r="E67" s="32">
        <f t="shared" si="13"/>
        <v>858944</v>
      </c>
      <c r="F67" s="32">
        <f t="shared" si="13"/>
        <v>86</v>
      </c>
      <c r="G67" s="32">
        <f t="shared" si="13"/>
        <v>11638</v>
      </c>
      <c r="H67" s="32">
        <f t="shared" si="13"/>
        <v>96554</v>
      </c>
      <c r="I67" s="32">
        <f t="shared" si="13"/>
        <v>1016428</v>
      </c>
      <c r="J67" s="32">
        <f t="shared" si="13"/>
        <v>0</v>
      </c>
      <c r="K67" s="32">
        <f t="shared" si="13"/>
        <v>32415440</v>
      </c>
      <c r="L67" s="32">
        <f t="shared" si="13"/>
        <v>0</v>
      </c>
      <c r="M67" s="32">
        <f t="shared" si="13"/>
        <v>0</v>
      </c>
      <c r="N67" s="32">
        <f t="shared" si="12"/>
        <v>40264305</v>
      </c>
      <c r="O67" s="45">
        <f t="shared" si="7"/>
        <v>530.91119462025313</v>
      </c>
      <c r="P67" s="10"/>
    </row>
    <row r="68" spans="1:16">
      <c r="A68" s="12"/>
      <c r="B68" s="25">
        <v>361.1</v>
      </c>
      <c r="C68" s="20" t="s">
        <v>73</v>
      </c>
      <c r="D68" s="46">
        <v>31714</v>
      </c>
      <c r="E68" s="46">
        <v>4441</v>
      </c>
      <c r="F68" s="46">
        <v>0</v>
      </c>
      <c r="G68" s="46">
        <v>0</v>
      </c>
      <c r="H68" s="46">
        <v>16454</v>
      </c>
      <c r="I68" s="46">
        <v>45401</v>
      </c>
      <c r="J68" s="46">
        <v>0</v>
      </c>
      <c r="K68" s="46">
        <v>1128197</v>
      </c>
      <c r="L68" s="46">
        <v>0</v>
      </c>
      <c r="M68" s="46">
        <v>0</v>
      </c>
      <c r="N68" s="46">
        <f t="shared" si="12"/>
        <v>1226207</v>
      </c>
      <c r="O68" s="47">
        <f t="shared" si="7"/>
        <v>16.168341244725738</v>
      </c>
      <c r="P68" s="9"/>
    </row>
    <row r="69" spans="1:16">
      <c r="A69" s="12"/>
      <c r="B69" s="25">
        <v>361.2</v>
      </c>
      <c r="C69" s="20" t="s">
        <v>102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3888805</v>
      </c>
      <c r="L69" s="46">
        <v>0</v>
      </c>
      <c r="M69" s="46">
        <v>0</v>
      </c>
      <c r="N69" s="46">
        <f t="shared" ref="N69:N77" si="14">SUM(D69:M69)</f>
        <v>3888805</v>
      </c>
      <c r="O69" s="47">
        <f t="shared" ref="O69:O83" si="15">(N69/O$85)</f>
        <v>51.276437236286917</v>
      </c>
      <c r="P69" s="9"/>
    </row>
    <row r="70" spans="1:16">
      <c r="A70" s="12"/>
      <c r="B70" s="25">
        <v>361.3</v>
      </c>
      <c r="C70" s="20" t="s">
        <v>74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5420584</v>
      </c>
      <c r="L70" s="46">
        <v>0</v>
      </c>
      <c r="M70" s="46">
        <v>0</v>
      </c>
      <c r="N70" s="46">
        <f t="shared" si="14"/>
        <v>5420584</v>
      </c>
      <c r="O70" s="47">
        <f t="shared" si="15"/>
        <v>71.473945147679331</v>
      </c>
      <c r="P70" s="9"/>
    </row>
    <row r="71" spans="1:16">
      <c r="A71" s="12"/>
      <c r="B71" s="25">
        <v>361.4</v>
      </c>
      <c r="C71" s="20" t="s">
        <v>142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10734201</v>
      </c>
      <c r="L71" s="46">
        <v>0</v>
      </c>
      <c r="M71" s="46">
        <v>0</v>
      </c>
      <c r="N71" s="46">
        <f t="shared" si="14"/>
        <v>10734201</v>
      </c>
      <c r="O71" s="47">
        <f t="shared" si="15"/>
        <v>141.53746044303799</v>
      </c>
      <c r="P71" s="9"/>
    </row>
    <row r="72" spans="1:16">
      <c r="A72" s="12"/>
      <c r="B72" s="25">
        <v>362</v>
      </c>
      <c r="C72" s="20" t="s">
        <v>125</v>
      </c>
      <c r="D72" s="46">
        <v>5069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5069</v>
      </c>
      <c r="O72" s="47">
        <f t="shared" si="15"/>
        <v>6.6838080168776376E-2</v>
      </c>
      <c r="P72" s="9"/>
    </row>
    <row r="73" spans="1:16">
      <c r="A73" s="12"/>
      <c r="B73" s="25">
        <v>364</v>
      </c>
      <c r="C73" s="20" t="s">
        <v>143</v>
      </c>
      <c r="D73" s="46">
        <v>0</v>
      </c>
      <c r="E73" s="46">
        <v>0</v>
      </c>
      <c r="F73" s="46">
        <v>0</v>
      </c>
      <c r="G73" s="46">
        <v>0</v>
      </c>
      <c r="H73" s="46">
        <v>80100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80100</v>
      </c>
      <c r="O73" s="47">
        <f t="shared" si="15"/>
        <v>1.0561708860759493</v>
      </c>
      <c r="P73" s="9"/>
    </row>
    <row r="74" spans="1:16">
      <c r="A74" s="12"/>
      <c r="B74" s="25">
        <v>365</v>
      </c>
      <c r="C74" s="20" t="s">
        <v>144</v>
      </c>
      <c r="D74" s="46">
        <v>30733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30733</v>
      </c>
      <c r="O74" s="47">
        <f t="shared" si="15"/>
        <v>0.4052347046413502</v>
      </c>
      <c r="P74" s="9"/>
    </row>
    <row r="75" spans="1:16">
      <c r="A75" s="12"/>
      <c r="B75" s="25">
        <v>366</v>
      </c>
      <c r="C75" s="20" t="s">
        <v>77</v>
      </c>
      <c r="D75" s="46">
        <v>310686</v>
      </c>
      <c r="E75" s="46">
        <v>587139</v>
      </c>
      <c r="F75" s="46">
        <v>86</v>
      </c>
      <c r="G75" s="46">
        <v>11638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909549</v>
      </c>
      <c r="O75" s="47">
        <f t="shared" si="15"/>
        <v>11.99299841772152</v>
      </c>
      <c r="P75" s="9"/>
    </row>
    <row r="76" spans="1:16">
      <c r="A76" s="12"/>
      <c r="B76" s="25">
        <v>368</v>
      </c>
      <c r="C76" s="20" t="s">
        <v>78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10909062</v>
      </c>
      <c r="L76" s="46">
        <v>0</v>
      </c>
      <c r="M76" s="46">
        <v>0</v>
      </c>
      <c r="N76" s="46">
        <f t="shared" si="14"/>
        <v>10909062</v>
      </c>
      <c r="O76" s="47">
        <f t="shared" si="15"/>
        <v>143.84311708860758</v>
      </c>
      <c r="P76" s="9"/>
    </row>
    <row r="77" spans="1:16">
      <c r="A77" s="12"/>
      <c r="B77" s="25">
        <v>369.9</v>
      </c>
      <c r="C77" s="20" t="s">
        <v>79</v>
      </c>
      <c r="D77" s="46">
        <v>5487013</v>
      </c>
      <c r="E77" s="46">
        <v>267364</v>
      </c>
      <c r="F77" s="46">
        <v>0</v>
      </c>
      <c r="G77" s="46">
        <v>0</v>
      </c>
      <c r="H77" s="46">
        <v>0</v>
      </c>
      <c r="I77" s="46">
        <v>971027</v>
      </c>
      <c r="J77" s="46">
        <v>0</v>
      </c>
      <c r="K77" s="46">
        <v>334591</v>
      </c>
      <c r="L77" s="46">
        <v>0</v>
      </c>
      <c r="M77" s="46">
        <v>0</v>
      </c>
      <c r="N77" s="46">
        <f t="shared" si="14"/>
        <v>7059995</v>
      </c>
      <c r="O77" s="47">
        <f t="shared" si="15"/>
        <v>93.090651371308013</v>
      </c>
      <c r="P77" s="9"/>
    </row>
    <row r="78" spans="1:16" ht="15.75">
      <c r="A78" s="29" t="s">
        <v>48</v>
      </c>
      <c r="B78" s="30"/>
      <c r="C78" s="31"/>
      <c r="D78" s="32">
        <f t="shared" ref="D78:M78" si="16">SUM(D79:D82)</f>
        <v>4738061</v>
      </c>
      <c r="E78" s="32">
        <f t="shared" si="16"/>
        <v>175528</v>
      </c>
      <c r="F78" s="32">
        <f t="shared" si="16"/>
        <v>21134200</v>
      </c>
      <c r="G78" s="32">
        <f t="shared" si="16"/>
        <v>20584794</v>
      </c>
      <c r="H78" s="32">
        <f t="shared" si="16"/>
        <v>0</v>
      </c>
      <c r="I78" s="32">
        <f t="shared" si="16"/>
        <v>112689</v>
      </c>
      <c r="J78" s="32">
        <f t="shared" si="16"/>
        <v>0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 t="shared" ref="N78:N83" si="17">SUM(D78:M78)</f>
        <v>46745272</v>
      </c>
      <c r="O78" s="45">
        <f t="shared" si="15"/>
        <v>616.36698312236285</v>
      </c>
      <c r="P78" s="9"/>
    </row>
    <row r="79" spans="1:16">
      <c r="A79" s="12"/>
      <c r="B79" s="25">
        <v>381</v>
      </c>
      <c r="C79" s="20" t="s">
        <v>80</v>
      </c>
      <c r="D79" s="46">
        <v>4738061</v>
      </c>
      <c r="E79" s="46">
        <v>175528</v>
      </c>
      <c r="F79" s="46">
        <v>5733578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10647167</v>
      </c>
      <c r="O79" s="47">
        <f t="shared" si="15"/>
        <v>140.38986023206752</v>
      </c>
      <c r="P79" s="9"/>
    </row>
    <row r="80" spans="1:16">
      <c r="A80" s="12"/>
      <c r="B80" s="25">
        <v>384</v>
      </c>
      <c r="C80" s="20" t="s">
        <v>128</v>
      </c>
      <c r="D80" s="46">
        <v>0</v>
      </c>
      <c r="E80" s="46">
        <v>0</v>
      </c>
      <c r="F80" s="46">
        <v>15400622</v>
      </c>
      <c r="G80" s="46">
        <v>20584794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35985416</v>
      </c>
      <c r="O80" s="47">
        <f t="shared" si="15"/>
        <v>474.4912447257384</v>
      </c>
      <c r="P80" s="9"/>
    </row>
    <row r="81" spans="1:119">
      <c r="A81" s="12"/>
      <c r="B81" s="25">
        <v>389.4</v>
      </c>
      <c r="C81" s="20" t="s">
        <v>145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990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990</v>
      </c>
      <c r="O81" s="47">
        <f t="shared" si="15"/>
        <v>1.3053797468354431E-2</v>
      </c>
      <c r="P81" s="9"/>
    </row>
    <row r="82" spans="1:119" ht="15.75" thickBot="1">
      <c r="A82" s="12"/>
      <c r="B82" s="25">
        <v>389.7</v>
      </c>
      <c r="C82" s="20" t="s">
        <v>146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111699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111699</v>
      </c>
      <c r="O82" s="47">
        <f t="shared" si="15"/>
        <v>1.4728243670886076</v>
      </c>
      <c r="P82" s="9"/>
    </row>
    <row r="83" spans="1:119" ht="16.5" thickBot="1">
      <c r="A83" s="14" t="s">
        <v>69</v>
      </c>
      <c r="B83" s="23"/>
      <c r="C83" s="22"/>
      <c r="D83" s="15">
        <f t="shared" ref="D83:M83" si="18">SUM(D5,D17,D26,D43,D62,D67,D78)</f>
        <v>82096339</v>
      </c>
      <c r="E83" s="15">
        <f t="shared" si="18"/>
        <v>8882233</v>
      </c>
      <c r="F83" s="15">
        <f t="shared" si="18"/>
        <v>21134286</v>
      </c>
      <c r="G83" s="15">
        <f t="shared" si="18"/>
        <v>22201792</v>
      </c>
      <c r="H83" s="15">
        <f t="shared" si="18"/>
        <v>96554</v>
      </c>
      <c r="I83" s="15">
        <f t="shared" si="18"/>
        <v>40249409</v>
      </c>
      <c r="J83" s="15">
        <f t="shared" si="18"/>
        <v>0</v>
      </c>
      <c r="K83" s="15">
        <f t="shared" si="18"/>
        <v>32415440</v>
      </c>
      <c r="L83" s="15">
        <f t="shared" si="18"/>
        <v>0</v>
      </c>
      <c r="M83" s="15">
        <f t="shared" si="18"/>
        <v>0</v>
      </c>
      <c r="N83" s="15">
        <f t="shared" si="17"/>
        <v>207076053</v>
      </c>
      <c r="O83" s="38">
        <f t="shared" si="15"/>
        <v>2730.4331882911392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20" t="s">
        <v>147</v>
      </c>
      <c r="M85" s="120"/>
      <c r="N85" s="120"/>
      <c r="O85" s="43">
        <v>75840</v>
      </c>
    </row>
    <row r="86" spans="1:119">
      <c r="A86" s="121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9"/>
    </row>
    <row r="87" spans="1:119" ht="15.75" customHeight="1" thickBot="1">
      <c r="A87" s="122" t="s">
        <v>106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2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114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83</v>
      </c>
      <c r="B3" s="110"/>
      <c r="C3" s="111"/>
      <c r="D3" s="130" t="s">
        <v>42</v>
      </c>
      <c r="E3" s="131"/>
      <c r="F3" s="131"/>
      <c r="G3" s="131"/>
      <c r="H3" s="132"/>
      <c r="I3" s="130" t="s">
        <v>43</v>
      </c>
      <c r="J3" s="132"/>
      <c r="K3" s="130" t="s">
        <v>45</v>
      </c>
      <c r="L3" s="132"/>
      <c r="M3" s="36"/>
      <c r="N3" s="37"/>
      <c r="O3" s="133" t="s">
        <v>88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44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37637349</v>
      </c>
      <c r="E5" s="27">
        <f t="shared" si="0"/>
        <v>3389584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41026933</v>
      </c>
      <c r="O5" s="33">
        <f t="shared" ref="O5:O36" si="1">(N5/O$88)</f>
        <v>543.35990517309881</v>
      </c>
      <c r="P5" s="6"/>
    </row>
    <row r="6" spans="1:133">
      <c r="A6" s="12"/>
      <c r="B6" s="25">
        <v>311</v>
      </c>
      <c r="C6" s="20" t="s">
        <v>2</v>
      </c>
      <c r="D6" s="46">
        <v>25670839</v>
      </c>
      <c r="E6" s="46">
        <v>2100510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27771349</v>
      </c>
      <c r="O6" s="47">
        <f t="shared" si="1"/>
        <v>367.80320769210391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747915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747915</v>
      </c>
      <c r="O7" s="47">
        <f t="shared" si="1"/>
        <v>9.905371758535745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541159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541159</v>
      </c>
      <c r="O8" s="47">
        <f t="shared" si="1"/>
        <v>7.1670993033666202</v>
      </c>
      <c r="P8" s="9"/>
    </row>
    <row r="9" spans="1:133">
      <c r="A9" s="12"/>
      <c r="B9" s="25">
        <v>312.51</v>
      </c>
      <c r="C9" s="20" t="s">
        <v>92</v>
      </c>
      <c r="D9" s="46">
        <v>823518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823518</v>
      </c>
      <c r="O9" s="47">
        <f t="shared" si="1"/>
        <v>10.906656424654994</v>
      </c>
      <c r="P9" s="9"/>
    </row>
    <row r="10" spans="1:133">
      <c r="A10" s="12"/>
      <c r="B10" s="25">
        <v>312.52</v>
      </c>
      <c r="C10" s="20" t="s">
        <v>93</v>
      </c>
      <c r="D10" s="46">
        <v>485333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485333</v>
      </c>
      <c r="O10" s="47">
        <f t="shared" si="1"/>
        <v>6.4277408417874078</v>
      </c>
      <c r="P10" s="9"/>
    </row>
    <row r="11" spans="1:133">
      <c r="A11" s="12"/>
      <c r="B11" s="25">
        <v>314.10000000000002</v>
      </c>
      <c r="C11" s="20" t="s">
        <v>115</v>
      </c>
      <c r="D11" s="46">
        <v>5273138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5273138</v>
      </c>
      <c r="O11" s="47">
        <f t="shared" si="1"/>
        <v>69.837337430138007</v>
      </c>
      <c r="P11" s="9"/>
    </row>
    <row r="12" spans="1:133">
      <c r="A12" s="12"/>
      <c r="B12" s="25">
        <v>314.3</v>
      </c>
      <c r="C12" s="20" t="s">
        <v>116</v>
      </c>
      <c r="D12" s="46">
        <v>1321989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1321989</v>
      </c>
      <c r="O12" s="47">
        <f t="shared" si="1"/>
        <v>17.508396683707254</v>
      </c>
      <c r="P12" s="9"/>
    </row>
    <row r="13" spans="1:133">
      <c r="A13" s="12"/>
      <c r="B13" s="25">
        <v>314.39999999999998</v>
      </c>
      <c r="C13" s="20" t="s">
        <v>117</v>
      </c>
      <c r="D13" s="46">
        <v>18278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18278</v>
      </c>
      <c r="O13" s="47">
        <f t="shared" si="1"/>
        <v>0.24207347760442879</v>
      </c>
      <c r="P13" s="9"/>
    </row>
    <row r="14" spans="1:133">
      <c r="A14" s="12"/>
      <c r="B14" s="25">
        <v>314.8</v>
      </c>
      <c r="C14" s="20" t="s">
        <v>118</v>
      </c>
      <c r="D14" s="46">
        <v>91836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91836</v>
      </c>
      <c r="O14" s="47">
        <f t="shared" si="1"/>
        <v>1.2162742033745662</v>
      </c>
      <c r="P14" s="9"/>
    </row>
    <row r="15" spans="1:133">
      <c r="A15" s="12"/>
      <c r="B15" s="25">
        <v>315</v>
      </c>
      <c r="C15" s="20" t="s">
        <v>12</v>
      </c>
      <c r="D15" s="46">
        <v>3317399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3317399</v>
      </c>
      <c r="O15" s="47">
        <f t="shared" si="1"/>
        <v>43.935568034328398</v>
      </c>
      <c r="P15" s="9"/>
    </row>
    <row r="16" spans="1:133">
      <c r="A16" s="12"/>
      <c r="B16" s="25">
        <v>316</v>
      </c>
      <c r="C16" s="20" t="s">
        <v>13</v>
      </c>
      <c r="D16" s="46">
        <v>635019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635019</v>
      </c>
      <c r="O16" s="47">
        <f t="shared" si="1"/>
        <v>8.41017932349747</v>
      </c>
      <c r="P16" s="9"/>
    </row>
    <row r="17" spans="1:16" ht="15.75">
      <c r="A17" s="29" t="s">
        <v>14</v>
      </c>
      <c r="B17" s="30"/>
      <c r="C17" s="31"/>
      <c r="D17" s="32">
        <f t="shared" ref="D17:M17" si="3">SUM(D18:D24)</f>
        <v>16043900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16043900</v>
      </c>
      <c r="O17" s="45">
        <f t="shared" si="1"/>
        <v>212.48510052181283</v>
      </c>
      <c r="P17" s="10"/>
    </row>
    <row r="18" spans="1:16">
      <c r="A18" s="12"/>
      <c r="B18" s="25">
        <v>322</v>
      </c>
      <c r="C18" s="20" t="s">
        <v>0</v>
      </c>
      <c r="D18" s="46">
        <v>2271305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2271305</v>
      </c>
      <c r="O18" s="47">
        <f t="shared" si="1"/>
        <v>30.081119381241226</v>
      </c>
      <c r="P18" s="9"/>
    </row>
    <row r="19" spans="1:16">
      <c r="A19" s="12"/>
      <c r="B19" s="25">
        <v>323.10000000000002</v>
      </c>
      <c r="C19" s="20" t="s">
        <v>15</v>
      </c>
      <c r="D19" s="46">
        <v>4865482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4865482</v>
      </c>
      <c r="O19" s="47">
        <f t="shared" si="1"/>
        <v>64.438349270256666</v>
      </c>
      <c r="P19" s="9"/>
    </row>
    <row r="20" spans="1:16">
      <c r="A20" s="12"/>
      <c r="B20" s="25">
        <v>323.2</v>
      </c>
      <c r="C20" s="20" t="s">
        <v>94</v>
      </c>
      <c r="D20" s="46">
        <v>367432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367432</v>
      </c>
      <c r="O20" s="47">
        <f t="shared" si="1"/>
        <v>4.8662622837920164</v>
      </c>
      <c r="P20" s="9"/>
    </row>
    <row r="21" spans="1:16">
      <c r="A21" s="12"/>
      <c r="B21" s="25">
        <v>323.39999999999998</v>
      </c>
      <c r="C21" s="20" t="s">
        <v>16</v>
      </c>
      <c r="D21" s="46">
        <v>17750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17750</v>
      </c>
      <c r="O21" s="47">
        <f t="shared" si="1"/>
        <v>0.23508065584191984</v>
      </c>
      <c r="P21" s="9"/>
    </row>
    <row r="22" spans="1:16">
      <c r="A22" s="12"/>
      <c r="B22" s="25">
        <v>323.89999999999998</v>
      </c>
      <c r="C22" s="20" t="s">
        <v>17</v>
      </c>
      <c r="D22" s="46">
        <v>136087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136087</v>
      </c>
      <c r="O22" s="47">
        <f t="shared" si="1"/>
        <v>1.8023335893836252</v>
      </c>
      <c r="P22" s="9"/>
    </row>
    <row r="23" spans="1:16">
      <c r="A23" s="12"/>
      <c r="B23" s="25">
        <v>324.11</v>
      </c>
      <c r="C23" s="20" t="s">
        <v>18</v>
      </c>
      <c r="D23" s="46">
        <v>8372154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8372154</v>
      </c>
      <c r="O23" s="47">
        <f t="shared" si="1"/>
        <v>110.88064524673536</v>
      </c>
      <c r="P23" s="9"/>
    </row>
    <row r="24" spans="1:16">
      <c r="A24" s="12"/>
      <c r="B24" s="25">
        <v>324.12</v>
      </c>
      <c r="C24" s="20" t="s">
        <v>95</v>
      </c>
      <c r="D24" s="46">
        <v>13690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13690</v>
      </c>
      <c r="O24" s="47">
        <f t="shared" si="1"/>
        <v>0.18131009456202157</v>
      </c>
      <c r="P24" s="9"/>
    </row>
    <row r="25" spans="1:16" ht="15.75">
      <c r="A25" s="29" t="s">
        <v>21</v>
      </c>
      <c r="B25" s="30"/>
      <c r="C25" s="31"/>
      <c r="D25" s="32">
        <f t="shared" ref="D25:M25" si="5">SUM(D26:D44)</f>
        <v>6663671</v>
      </c>
      <c r="E25" s="32">
        <f t="shared" si="5"/>
        <v>4546286</v>
      </c>
      <c r="F25" s="32">
        <f t="shared" si="5"/>
        <v>0</v>
      </c>
      <c r="G25" s="32">
        <f t="shared" si="5"/>
        <v>294880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ref="N25:N31" si="6">SUM(D25:M25)</f>
        <v>11504837</v>
      </c>
      <c r="O25" s="45">
        <f t="shared" si="1"/>
        <v>152.36983815855695</v>
      </c>
      <c r="P25" s="10"/>
    </row>
    <row r="26" spans="1:16">
      <c r="A26" s="12"/>
      <c r="B26" s="25">
        <v>331.2</v>
      </c>
      <c r="C26" s="20" t="s">
        <v>20</v>
      </c>
      <c r="D26" s="46">
        <v>5368</v>
      </c>
      <c r="E26" s="46">
        <v>433574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438942</v>
      </c>
      <c r="O26" s="47">
        <f t="shared" si="1"/>
        <v>5.8133393372712101</v>
      </c>
      <c r="P26" s="9"/>
    </row>
    <row r="27" spans="1:16">
      <c r="A27" s="12"/>
      <c r="B27" s="25">
        <v>331.39</v>
      </c>
      <c r="C27" s="20" t="s">
        <v>24</v>
      </c>
      <c r="D27" s="46">
        <v>0</v>
      </c>
      <c r="E27" s="46">
        <v>690342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690342</v>
      </c>
      <c r="O27" s="47">
        <f t="shared" si="1"/>
        <v>9.1428760628294441</v>
      </c>
      <c r="P27" s="9"/>
    </row>
    <row r="28" spans="1:16">
      <c r="A28" s="12"/>
      <c r="B28" s="25">
        <v>331.42</v>
      </c>
      <c r="C28" s="20" t="s">
        <v>25</v>
      </c>
      <c r="D28" s="46">
        <v>0</v>
      </c>
      <c r="E28" s="46">
        <v>3939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3939</v>
      </c>
      <c r="O28" s="47">
        <f t="shared" si="1"/>
        <v>5.2168039625989988E-2</v>
      </c>
      <c r="P28" s="9"/>
    </row>
    <row r="29" spans="1:16">
      <c r="A29" s="12"/>
      <c r="B29" s="25">
        <v>331.49</v>
      </c>
      <c r="C29" s="20" t="s">
        <v>108</v>
      </c>
      <c r="D29" s="46">
        <v>0</v>
      </c>
      <c r="E29" s="46">
        <v>426531</v>
      </c>
      <c r="F29" s="46">
        <v>0</v>
      </c>
      <c r="G29" s="46">
        <v>242952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669483</v>
      </c>
      <c r="O29" s="47">
        <f t="shared" si="1"/>
        <v>8.866619871268508</v>
      </c>
      <c r="P29" s="9"/>
    </row>
    <row r="30" spans="1:16">
      <c r="A30" s="12"/>
      <c r="B30" s="25">
        <v>331.5</v>
      </c>
      <c r="C30" s="20" t="s">
        <v>22</v>
      </c>
      <c r="D30" s="46">
        <v>0</v>
      </c>
      <c r="E30" s="46">
        <v>453215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453215</v>
      </c>
      <c r="O30" s="47">
        <f t="shared" si="1"/>
        <v>6.0023706725293353</v>
      </c>
      <c r="P30" s="9"/>
    </row>
    <row r="31" spans="1:16">
      <c r="A31" s="12"/>
      <c r="B31" s="25">
        <v>331.69</v>
      </c>
      <c r="C31" s="20" t="s">
        <v>26</v>
      </c>
      <c r="D31" s="46">
        <v>278172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278172</v>
      </c>
      <c r="O31" s="47">
        <f t="shared" si="1"/>
        <v>3.6841045744709029</v>
      </c>
      <c r="P31" s="9"/>
    </row>
    <row r="32" spans="1:16">
      <c r="A32" s="12"/>
      <c r="B32" s="25">
        <v>334.39</v>
      </c>
      <c r="C32" s="20" t="s">
        <v>28</v>
      </c>
      <c r="D32" s="46">
        <v>0</v>
      </c>
      <c r="E32" s="46">
        <v>448199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448199</v>
      </c>
      <c r="O32" s="47">
        <f t="shared" si="1"/>
        <v>5.9359388657855003</v>
      </c>
      <c r="P32" s="9"/>
    </row>
    <row r="33" spans="1:16">
      <c r="A33" s="12"/>
      <c r="B33" s="25">
        <v>334.49</v>
      </c>
      <c r="C33" s="20" t="s">
        <v>29</v>
      </c>
      <c r="D33" s="46">
        <v>0</v>
      </c>
      <c r="E33" s="46">
        <v>0</v>
      </c>
      <c r="F33" s="46">
        <v>0</v>
      </c>
      <c r="G33" s="46">
        <v>51928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51928</v>
      </c>
      <c r="O33" s="47">
        <f t="shared" si="1"/>
        <v>0.68773342515826552</v>
      </c>
      <c r="P33" s="9"/>
    </row>
    <row r="34" spans="1:16">
      <c r="A34" s="12"/>
      <c r="B34" s="25">
        <v>334.69</v>
      </c>
      <c r="C34" s="20" t="s">
        <v>31</v>
      </c>
      <c r="D34" s="46">
        <v>494209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494209</v>
      </c>
      <c r="O34" s="47">
        <f t="shared" si="1"/>
        <v>6.5452944136889784</v>
      </c>
      <c r="P34" s="9"/>
    </row>
    <row r="35" spans="1:16">
      <c r="A35" s="12"/>
      <c r="B35" s="25">
        <v>335.12</v>
      </c>
      <c r="C35" s="20" t="s">
        <v>33</v>
      </c>
      <c r="D35" s="46">
        <v>1322779</v>
      </c>
      <c r="E35" s="46">
        <v>504040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1826819</v>
      </c>
      <c r="O35" s="47">
        <f t="shared" si="1"/>
        <v>24.194355415463672</v>
      </c>
      <c r="P35" s="9"/>
    </row>
    <row r="36" spans="1:16">
      <c r="A36" s="12"/>
      <c r="B36" s="25">
        <v>335.14</v>
      </c>
      <c r="C36" s="20" t="s">
        <v>34</v>
      </c>
      <c r="D36" s="46">
        <v>7534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7534</v>
      </c>
      <c r="O36" s="47">
        <f t="shared" si="1"/>
        <v>9.9780149921860517E-2</v>
      </c>
      <c r="P36" s="9"/>
    </row>
    <row r="37" spans="1:16">
      <c r="A37" s="12"/>
      <c r="B37" s="25">
        <v>335.15</v>
      </c>
      <c r="C37" s="20" t="s">
        <v>35</v>
      </c>
      <c r="D37" s="46">
        <v>44885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44885</v>
      </c>
      <c r="O37" s="47">
        <f t="shared" ref="O37:O68" si="8">(N37/O$88)</f>
        <v>0.59445606971631393</v>
      </c>
      <c r="P37" s="9"/>
    </row>
    <row r="38" spans="1:16">
      <c r="A38" s="12"/>
      <c r="B38" s="25">
        <v>335.18</v>
      </c>
      <c r="C38" s="20" t="s">
        <v>36</v>
      </c>
      <c r="D38" s="46">
        <v>4123936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4123936</v>
      </c>
      <c r="O38" s="47">
        <f t="shared" si="8"/>
        <v>54.617328424231189</v>
      </c>
      <c r="P38" s="9"/>
    </row>
    <row r="39" spans="1:16">
      <c r="A39" s="12"/>
      <c r="B39" s="25">
        <v>335.21</v>
      </c>
      <c r="C39" s="20" t="s">
        <v>37</v>
      </c>
      <c r="D39" s="46">
        <v>14440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14440</v>
      </c>
      <c r="O39" s="47">
        <f t="shared" si="8"/>
        <v>0.19124308002013085</v>
      </c>
      <c r="P39" s="9"/>
    </row>
    <row r="40" spans="1:16">
      <c r="A40" s="12"/>
      <c r="B40" s="25">
        <v>335.49</v>
      </c>
      <c r="C40" s="20" t="s">
        <v>38</v>
      </c>
      <c r="D40" s="46">
        <v>47402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47402</v>
      </c>
      <c r="O40" s="47">
        <f t="shared" si="8"/>
        <v>0.62779116891372866</v>
      </c>
      <c r="P40" s="9"/>
    </row>
    <row r="41" spans="1:16">
      <c r="A41" s="12"/>
      <c r="B41" s="25">
        <v>337.2</v>
      </c>
      <c r="C41" s="20" t="s">
        <v>109</v>
      </c>
      <c r="D41" s="46">
        <v>231260</v>
      </c>
      <c r="E41" s="46">
        <v>143639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9">SUM(D41:M41)</f>
        <v>374899</v>
      </c>
      <c r="O41" s="47">
        <f t="shared" si="8"/>
        <v>4.9651550870129526</v>
      </c>
      <c r="P41" s="9"/>
    </row>
    <row r="42" spans="1:16">
      <c r="A42" s="12"/>
      <c r="B42" s="25">
        <v>337.3</v>
      </c>
      <c r="C42" s="20" t="s">
        <v>110</v>
      </c>
      <c r="D42" s="46">
        <v>0</v>
      </c>
      <c r="E42" s="46">
        <v>1189463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1189463</v>
      </c>
      <c r="O42" s="47">
        <f t="shared" si="8"/>
        <v>15.753224909278734</v>
      </c>
      <c r="P42" s="9"/>
    </row>
    <row r="43" spans="1:16">
      <c r="A43" s="12"/>
      <c r="B43" s="25">
        <v>337.6</v>
      </c>
      <c r="C43" s="20" t="s">
        <v>40</v>
      </c>
      <c r="D43" s="46">
        <v>93686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93686</v>
      </c>
      <c r="O43" s="47">
        <f t="shared" si="8"/>
        <v>1.2407755675045691</v>
      </c>
      <c r="P43" s="9"/>
    </row>
    <row r="44" spans="1:16">
      <c r="A44" s="12"/>
      <c r="B44" s="25">
        <v>337.7</v>
      </c>
      <c r="C44" s="20" t="s">
        <v>41</v>
      </c>
      <c r="D44" s="46">
        <v>0</v>
      </c>
      <c r="E44" s="46">
        <v>253344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253344</v>
      </c>
      <c r="O44" s="47">
        <f t="shared" si="8"/>
        <v>3.355283023865653</v>
      </c>
      <c r="P44" s="9"/>
    </row>
    <row r="45" spans="1:16" ht="15.75">
      <c r="A45" s="29" t="s">
        <v>46</v>
      </c>
      <c r="B45" s="30"/>
      <c r="C45" s="31"/>
      <c r="D45" s="32">
        <f t="shared" ref="D45:M45" si="10">SUM(D46:D67)</f>
        <v>7354813</v>
      </c>
      <c r="E45" s="32">
        <f t="shared" si="10"/>
        <v>127346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38263410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9"/>
        <v>45745569</v>
      </c>
      <c r="O45" s="45">
        <f t="shared" si="8"/>
        <v>605.85342886658009</v>
      </c>
      <c r="P45" s="10"/>
    </row>
    <row r="46" spans="1:16">
      <c r="A46" s="12"/>
      <c r="B46" s="25">
        <v>341.1</v>
      </c>
      <c r="C46" s="20" t="s">
        <v>97</v>
      </c>
      <c r="D46" s="46">
        <v>175933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175933</v>
      </c>
      <c r="O46" s="47">
        <f t="shared" si="8"/>
        <v>2.3300532408020556</v>
      </c>
      <c r="P46" s="9"/>
    </row>
    <row r="47" spans="1:16">
      <c r="A47" s="12"/>
      <c r="B47" s="25">
        <v>341.3</v>
      </c>
      <c r="C47" s="20" t="s">
        <v>49</v>
      </c>
      <c r="D47" s="46">
        <v>169736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7" si="11">SUM(D47:M47)</f>
        <v>169736</v>
      </c>
      <c r="O47" s="47">
        <f t="shared" si="8"/>
        <v>2.2479802929568513</v>
      </c>
      <c r="P47" s="9"/>
    </row>
    <row r="48" spans="1:16">
      <c r="A48" s="12"/>
      <c r="B48" s="25">
        <v>341.9</v>
      </c>
      <c r="C48" s="20" t="s">
        <v>50</v>
      </c>
      <c r="D48" s="46">
        <v>2000</v>
      </c>
      <c r="E48" s="46">
        <v>0</v>
      </c>
      <c r="F48" s="46">
        <v>0</v>
      </c>
      <c r="G48" s="46">
        <v>0</v>
      </c>
      <c r="H48" s="46">
        <v>0</v>
      </c>
      <c r="I48" s="46">
        <v>157177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159177</v>
      </c>
      <c r="O48" s="47">
        <f t="shared" si="8"/>
        <v>2.1081371016872832</v>
      </c>
      <c r="P48" s="9"/>
    </row>
    <row r="49" spans="1:16">
      <c r="A49" s="12"/>
      <c r="B49" s="25">
        <v>342.2</v>
      </c>
      <c r="C49" s="20" t="s">
        <v>51</v>
      </c>
      <c r="D49" s="46">
        <v>593940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593940</v>
      </c>
      <c r="O49" s="47">
        <f t="shared" si="8"/>
        <v>7.8661298439859086</v>
      </c>
      <c r="P49" s="9"/>
    </row>
    <row r="50" spans="1:16">
      <c r="A50" s="12"/>
      <c r="B50" s="25">
        <v>342.4</v>
      </c>
      <c r="C50" s="20" t="s">
        <v>52</v>
      </c>
      <c r="D50" s="46">
        <v>452808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452808</v>
      </c>
      <c r="O50" s="47">
        <f t="shared" si="8"/>
        <v>5.9969803724207349</v>
      </c>
      <c r="P50" s="9"/>
    </row>
    <row r="51" spans="1:16">
      <c r="A51" s="12"/>
      <c r="B51" s="25">
        <v>342.5</v>
      </c>
      <c r="C51" s="20" t="s">
        <v>53</v>
      </c>
      <c r="D51" s="46">
        <v>385390</v>
      </c>
      <c r="E51" s="46">
        <v>19255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404645</v>
      </c>
      <c r="O51" s="47">
        <f t="shared" si="8"/>
        <v>5.3591105342621779</v>
      </c>
      <c r="P51" s="9"/>
    </row>
    <row r="52" spans="1:16">
      <c r="A52" s="12"/>
      <c r="B52" s="25">
        <v>342.6</v>
      </c>
      <c r="C52" s="20" t="s">
        <v>54</v>
      </c>
      <c r="D52" s="46">
        <v>2499144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2499144</v>
      </c>
      <c r="O52" s="47">
        <f t="shared" si="8"/>
        <v>33.098614679628106</v>
      </c>
      <c r="P52" s="9"/>
    </row>
    <row r="53" spans="1:16">
      <c r="A53" s="12"/>
      <c r="B53" s="25">
        <v>342.9</v>
      </c>
      <c r="C53" s="20" t="s">
        <v>55</v>
      </c>
      <c r="D53" s="46">
        <v>90475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90475</v>
      </c>
      <c r="O53" s="47">
        <f t="shared" si="8"/>
        <v>1.1982491457632507</v>
      </c>
      <c r="P53" s="9"/>
    </row>
    <row r="54" spans="1:16">
      <c r="A54" s="12"/>
      <c r="B54" s="25">
        <v>343.3</v>
      </c>
      <c r="C54" s="20" t="s">
        <v>56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14920080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14920080</v>
      </c>
      <c r="O54" s="47">
        <f t="shared" si="8"/>
        <v>197.60125023176965</v>
      </c>
      <c r="P54" s="9"/>
    </row>
    <row r="55" spans="1:16">
      <c r="A55" s="12"/>
      <c r="B55" s="25">
        <v>343.4</v>
      </c>
      <c r="C55" s="20" t="s">
        <v>57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14419153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14419153</v>
      </c>
      <c r="O55" s="47">
        <f t="shared" si="8"/>
        <v>190.96698275633725</v>
      </c>
      <c r="P55" s="9"/>
    </row>
    <row r="56" spans="1:16">
      <c r="A56" s="12"/>
      <c r="B56" s="25">
        <v>343.5</v>
      </c>
      <c r="C56" s="20" t="s">
        <v>58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8767000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8767000</v>
      </c>
      <c r="O56" s="47">
        <f t="shared" si="8"/>
        <v>116.10997801499218</v>
      </c>
      <c r="P56" s="9"/>
    </row>
    <row r="57" spans="1:16">
      <c r="A57" s="12"/>
      <c r="B57" s="25">
        <v>343.8</v>
      </c>
      <c r="C57" s="20" t="s">
        <v>59</v>
      </c>
      <c r="D57" s="46">
        <v>75308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75308</v>
      </c>
      <c r="O57" s="47">
        <f t="shared" si="8"/>
        <v>0.99737769183905911</v>
      </c>
      <c r="P57" s="9"/>
    </row>
    <row r="58" spans="1:16">
      <c r="A58" s="12"/>
      <c r="B58" s="25">
        <v>343.9</v>
      </c>
      <c r="C58" s="20" t="s">
        <v>60</v>
      </c>
      <c r="D58" s="46">
        <v>0</v>
      </c>
      <c r="E58" s="46">
        <v>23745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23745</v>
      </c>
      <c r="O58" s="47">
        <f t="shared" si="8"/>
        <v>0.31447831960374012</v>
      </c>
      <c r="P58" s="9"/>
    </row>
    <row r="59" spans="1:16">
      <c r="A59" s="12"/>
      <c r="B59" s="25">
        <v>344.3</v>
      </c>
      <c r="C59" s="20" t="s">
        <v>61</v>
      </c>
      <c r="D59" s="46">
        <v>62378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62378</v>
      </c>
      <c r="O59" s="47">
        <f t="shared" si="8"/>
        <v>0.82613302254125498</v>
      </c>
      <c r="P59" s="9"/>
    </row>
    <row r="60" spans="1:16">
      <c r="A60" s="12"/>
      <c r="B60" s="25">
        <v>344.5</v>
      </c>
      <c r="C60" s="20" t="s">
        <v>62</v>
      </c>
      <c r="D60" s="46">
        <v>1243085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1243085</v>
      </c>
      <c r="O60" s="47">
        <f t="shared" si="8"/>
        <v>16.463393637591714</v>
      </c>
      <c r="P60" s="9"/>
    </row>
    <row r="61" spans="1:16">
      <c r="A61" s="12"/>
      <c r="B61" s="25">
        <v>344.9</v>
      </c>
      <c r="C61" s="20" t="s">
        <v>63</v>
      </c>
      <c r="D61" s="46">
        <v>7500</v>
      </c>
      <c r="E61" s="46">
        <v>250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7750</v>
      </c>
      <c r="O61" s="47">
        <f t="shared" si="8"/>
        <v>0.10264084973379599</v>
      </c>
      <c r="P61" s="9"/>
    </row>
    <row r="62" spans="1:16">
      <c r="A62" s="12"/>
      <c r="B62" s="25">
        <v>345.9</v>
      </c>
      <c r="C62" s="20" t="s">
        <v>111</v>
      </c>
      <c r="D62" s="46">
        <v>100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100</v>
      </c>
      <c r="O62" s="47">
        <f t="shared" si="8"/>
        <v>1.3243980610812387E-3</v>
      </c>
      <c r="P62" s="9"/>
    </row>
    <row r="63" spans="1:16">
      <c r="A63" s="12"/>
      <c r="B63" s="25">
        <v>346.9</v>
      </c>
      <c r="C63" s="20" t="s">
        <v>64</v>
      </c>
      <c r="D63" s="46">
        <v>11089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11089</v>
      </c>
      <c r="O63" s="47">
        <f t="shared" si="8"/>
        <v>0.14686250099329853</v>
      </c>
      <c r="P63" s="9"/>
    </row>
    <row r="64" spans="1:16">
      <c r="A64" s="12"/>
      <c r="B64" s="25">
        <v>347.2</v>
      </c>
      <c r="C64" s="20" t="s">
        <v>65</v>
      </c>
      <c r="D64" s="46">
        <v>743964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743964</v>
      </c>
      <c r="O64" s="47">
        <f t="shared" si="8"/>
        <v>9.853044791142425</v>
      </c>
      <c r="P64" s="9"/>
    </row>
    <row r="65" spans="1:16">
      <c r="A65" s="12"/>
      <c r="B65" s="25">
        <v>347.3</v>
      </c>
      <c r="C65" s="20" t="s">
        <v>66</v>
      </c>
      <c r="D65" s="46">
        <v>0</v>
      </c>
      <c r="E65" s="46">
        <v>79079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79079</v>
      </c>
      <c r="O65" s="47">
        <f t="shared" si="8"/>
        <v>1.0473207427224327</v>
      </c>
      <c r="P65" s="9"/>
    </row>
    <row r="66" spans="1:16">
      <c r="A66" s="12"/>
      <c r="B66" s="25">
        <v>347.5</v>
      </c>
      <c r="C66" s="20" t="s">
        <v>67</v>
      </c>
      <c r="D66" s="46">
        <v>302024</v>
      </c>
      <c r="E66" s="46">
        <v>5017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307041</v>
      </c>
      <c r="O66" s="47">
        <f t="shared" si="8"/>
        <v>4.0664450507244458</v>
      </c>
      <c r="P66" s="9"/>
    </row>
    <row r="67" spans="1:16">
      <c r="A67" s="12"/>
      <c r="B67" s="25">
        <v>347.9</v>
      </c>
      <c r="C67" s="20" t="s">
        <v>68</v>
      </c>
      <c r="D67" s="46">
        <v>539939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539939</v>
      </c>
      <c r="O67" s="47">
        <f t="shared" si="8"/>
        <v>7.1509416470214289</v>
      </c>
      <c r="P67" s="9"/>
    </row>
    <row r="68" spans="1:16" ht="15.75">
      <c r="A68" s="29" t="s">
        <v>47</v>
      </c>
      <c r="B68" s="30"/>
      <c r="C68" s="31"/>
      <c r="D68" s="32">
        <f t="shared" ref="D68:M68" si="12">SUM(D69:D72)</f>
        <v>881501</v>
      </c>
      <c r="E68" s="32">
        <f t="shared" si="12"/>
        <v>150008</v>
      </c>
      <c r="F68" s="32">
        <f t="shared" si="12"/>
        <v>0</v>
      </c>
      <c r="G68" s="32">
        <f t="shared" si="12"/>
        <v>0</v>
      </c>
      <c r="H68" s="32">
        <f t="shared" si="12"/>
        <v>0</v>
      </c>
      <c r="I68" s="32">
        <f t="shared" si="12"/>
        <v>405005</v>
      </c>
      <c r="J68" s="32">
        <f t="shared" si="12"/>
        <v>0</v>
      </c>
      <c r="K68" s="32">
        <f t="shared" si="12"/>
        <v>0</v>
      </c>
      <c r="L68" s="32">
        <f t="shared" si="12"/>
        <v>0</v>
      </c>
      <c r="M68" s="32">
        <f t="shared" si="12"/>
        <v>0</v>
      </c>
      <c r="N68" s="32">
        <f t="shared" ref="N68:N74" si="13">SUM(D68:M68)</f>
        <v>1436514</v>
      </c>
      <c r="O68" s="45">
        <f t="shared" si="8"/>
        <v>19.025163563160543</v>
      </c>
      <c r="P68" s="10"/>
    </row>
    <row r="69" spans="1:16">
      <c r="A69" s="13"/>
      <c r="B69" s="39">
        <v>351.1</v>
      </c>
      <c r="C69" s="21" t="s">
        <v>99</v>
      </c>
      <c r="D69" s="46">
        <v>759370</v>
      </c>
      <c r="E69" s="46">
        <v>1803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761173</v>
      </c>
      <c r="O69" s="47">
        <f t="shared" ref="O69:O86" si="14">(N69/O$88)</f>
        <v>10.080960453473896</v>
      </c>
      <c r="P69" s="9"/>
    </row>
    <row r="70" spans="1:16">
      <c r="A70" s="13"/>
      <c r="B70" s="39">
        <v>351.2</v>
      </c>
      <c r="C70" s="21" t="s">
        <v>100</v>
      </c>
      <c r="D70" s="46">
        <v>0</v>
      </c>
      <c r="E70" s="46">
        <v>55158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55158</v>
      </c>
      <c r="O70" s="47">
        <f t="shared" si="14"/>
        <v>0.73051148253118958</v>
      </c>
      <c r="P70" s="9"/>
    </row>
    <row r="71" spans="1:16">
      <c r="A71" s="13"/>
      <c r="B71" s="39">
        <v>351.4</v>
      </c>
      <c r="C71" s="21" t="s">
        <v>101</v>
      </c>
      <c r="D71" s="46">
        <v>111937</v>
      </c>
      <c r="E71" s="46">
        <v>93047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204984</v>
      </c>
      <c r="O71" s="47">
        <f t="shared" si="14"/>
        <v>2.714804121526766</v>
      </c>
      <c r="P71" s="9"/>
    </row>
    <row r="72" spans="1:16">
      <c r="A72" s="13"/>
      <c r="B72" s="39">
        <v>354</v>
      </c>
      <c r="C72" s="21" t="s">
        <v>71</v>
      </c>
      <c r="D72" s="46">
        <v>10194</v>
      </c>
      <c r="E72" s="46">
        <v>0</v>
      </c>
      <c r="F72" s="46">
        <v>0</v>
      </c>
      <c r="G72" s="46">
        <v>0</v>
      </c>
      <c r="H72" s="46">
        <v>0</v>
      </c>
      <c r="I72" s="46">
        <v>405005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415199</v>
      </c>
      <c r="O72" s="47">
        <f t="shared" si="14"/>
        <v>5.4988875056286917</v>
      </c>
      <c r="P72" s="9"/>
    </row>
    <row r="73" spans="1:16" ht="15.75">
      <c r="A73" s="29" t="s">
        <v>3</v>
      </c>
      <c r="B73" s="30"/>
      <c r="C73" s="31"/>
      <c r="D73" s="32">
        <f t="shared" ref="D73:M73" si="15">SUM(D74:D82)</f>
        <v>6778979</v>
      </c>
      <c r="E73" s="32">
        <f t="shared" si="15"/>
        <v>818807</v>
      </c>
      <c r="F73" s="32">
        <f t="shared" si="15"/>
        <v>126</v>
      </c>
      <c r="G73" s="32">
        <f t="shared" si="15"/>
        <v>8414</v>
      </c>
      <c r="H73" s="32">
        <f t="shared" si="15"/>
        <v>64397</v>
      </c>
      <c r="I73" s="32">
        <f t="shared" si="15"/>
        <v>338309</v>
      </c>
      <c r="J73" s="32">
        <f t="shared" si="15"/>
        <v>0</v>
      </c>
      <c r="K73" s="32">
        <f t="shared" si="15"/>
        <v>36415882</v>
      </c>
      <c r="L73" s="32">
        <f t="shared" si="15"/>
        <v>0</v>
      </c>
      <c r="M73" s="32">
        <f t="shared" si="15"/>
        <v>0</v>
      </c>
      <c r="N73" s="32">
        <f t="shared" si="13"/>
        <v>44424914</v>
      </c>
      <c r="O73" s="45">
        <f t="shared" si="14"/>
        <v>588.36269965300767</v>
      </c>
      <c r="P73" s="10"/>
    </row>
    <row r="74" spans="1:16">
      <c r="A74" s="12"/>
      <c r="B74" s="25">
        <v>361.1</v>
      </c>
      <c r="C74" s="20" t="s">
        <v>73</v>
      </c>
      <c r="D74" s="46">
        <v>16396</v>
      </c>
      <c r="E74" s="46">
        <v>11544</v>
      </c>
      <c r="F74" s="46">
        <v>126</v>
      </c>
      <c r="G74" s="46">
        <v>8414</v>
      </c>
      <c r="H74" s="46">
        <v>3197</v>
      </c>
      <c r="I74" s="46">
        <v>27383</v>
      </c>
      <c r="J74" s="46">
        <v>0</v>
      </c>
      <c r="K74" s="46">
        <v>4196009</v>
      </c>
      <c r="L74" s="46">
        <v>0</v>
      </c>
      <c r="M74" s="46">
        <v>0</v>
      </c>
      <c r="N74" s="46">
        <f t="shared" si="13"/>
        <v>4263069</v>
      </c>
      <c r="O74" s="47">
        <f t="shared" si="14"/>
        <v>56.460003178555347</v>
      </c>
      <c r="P74" s="9"/>
    </row>
    <row r="75" spans="1:16">
      <c r="A75" s="12"/>
      <c r="B75" s="25">
        <v>361.2</v>
      </c>
      <c r="C75" s="20" t="s">
        <v>102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262904</v>
      </c>
      <c r="L75" s="46">
        <v>0</v>
      </c>
      <c r="M75" s="46">
        <v>0</v>
      </c>
      <c r="N75" s="46">
        <f t="shared" ref="N75:N82" si="16">SUM(D75:M75)</f>
        <v>262904</v>
      </c>
      <c r="O75" s="47">
        <f t="shared" si="14"/>
        <v>3.4818954785050193</v>
      </c>
      <c r="P75" s="9"/>
    </row>
    <row r="76" spans="1:16">
      <c r="A76" s="12"/>
      <c r="B76" s="25">
        <v>361.3</v>
      </c>
      <c r="C76" s="20" t="s">
        <v>74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15879865</v>
      </c>
      <c r="L76" s="46">
        <v>0</v>
      </c>
      <c r="M76" s="46">
        <v>0</v>
      </c>
      <c r="N76" s="46">
        <f t="shared" si="16"/>
        <v>15879865</v>
      </c>
      <c r="O76" s="47">
        <f t="shared" si="14"/>
        <v>210.31262416231823</v>
      </c>
      <c r="P76" s="9"/>
    </row>
    <row r="77" spans="1:16">
      <c r="A77" s="12"/>
      <c r="B77" s="25">
        <v>361.4</v>
      </c>
      <c r="C77" s="20" t="s">
        <v>103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6540444</v>
      </c>
      <c r="L77" s="46">
        <v>0</v>
      </c>
      <c r="M77" s="46">
        <v>0</v>
      </c>
      <c r="N77" s="46">
        <f t="shared" si="16"/>
        <v>6540444</v>
      </c>
      <c r="O77" s="47">
        <f t="shared" si="14"/>
        <v>86.621513522104209</v>
      </c>
      <c r="P77" s="9"/>
    </row>
    <row r="78" spans="1:16">
      <c r="A78" s="12"/>
      <c r="B78" s="25">
        <v>364</v>
      </c>
      <c r="C78" s="20" t="s">
        <v>75</v>
      </c>
      <c r="D78" s="46">
        <v>120274</v>
      </c>
      <c r="E78" s="46">
        <v>0</v>
      </c>
      <c r="F78" s="46">
        <v>0</v>
      </c>
      <c r="G78" s="46">
        <v>0</v>
      </c>
      <c r="H78" s="46">
        <v>61200</v>
      </c>
      <c r="I78" s="46">
        <v>58961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240435</v>
      </c>
      <c r="O78" s="47">
        <f t="shared" si="14"/>
        <v>3.1843164781606759</v>
      </c>
      <c r="P78" s="9"/>
    </row>
    <row r="79" spans="1:16">
      <c r="A79" s="12"/>
      <c r="B79" s="25">
        <v>365</v>
      </c>
      <c r="C79" s="20" t="s">
        <v>76</v>
      </c>
      <c r="D79" s="46">
        <v>70830</v>
      </c>
      <c r="E79" s="46">
        <v>0</v>
      </c>
      <c r="F79" s="46">
        <v>0</v>
      </c>
      <c r="G79" s="46">
        <v>0</v>
      </c>
      <c r="H79" s="46">
        <v>0</v>
      </c>
      <c r="I79" s="46">
        <v>227153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297983</v>
      </c>
      <c r="O79" s="47">
        <f t="shared" si="14"/>
        <v>3.9464810743517074</v>
      </c>
      <c r="P79" s="9"/>
    </row>
    <row r="80" spans="1:16">
      <c r="A80" s="12"/>
      <c r="B80" s="25">
        <v>366</v>
      </c>
      <c r="C80" s="20" t="s">
        <v>77</v>
      </c>
      <c r="D80" s="46">
        <v>2077215</v>
      </c>
      <c r="E80" s="46">
        <v>486223</v>
      </c>
      <c r="F80" s="46">
        <v>0</v>
      </c>
      <c r="G80" s="46">
        <v>0</v>
      </c>
      <c r="H80" s="46">
        <v>0</v>
      </c>
      <c r="I80" s="46">
        <v>20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2563458</v>
      </c>
      <c r="O80" s="47">
        <f t="shared" si="14"/>
        <v>33.950388048631893</v>
      </c>
      <c r="P80" s="9"/>
    </row>
    <row r="81" spans="1:119">
      <c r="A81" s="12"/>
      <c r="B81" s="25">
        <v>368</v>
      </c>
      <c r="C81" s="20" t="s">
        <v>78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9516546</v>
      </c>
      <c r="L81" s="46">
        <v>0</v>
      </c>
      <c r="M81" s="46">
        <v>0</v>
      </c>
      <c r="N81" s="46">
        <f t="shared" si="16"/>
        <v>9516546</v>
      </c>
      <c r="O81" s="47">
        <f t="shared" si="14"/>
        <v>126.03695070590416</v>
      </c>
      <c r="P81" s="9"/>
    </row>
    <row r="82" spans="1:119">
      <c r="A82" s="12"/>
      <c r="B82" s="25">
        <v>369.9</v>
      </c>
      <c r="C82" s="20" t="s">
        <v>79</v>
      </c>
      <c r="D82" s="46">
        <v>4494264</v>
      </c>
      <c r="E82" s="46">
        <v>321040</v>
      </c>
      <c r="F82" s="46">
        <v>0</v>
      </c>
      <c r="G82" s="46">
        <v>0</v>
      </c>
      <c r="H82" s="46">
        <v>0</v>
      </c>
      <c r="I82" s="46">
        <v>24792</v>
      </c>
      <c r="J82" s="46">
        <v>0</v>
      </c>
      <c r="K82" s="46">
        <v>20114</v>
      </c>
      <c r="L82" s="46">
        <v>0</v>
      </c>
      <c r="M82" s="46">
        <v>0</v>
      </c>
      <c r="N82" s="46">
        <f t="shared" si="16"/>
        <v>4860210</v>
      </c>
      <c r="O82" s="47">
        <f t="shared" si="14"/>
        <v>64.368527004476462</v>
      </c>
      <c r="P82" s="9"/>
    </row>
    <row r="83" spans="1:119" ht="15.75">
      <c r="A83" s="29" t="s">
        <v>48</v>
      </c>
      <c r="B83" s="30"/>
      <c r="C83" s="31"/>
      <c r="D83" s="32">
        <f t="shared" ref="D83:M83" si="17">SUM(D84:D85)</f>
        <v>965509</v>
      </c>
      <c r="E83" s="32">
        <f t="shared" si="17"/>
        <v>169826</v>
      </c>
      <c r="F83" s="32">
        <f t="shared" si="17"/>
        <v>3771809</v>
      </c>
      <c r="G83" s="32">
        <f t="shared" si="17"/>
        <v>47256</v>
      </c>
      <c r="H83" s="32">
        <f t="shared" si="17"/>
        <v>0</v>
      </c>
      <c r="I83" s="32">
        <f t="shared" si="17"/>
        <v>477187</v>
      </c>
      <c r="J83" s="32">
        <f t="shared" si="17"/>
        <v>0</v>
      </c>
      <c r="K83" s="32">
        <f t="shared" si="17"/>
        <v>0</v>
      </c>
      <c r="L83" s="32">
        <f t="shared" si="17"/>
        <v>0</v>
      </c>
      <c r="M83" s="32">
        <f t="shared" si="17"/>
        <v>0</v>
      </c>
      <c r="N83" s="32">
        <f>SUM(D83:M83)</f>
        <v>5431587</v>
      </c>
      <c r="O83" s="45">
        <f t="shared" si="14"/>
        <v>71.935832913940615</v>
      </c>
      <c r="P83" s="9"/>
    </row>
    <row r="84" spans="1:119">
      <c r="A84" s="12"/>
      <c r="B84" s="25">
        <v>381</v>
      </c>
      <c r="C84" s="20" t="s">
        <v>80</v>
      </c>
      <c r="D84" s="46">
        <v>965509</v>
      </c>
      <c r="E84" s="46">
        <v>169826</v>
      </c>
      <c r="F84" s="46">
        <v>3771809</v>
      </c>
      <c r="G84" s="46">
        <v>47256</v>
      </c>
      <c r="H84" s="46">
        <v>0</v>
      </c>
      <c r="I84" s="46">
        <v>16776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4971176</v>
      </c>
      <c r="O84" s="47">
        <f t="shared" si="14"/>
        <v>65.838158556935866</v>
      </c>
      <c r="P84" s="9"/>
    </row>
    <row r="85" spans="1:119" ht="15.75" thickBot="1">
      <c r="A85" s="12"/>
      <c r="B85" s="25">
        <v>389.7</v>
      </c>
      <c r="C85" s="20" t="s">
        <v>112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460411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460411</v>
      </c>
      <c r="O85" s="47">
        <f t="shared" si="14"/>
        <v>6.0976743570047409</v>
      </c>
      <c r="P85" s="9"/>
    </row>
    <row r="86" spans="1:119" ht="16.5" thickBot="1">
      <c r="A86" s="14" t="s">
        <v>69</v>
      </c>
      <c r="B86" s="23"/>
      <c r="C86" s="22"/>
      <c r="D86" s="15">
        <f t="shared" ref="D86:M86" si="18">SUM(D5,D17,D25,D45,D68,D73,D83)</f>
        <v>76325722</v>
      </c>
      <c r="E86" s="15">
        <f t="shared" si="18"/>
        <v>9201857</v>
      </c>
      <c r="F86" s="15">
        <f t="shared" si="18"/>
        <v>3771935</v>
      </c>
      <c r="G86" s="15">
        <f t="shared" si="18"/>
        <v>350550</v>
      </c>
      <c r="H86" s="15">
        <f t="shared" si="18"/>
        <v>64397</v>
      </c>
      <c r="I86" s="15">
        <f t="shared" si="18"/>
        <v>39483911</v>
      </c>
      <c r="J86" s="15">
        <f t="shared" si="18"/>
        <v>0</v>
      </c>
      <c r="K86" s="15">
        <f t="shared" si="18"/>
        <v>36415882</v>
      </c>
      <c r="L86" s="15">
        <f t="shared" si="18"/>
        <v>0</v>
      </c>
      <c r="M86" s="15">
        <f t="shared" si="18"/>
        <v>0</v>
      </c>
      <c r="N86" s="15">
        <f>SUM(D86:M86)</f>
        <v>165614254</v>
      </c>
      <c r="O86" s="38">
        <f t="shared" si="14"/>
        <v>2193.3919688501578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20" t="s">
        <v>119</v>
      </c>
      <c r="M88" s="120"/>
      <c r="N88" s="120"/>
      <c r="O88" s="43">
        <v>75506</v>
      </c>
    </row>
    <row r="89" spans="1:119">
      <c r="A89" s="121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9"/>
    </row>
    <row r="90" spans="1:119" ht="15.75" customHeight="1" thickBot="1">
      <c r="A90" s="122" t="s">
        <v>106</v>
      </c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2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107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83</v>
      </c>
      <c r="B3" s="110"/>
      <c r="C3" s="111"/>
      <c r="D3" s="130" t="s">
        <v>42</v>
      </c>
      <c r="E3" s="131"/>
      <c r="F3" s="131"/>
      <c r="G3" s="131"/>
      <c r="H3" s="132"/>
      <c r="I3" s="130" t="s">
        <v>43</v>
      </c>
      <c r="J3" s="132"/>
      <c r="K3" s="130" t="s">
        <v>45</v>
      </c>
      <c r="L3" s="132"/>
      <c r="M3" s="36"/>
      <c r="N3" s="37"/>
      <c r="O3" s="133" t="s">
        <v>88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44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38899664</v>
      </c>
      <c r="E5" s="27">
        <f t="shared" si="0"/>
        <v>2665825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41565489</v>
      </c>
      <c r="O5" s="33">
        <f t="shared" ref="O5:O36" si="1">(N5/O$87)</f>
        <v>553.28437936772048</v>
      </c>
      <c r="P5" s="6"/>
    </row>
    <row r="6" spans="1:133">
      <c r="A6" s="12"/>
      <c r="B6" s="25">
        <v>311</v>
      </c>
      <c r="C6" s="20" t="s">
        <v>2</v>
      </c>
      <c r="D6" s="46">
        <v>32870366</v>
      </c>
      <c r="E6" s="46">
        <v>1382280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34252646</v>
      </c>
      <c r="O6" s="47">
        <f t="shared" si="1"/>
        <v>455.94204326123128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745146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745146</v>
      </c>
      <c r="O7" s="47">
        <f t="shared" si="1"/>
        <v>9.9187487520798676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538399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538399</v>
      </c>
      <c r="O8" s="47">
        <f t="shared" si="1"/>
        <v>7.1667088186356072</v>
      </c>
      <c r="P8" s="9"/>
    </row>
    <row r="9" spans="1:133">
      <c r="A9" s="12"/>
      <c r="B9" s="25">
        <v>312.51</v>
      </c>
      <c r="C9" s="20" t="s">
        <v>92</v>
      </c>
      <c r="D9" s="46">
        <v>820253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820253</v>
      </c>
      <c r="O9" s="47">
        <f t="shared" si="1"/>
        <v>10.918509151414309</v>
      </c>
      <c r="P9" s="9"/>
    </row>
    <row r="10" spans="1:133">
      <c r="A10" s="12"/>
      <c r="B10" s="25">
        <v>312.52</v>
      </c>
      <c r="C10" s="20" t="s">
        <v>93</v>
      </c>
      <c r="D10" s="46">
        <v>455140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455140</v>
      </c>
      <c r="O10" s="47">
        <f t="shared" si="1"/>
        <v>6.0584359400998338</v>
      </c>
      <c r="P10" s="9"/>
    </row>
    <row r="11" spans="1:133">
      <c r="A11" s="12"/>
      <c r="B11" s="25">
        <v>315</v>
      </c>
      <c r="C11" s="20" t="s">
        <v>12</v>
      </c>
      <c r="D11" s="46">
        <v>4115164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4115164</v>
      </c>
      <c r="O11" s="47">
        <f t="shared" si="1"/>
        <v>54.777557404326124</v>
      </c>
      <c r="P11" s="9"/>
    </row>
    <row r="12" spans="1:133">
      <c r="A12" s="12"/>
      <c r="B12" s="25">
        <v>316</v>
      </c>
      <c r="C12" s="20" t="s">
        <v>13</v>
      </c>
      <c r="D12" s="46">
        <v>638741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638741</v>
      </c>
      <c r="O12" s="47">
        <f t="shared" si="1"/>
        <v>8.5023760399334449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SUM(D14:D20)</f>
        <v>15488265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15488265</v>
      </c>
      <c r="O13" s="45">
        <f t="shared" si="1"/>
        <v>206.16658901830283</v>
      </c>
      <c r="P13" s="10"/>
    </row>
    <row r="14" spans="1:133">
      <c r="A14" s="12"/>
      <c r="B14" s="25">
        <v>322</v>
      </c>
      <c r="C14" s="20" t="s">
        <v>0</v>
      </c>
      <c r="D14" s="46">
        <v>1921407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1921407</v>
      </c>
      <c r="O14" s="47">
        <f t="shared" si="1"/>
        <v>25.576133111480864</v>
      </c>
      <c r="P14" s="9"/>
    </row>
    <row r="15" spans="1:133">
      <c r="A15" s="12"/>
      <c r="B15" s="25">
        <v>323.10000000000002</v>
      </c>
      <c r="C15" s="20" t="s">
        <v>15</v>
      </c>
      <c r="D15" s="46">
        <v>5049066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5049066</v>
      </c>
      <c r="O15" s="47">
        <f t="shared" si="1"/>
        <v>67.208865224625626</v>
      </c>
      <c r="P15" s="9"/>
    </row>
    <row r="16" spans="1:133">
      <c r="A16" s="12"/>
      <c r="B16" s="25">
        <v>323.2</v>
      </c>
      <c r="C16" s="20" t="s">
        <v>94</v>
      </c>
      <c r="D16" s="46">
        <v>325718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325718</v>
      </c>
      <c r="O16" s="47">
        <f t="shared" si="1"/>
        <v>4.3356805324459238</v>
      </c>
      <c r="P16" s="9"/>
    </row>
    <row r="17" spans="1:16">
      <c r="A17" s="12"/>
      <c r="B17" s="25">
        <v>323.39999999999998</v>
      </c>
      <c r="C17" s="20" t="s">
        <v>16</v>
      </c>
      <c r="D17" s="46">
        <v>14946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14946</v>
      </c>
      <c r="O17" s="47">
        <f t="shared" si="1"/>
        <v>0.19894841930116472</v>
      </c>
      <c r="P17" s="9"/>
    </row>
    <row r="18" spans="1:16">
      <c r="A18" s="12"/>
      <c r="B18" s="25">
        <v>323.89999999999998</v>
      </c>
      <c r="C18" s="20" t="s">
        <v>17</v>
      </c>
      <c r="D18" s="46">
        <v>79713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79713</v>
      </c>
      <c r="O18" s="47">
        <f t="shared" si="1"/>
        <v>1.0610715474209651</v>
      </c>
      <c r="P18" s="9"/>
    </row>
    <row r="19" spans="1:16">
      <c r="A19" s="12"/>
      <c r="B19" s="25">
        <v>324.11</v>
      </c>
      <c r="C19" s="20" t="s">
        <v>18</v>
      </c>
      <c r="D19" s="46">
        <v>8093193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8093193</v>
      </c>
      <c r="O19" s="47">
        <f t="shared" si="1"/>
        <v>107.72969051580699</v>
      </c>
      <c r="P19" s="9"/>
    </row>
    <row r="20" spans="1:16">
      <c r="A20" s="12"/>
      <c r="B20" s="25">
        <v>324.12</v>
      </c>
      <c r="C20" s="20" t="s">
        <v>95</v>
      </c>
      <c r="D20" s="46">
        <v>4222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4222</v>
      </c>
      <c r="O20" s="47">
        <f t="shared" si="1"/>
        <v>5.6199667221297836E-2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SUM(D22:D42)</f>
        <v>6289071</v>
      </c>
      <c r="E21" s="32">
        <f t="shared" si="5"/>
        <v>3575020</v>
      </c>
      <c r="F21" s="32">
        <f t="shared" si="5"/>
        <v>0</v>
      </c>
      <c r="G21" s="32">
        <f t="shared" si="5"/>
        <v>808776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10672867</v>
      </c>
      <c r="O21" s="45">
        <f t="shared" si="1"/>
        <v>142.06811314475874</v>
      </c>
      <c r="P21" s="10"/>
    </row>
    <row r="22" spans="1:16">
      <c r="A22" s="12"/>
      <c r="B22" s="25">
        <v>331.2</v>
      </c>
      <c r="C22" s="20" t="s">
        <v>20</v>
      </c>
      <c r="D22" s="46">
        <v>42452</v>
      </c>
      <c r="E22" s="46">
        <v>1080633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1123085</v>
      </c>
      <c r="O22" s="47">
        <f t="shared" si="1"/>
        <v>14.949550748752079</v>
      </c>
      <c r="P22" s="9"/>
    </row>
    <row r="23" spans="1:16">
      <c r="A23" s="12"/>
      <c r="B23" s="25">
        <v>331.39</v>
      </c>
      <c r="C23" s="20" t="s">
        <v>24</v>
      </c>
      <c r="D23" s="46">
        <v>0</v>
      </c>
      <c r="E23" s="46">
        <v>162972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162972</v>
      </c>
      <c r="O23" s="47">
        <f t="shared" si="1"/>
        <v>2.1693444259567389</v>
      </c>
      <c r="P23" s="9"/>
    </row>
    <row r="24" spans="1:16">
      <c r="A24" s="12"/>
      <c r="B24" s="25">
        <v>331.42</v>
      </c>
      <c r="C24" s="20" t="s">
        <v>25</v>
      </c>
      <c r="D24" s="46">
        <v>0</v>
      </c>
      <c r="E24" s="46">
        <v>319169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319169</v>
      </c>
      <c r="O24" s="47">
        <f t="shared" si="1"/>
        <v>4.2485058236272879</v>
      </c>
      <c r="P24" s="9"/>
    </row>
    <row r="25" spans="1:16">
      <c r="A25" s="12"/>
      <c r="B25" s="25">
        <v>331.49</v>
      </c>
      <c r="C25" s="20" t="s">
        <v>108</v>
      </c>
      <c r="D25" s="46">
        <v>0</v>
      </c>
      <c r="E25" s="46">
        <v>213035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213035</v>
      </c>
      <c r="O25" s="47">
        <f t="shared" si="1"/>
        <v>2.835740432612313</v>
      </c>
      <c r="P25" s="9"/>
    </row>
    <row r="26" spans="1:16">
      <c r="A26" s="12"/>
      <c r="B26" s="25">
        <v>331.5</v>
      </c>
      <c r="C26" s="20" t="s">
        <v>22</v>
      </c>
      <c r="D26" s="46">
        <v>0</v>
      </c>
      <c r="E26" s="46">
        <v>869574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869574</v>
      </c>
      <c r="O26" s="47">
        <f t="shared" si="1"/>
        <v>11.575028286189683</v>
      </c>
      <c r="P26" s="9"/>
    </row>
    <row r="27" spans="1:16">
      <c r="A27" s="12"/>
      <c r="B27" s="25">
        <v>331.69</v>
      </c>
      <c r="C27" s="20" t="s">
        <v>26</v>
      </c>
      <c r="D27" s="46">
        <v>219155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219155</v>
      </c>
      <c r="O27" s="47">
        <f t="shared" si="1"/>
        <v>2.9172046589018303</v>
      </c>
      <c r="P27" s="9"/>
    </row>
    <row r="28" spans="1:16">
      <c r="A28" s="12"/>
      <c r="B28" s="25">
        <v>334.2</v>
      </c>
      <c r="C28" s="20" t="s">
        <v>23</v>
      </c>
      <c r="D28" s="46">
        <v>13386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13386</v>
      </c>
      <c r="O28" s="47">
        <f t="shared" si="1"/>
        <v>0.17818302828618968</v>
      </c>
      <c r="P28" s="9"/>
    </row>
    <row r="29" spans="1:16">
      <c r="A29" s="12"/>
      <c r="B29" s="25">
        <v>334.39</v>
      </c>
      <c r="C29" s="20" t="s">
        <v>28</v>
      </c>
      <c r="D29" s="46">
        <v>0</v>
      </c>
      <c r="E29" s="46">
        <v>10000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7">SUM(D29:M29)</f>
        <v>10000</v>
      </c>
      <c r="O29" s="47">
        <f t="shared" si="1"/>
        <v>0.13311148086522462</v>
      </c>
      <c r="P29" s="9"/>
    </row>
    <row r="30" spans="1:16">
      <c r="A30" s="12"/>
      <c r="B30" s="25">
        <v>334.49</v>
      </c>
      <c r="C30" s="20" t="s">
        <v>29</v>
      </c>
      <c r="D30" s="46">
        <v>0</v>
      </c>
      <c r="E30" s="46">
        <v>0</v>
      </c>
      <c r="F30" s="46">
        <v>0</v>
      </c>
      <c r="G30" s="46">
        <v>808776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808776</v>
      </c>
      <c r="O30" s="47">
        <f t="shared" si="1"/>
        <v>10.765737104825291</v>
      </c>
      <c r="P30" s="9"/>
    </row>
    <row r="31" spans="1:16">
      <c r="A31" s="12"/>
      <c r="B31" s="25">
        <v>334.5</v>
      </c>
      <c r="C31" s="20" t="s">
        <v>30</v>
      </c>
      <c r="D31" s="46">
        <v>0</v>
      </c>
      <c r="E31" s="46">
        <v>60145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60145</v>
      </c>
      <c r="O31" s="47">
        <f t="shared" si="1"/>
        <v>0.80059900166389353</v>
      </c>
      <c r="P31" s="9"/>
    </row>
    <row r="32" spans="1:16">
      <c r="A32" s="12"/>
      <c r="B32" s="25">
        <v>334.69</v>
      </c>
      <c r="C32" s="20" t="s">
        <v>31</v>
      </c>
      <c r="D32" s="46">
        <v>630776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630776</v>
      </c>
      <c r="O32" s="47">
        <f t="shared" si="1"/>
        <v>8.3963527454242932</v>
      </c>
      <c r="P32" s="9"/>
    </row>
    <row r="33" spans="1:16">
      <c r="A33" s="12"/>
      <c r="B33" s="25">
        <v>335.12</v>
      </c>
      <c r="C33" s="20" t="s">
        <v>33</v>
      </c>
      <c r="D33" s="46">
        <v>1241144</v>
      </c>
      <c r="E33" s="46">
        <v>498716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1739860</v>
      </c>
      <c r="O33" s="47">
        <f t="shared" si="1"/>
        <v>23.15953410981697</v>
      </c>
      <c r="P33" s="9"/>
    </row>
    <row r="34" spans="1:16">
      <c r="A34" s="12"/>
      <c r="B34" s="25">
        <v>335.14</v>
      </c>
      <c r="C34" s="20" t="s">
        <v>34</v>
      </c>
      <c r="D34" s="46">
        <v>7385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7385</v>
      </c>
      <c r="O34" s="47">
        <f t="shared" si="1"/>
        <v>9.8302828618968385E-2</v>
      </c>
      <c r="P34" s="9"/>
    </row>
    <row r="35" spans="1:16">
      <c r="A35" s="12"/>
      <c r="B35" s="25">
        <v>335.15</v>
      </c>
      <c r="C35" s="20" t="s">
        <v>35</v>
      </c>
      <c r="D35" s="46">
        <v>42048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42048</v>
      </c>
      <c r="O35" s="47">
        <f t="shared" si="1"/>
        <v>0.55970715474209654</v>
      </c>
      <c r="P35" s="9"/>
    </row>
    <row r="36" spans="1:16">
      <c r="A36" s="12"/>
      <c r="B36" s="25">
        <v>335.18</v>
      </c>
      <c r="C36" s="20" t="s">
        <v>36</v>
      </c>
      <c r="D36" s="46">
        <v>3890338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3890338</v>
      </c>
      <c r="O36" s="47">
        <f t="shared" si="1"/>
        <v>51.784865224625626</v>
      </c>
      <c r="P36" s="9"/>
    </row>
    <row r="37" spans="1:16">
      <c r="A37" s="12"/>
      <c r="B37" s="25">
        <v>335.21</v>
      </c>
      <c r="C37" s="20" t="s">
        <v>37</v>
      </c>
      <c r="D37" s="46">
        <v>56327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56327</v>
      </c>
      <c r="O37" s="47">
        <f t="shared" ref="O37:O68" si="8">(N37/O$87)</f>
        <v>0.74977703826955078</v>
      </c>
      <c r="P37" s="9"/>
    </row>
    <row r="38" spans="1:16">
      <c r="A38" s="12"/>
      <c r="B38" s="25">
        <v>335.49</v>
      </c>
      <c r="C38" s="20" t="s">
        <v>38</v>
      </c>
      <c r="D38" s="46">
        <v>35848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35848</v>
      </c>
      <c r="O38" s="47">
        <f t="shared" si="8"/>
        <v>0.47717803660565722</v>
      </c>
      <c r="P38" s="9"/>
    </row>
    <row r="39" spans="1:16">
      <c r="A39" s="12"/>
      <c r="B39" s="25">
        <v>337.2</v>
      </c>
      <c r="C39" s="20" t="s">
        <v>109</v>
      </c>
      <c r="D39" s="46">
        <v>0</v>
      </c>
      <c r="E39" s="46">
        <v>93866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9">SUM(D39:M39)</f>
        <v>93866</v>
      </c>
      <c r="O39" s="47">
        <f t="shared" si="8"/>
        <v>1.2494642262895175</v>
      </c>
      <c r="P39" s="9"/>
    </row>
    <row r="40" spans="1:16">
      <c r="A40" s="12"/>
      <c r="B40" s="25">
        <v>337.3</v>
      </c>
      <c r="C40" s="20" t="s">
        <v>110</v>
      </c>
      <c r="D40" s="46">
        <v>0</v>
      </c>
      <c r="E40" s="46">
        <v>146430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146430</v>
      </c>
      <c r="O40" s="47">
        <f t="shared" si="8"/>
        <v>1.9491514143094841</v>
      </c>
      <c r="P40" s="9"/>
    </row>
    <row r="41" spans="1:16">
      <c r="A41" s="12"/>
      <c r="B41" s="25">
        <v>337.6</v>
      </c>
      <c r="C41" s="20" t="s">
        <v>40</v>
      </c>
      <c r="D41" s="46">
        <v>110212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110212</v>
      </c>
      <c r="O41" s="47">
        <f t="shared" si="8"/>
        <v>1.4670482529118136</v>
      </c>
      <c r="P41" s="9"/>
    </row>
    <row r="42" spans="1:16">
      <c r="A42" s="12"/>
      <c r="B42" s="25">
        <v>337.7</v>
      </c>
      <c r="C42" s="20" t="s">
        <v>41</v>
      </c>
      <c r="D42" s="46">
        <v>0</v>
      </c>
      <c r="E42" s="46">
        <v>120480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120480</v>
      </c>
      <c r="O42" s="47">
        <f t="shared" si="8"/>
        <v>1.6037271214642264</v>
      </c>
      <c r="P42" s="9"/>
    </row>
    <row r="43" spans="1:16" ht="15.75">
      <c r="A43" s="29" t="s">
        <v>46</v>
      </c>
      <c r="B43" s="30"/>
      <c r="C43" s="31"/>
      <c r="D43" s="32">
        <f t="shared" ref="D43:M43" si="10">SUM(D44:D65)</f>
        <v>8018427</v>
      </c>
      <c r="E43" s="32">
        <f t="shared" si="10"/>
        <v>84837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38770286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9"/>
        <v>46873550</v>
      </c>
      <c r="O43" s="45">
        <f t="shared" si="8"/>
        <v>623.94076539101502</v>
      </c>
      <c r="P43" s="10"/>
    </row>
    <row r="44" spans="1:16">
      <c r="A44" s="12"/>
      <c r="B44" s="25">
        <v>341.1</v>
      </c>
      <c r="C44" s="20" t="s">
        <v>97</v>
      </c>
      <c r="D44" s="46">
        <v>174559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174559</v>
      </c>
      <c r="O44" s="47">
        <f t="shared" si="8"/>
        <v>2.3235806988352747</v>
      </c>
      <c r="P44" s="9"/>
    </row>
    <row r="45" spans="1:16">
      <c r="A45" s="12"/>
      <c r="B45" s="25">
        <v>341.3</v>
      </c>
      <c r="C45" s="20" t="s">
        <v>49</v>
      </c>
      <c r="D45" s="46">
        <v>163236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65" si="11">SUM(D45:M45)</f>
        <v>163236</v>
      </c>
      <c r="O45" s="47">
        <f t="shared" si="8"/>
        <v>2.1728585690515807</v>
      </c>
      <c r="P45" s="9"/>
    </row>
    <row r="46" spans="1:16">
      <c r="A46" s="12"/>
      <c r="B46" s="25">
        <v>341.9</v>
      </c>
      <c r="C46" s="20" t="s">
        <v>50</v>
      </c>
      <c r="D46" s="46">
        <v>4824</v>
      </c>
      <c r="E46" s="46">
        <v>0</v>
      </c>
      <c r="F46" s="46">
        <v>0</v>
      </c>
      <c r="G46" s="46">
        <v>0</v>
      </c>
      <c r="H46" s="46">
        <v>0</v>
      </c>
      <c r="I46" s="46">
        <v>138431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143255</v>
      </c>
      <c r="O46" s="47">
        <f t="shared" si="8"/>
        <v>1.9068885191347753</v>
      </c>
      <c r="P46" s="9"/>
    </row>
    <row r="47" spans="1:16">
      <c r="A47" s="12"/>
      <c r="B47" s="25">
        <v>342.2</v>
      </c>
      <c r="C47" s="20" t="s">
        <v>51</v>
      </c>
      <c r="D47" s="46">
        <v>921188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921188</v>
      </c>
      <c r="O47" s="47">
        <f t="shared" si="8"/>
        <v>12.262069883527454</v>
      </c>
      <c r="P47" s="9"/>
    </row>
    <row r="48" spans="1:16">
      <c r="A48" s="12"/>
      <c r="B48" s="25">
        <v>342.4</v>
      </c>
      <c r="C48" s="20" t="s">
        <v>52</v>
      </c>
      <c r="D48" s="46">
        <v>425437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425437</v>
      </c>
      <c r="O48" s="47">
        <f t="shared" si="8"/>
        <v>5.663054908485857</v>
      </c>
      <c r="P48" s="9"/>
    </row>
    <row r="49" spans="1:16">
      <c r="A49" s="12"/>
      <c r="B49" s="25">
        <v>342.5</v>
      </c>
      <c r="C49" s="20" t="s">
        <v>53</v>
      </c>
      <c r="D49" s="46">
        <v>420567</v>
      </c>
      <c r="E49" s="46">
        <v>14521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435088</v>
      </c>
      <c r="O49" s="47">
        <f t="shared" si="8"/>
        <v>5.791520798668885</v>
      </c>
      <c r="P49" s="9"/>
    </row>
    <row r="50" spans="1:16">
      <c r="A50" s="12"/>
      <c r="B50" s="25">
        <v>342.6</v>
      </c>
      <c r="C50" s="20" t="s">
        <v>54</v>
      </c>
      <c r="D50" s="46">
        <v>2542758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2542758</v>
      </c>
      <c r="O50" s="47">
        <f t="shared" si="8"/>
        <v>33.847028286189683</v>
      </c>
      <c r="P50" s="9"/>
    </row>
    <row r="51" spans="1:16">
      <c r="A51" s="12"/>
      <c r="B51" s="25">
        <v>342.9</v>
      </c>
      <c r="C51" s="20" t="s">
        <v>55</v>
      </c>
      <c r="D51" s="46">
        <v>115243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115243</v>
      </c>
      <c r="O51" s="47">
        <f t="shared" si="8"/>
        <v>1.5340166389351082</v>
      </c>
      <c r="P51" s="9"/>
    </row>
    <row r="52" spans="1:16">
      <c r="A52" s="12"/>
      <c r="B52" s="25">
        <v>343.3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15267213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15267213</v>
      </c>
      <c r="O52" s="47">
        <f t="shared" si="8"/>
        <v>203.22413311148085</v>
      </c>
      <c r="P52" s="9"/>
    </row>
    <row r="53" spans="1:16">
      <c r="A53" s="12"/>
      <c r="B53" s="25">
        <v>343.4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14505478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14505478</v>
      </c>
      <c r="O53" s="47">
        <f t="shared" si="8"/>
        <v>193.08456572379367</v>
      </c>
      <c r="P53" s="9"/>
    </row>
    <row r="54" spans="1:16">
      <c r="A54" s="12"/>
      <c r="B54" s="25">
        <v>343.5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8859164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8859164</v>
      </c>
      <c r="O54" s="47">
        <f t="shared" si="8"/>
        <v>117.92564392678868</v>
      </c>
      <c r="P54" s="9"/>
    </row>
    <row r="55" spans="1:16">
      <c r="A55" s="12"/>
      <c r="B55" s="25">
        <v>343.8</v>
      </c>
      <c r="C55" s="20" t="s">
        <v>59</v>
      </c>
      <c r="D55" s="46">
        <v>95217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95217</v>
      </c>
      <c r="O55" s="47">
        <f t="shared" si="8"/>
        <v>1.2674475873544093</v>
      </c>
      <c r="P55" s="9"/>
    </row>
    <row r="56" spans="1:16">
      <c r="A56" s="12"/>
      <c r="B56" s="25">
        <v>343.9</v>
      </c>
      <c r="C56" s="20" t="s">
        <v>60</v>
      </c>
      <c r="D56" s="46">
        <v>0</v>
      </c>
      <c r="E56" s="46">
        <v>11930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11930</v>
      </c>
      <c r="O56" s="47">
        <f t="shared" si="8"/>
        <v>0.15880199667221298</v>
      </c>
      <c r="P56" s="9"/>
    </row>
    <row r="57" spans="1:16">
      <c r="A57" s="12"/>
      <c r="B57" s="25">
        <v>344.3</v>
      </c>
      <c r="C57" s="20" t="s">
        <v>61</v>
      </c>
      <c r="D57" s="46">
        <v>65858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65858</v>
      </c>
      <c r="O57" s="47">
        <f t="shared" si="8"/>
        <v>0.87664559068219639</v>
      </c>
      <c r="P57" s="9"/>
    </row>
    <row r="58" spans="1:16">
      <c r="A58" s="12"/>
      <c r="B58" s="25">
        <v>344.5</v>
      </c>
      <c r="C58" s="20" t="s">
        <v>62</v>
      </c>
      <c r="D58" s="46">
        <v>1262233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1262233</v>
      </c>
      <c r="O58" s="47">
        <f t="shared" si="8"/>
        <v>16.801770382695508</v>
      </c>
      <c r="P58" s="9"/>
    </row>
    <row r="59" spans="1:16">
      <c r="A59" s="12"/>
      <c r="B59" s="25">
        <v>344.6</v>
      </c>
      <c r="C59" s="20" t="s">
        <v>98</v>
      </c>
      <c r="D59" s="46">
        <v>1812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1812</v>
      </c>
      <c r="O59" s="47">
        <f t="shared" si="8"/>
        <v>2.4119800332778701E-2</v>
      </c>
      <c r="P59" s="9"/>
    </row>
    <row r="60" spans="1:16">
      <c r="A60" s="12"/>
      <c r="B60" s="25">
        <v>345.9</v>
      </c>
      <c r="C60" s="20" t="s">
        <v>111</v>
      </c>
      <c r="D60" s="46">
        <v>375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375</v>
      </c>
      <c r="O60" s="47">
        <f t="shared" si="8"/>
        <v>4.9916805324459234E-3</v>
      </c>
      <c r="P60" s="9"/>
    </row>
    <row r="61" spans="1:16">
      <c r="A61" s="12"/>
      <c r="B61" s="25">
        <v>346.9</v>
      </c>
      <c r="C61" s="20" t="s">
        <v>64</v>
      </c>
      <c r="D61" s="46">
        <v>23388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23388</v>
      </c>
      <c r="O61" s="47">
        <f t="shared" si="8"/>
        <v>0.31132113144758733</v>
      </c>
      <c r="P61" s="9"/>
    </row>
    <row r="62" spans="1:16">
      <c r="A62" s="12"/>
      <c r="B62" s="25">
        <v>347.2</v>
      </c>
      <c r="C62" s="20" t="s">
        <v>65</v>
      </c>
      <c r="D62" s="46">
        <v>759234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759234</v>
      </c>
      <c r="O62" s="47">
        <f t="shared" si="8"/>
        <v>10.106276206322795</v>
      </c>
      <c r="P62" s="9"/>
    </row>
    <row r="63" spans="1:16">
      <c r="A63" s="12"/>
      <c r="B63" s="25">
        <v>347.3</v>
      </c>
      <c r="C63" s="20" t="s">
        <v>66</v>
      </c>
      <c r="D63" s="46">
        <v>0</v>
      </c>
      <c r="E63" s="46">
        <v>58386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58386</v>
      </c>
      <c r="O63" s="47">
        <f t="shared" si="8"/>
        <v>0.77718469217970054</v>
      </c>
      <c r="P63" s="9"/>
    </row>
    <row r="64" spans="1:16">
      <c r="A64" s="12"/>
      <c r="B64" s="25">
        <v>347.5</v>
      </c>
      <c r="C64" s="20" t="s">
        <v>67</v>
      </c>
      <c r="D64" s="46">
        <v>575370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575370</v>
      </c>
      <c r="O64" s="47">
        <f t="shared" si="8"/>
        <v>7.6588352745424295</v>
      </c>
      <c r="P64" s="9"/>
    </row>
    <row r="65" spans="1:16">
      <c r="A65" s="12"/>
      <c r="B65" s="25">
        <v>347.9</v>
      </c>
      <c r="C65" s="20" t="s">
        <v>68</v>
      </c>
      <c r="D65" s="46">
        <v>467128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467128</v>
      </c>
      <c r="O65" s="47">
        <f t="shared" si="8"/>
        <v>6.2180099833610649</v>
      </c>
      <c r="P65" s="9"/>
    </row>
    <row r="66" spans="1:16" ht="15.75">
      <c r="A66" s="29" t="s">
        <v>47</v>
      </c>
      <c r="B66" s="30"/>
      <c r="C66" s="31"/>
      <c r="D66" s="32">
        <f t="shared" ref="D66:M66" si="12">SUM(D67:D70)</f>
        <v>1006653</v>
      </c>
      <c r="E66" s="32">
        <f t="shared" si="12"/>
        <v>239932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460195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ref="N66:N72" si="13">SUM(D66:M66)</f>
        <v>1706780</v>
      </c>
      <c r="O66" s="45">
        <f t="shared" si="8"/>
        <v>22.71920133111481</v>
      </c>
      <c r="P66" s="10"/>
    </row>
    <row r="67" spans="1:16">
      <c r="A67" s="13"/>
      <c r="B67" s="39">
        <v>351.1</v>
      </c>
      <c r="C67" s="21" t="s">
        <v>99</v>
      </c>
      <c r="D67" s="46">
        <v>911099</v>
      </c>
      <c r="E67" s="46">
        <v>1902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913001</v>
      </c>
      <c r="O67" s="47">
        <f t="shared" si="8"/>
        <v>12.153091514143094</v>
      </c>
      <c r="P67" s="9"/>
    </row>
    <row r="68" spans="1:16">
      <c r="A68" s="13"/>
      <c r="B68" s="39">
        <v>351.2</v>
      </c>
      <c r="C68" s="21" t="s">
        <v>100</v>
      </c>
      <c r="D68" s="46">
        <v>1015</v>
      </c>
      <c r="E68" s="46">
        <v>177666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178681</v>
      </c>
      <c r="O68" s="47">
        <f t="shared" si="8"/>
        <v>2.3784492512479201</v>
      </c>
      <c r="P68" s="9"/>
    </row>
    <row r="69" spans="1:16">
      <c r="A69" s="13"/>
      <c r="B69" s="39">
        <v>351.4</v>
      </c>
      <c r="C69" s="21" t="s">
        <v>101</v>
      </c>
      <c r="D69" s="46">
        <v>83852</v>
      </c>
      <c r="E69" s="46">
        <v>60364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144216</v>
      </c>
      <c r="O69" s="47">
        <f t="shared" ref="O69:O85" si="14">(N69/O$87)</f>
        <v>1.9196805324459234</v>
      </c>
      <c r="P69" s="9"/>
    </row>
    <row r="70" spans="1:16">
      <c r="A70" s="13"/>
      <c r="B70" s="39">
        <v>354</v>
      </c>
      <c r="C70" s="21" t="s">
        <v>71</v>
      </c>
      <c r="D70" s="46">
        <v>10687</v>
      </c>
      <c r="E70" s="46">
        <v>0</v>
      </c>
      <c r="F70" s="46">
        <v>0</v>
      </c>
      <c r="G70" s="46">
        <v>0</v>
      </c>
      <c r="H70" s="46">
        <v>0</v>
      </c>
      <c r="I70" s="46">
        <v>460195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470882</v>
      </c>
      <c r="O70" s="47">
        <f t="shared" si="14"/>
        <v>6.2679800332778699</v>
      </c>
      <c r="P70" s="9"/>
    </row>
    <row r="71" spans="1:16" ht="15.75">
      <c r="A71" s="29" t="s">
        <v>3</v>
      </c>
      <c r="B71" s="30"/>
      <c r="C71" s="31"/>
      <c r="D71" s="32">
        <f t="shared" ref="D71:M71" si="15">SUM(D72:D81)</f>
        <v>5331004</v>
      </c>
      <c r="E71" s="32">
        <f t="shared" si="15"/>
        <v>529591</v>
      </c>
      <c r="F71" s="32">
        <f t="shared" si="15"/>
        <v>93</v>
      </c>
      <c r="G71" s="32">
        <f t="shared" si="15"/>
        <v>35656</v>
      </c>
      <c r="H71" s="32">
        <f t="shared" si="15"/>
        <v>92320</v>
      </c>
      <c r="I71" s="32">
        <f t="shared" si="15"/>
        <v>537813</v>
      </c>
      <c r="J71" s="32">
        <f t="shared" si="15"/>
        <v>0</v>
      </c>
      <c r="K71" s="32">
        <f t="shared" si="15"/>
        <v>9419117</v>
      </c>
      <c r="L71" s="32">
        <f t="shared" si="15"/>
        <v>0</v>
      </c>
      <c r="M71" s="32">
        <f t="shared" si="15"/>
        <v>0</v>
      </c>
      <c r="N71" s="32">
        <f t="shared" si="13"/>
        <v>15945594</v>
      </c>
      <c r="O71" s="45">
        <f t="shared" si="14"/>
        <v>212.25416306156407</v>
      </c>
      <c r="P71" s="10"/>
    </row>
    <row r="72" spans="1:16">
      <c r="A72" s="12"/>
      <c r="B72" s="25">
        <v>361.1</v>
      </c>
      <c r="C72" s="20" t="s">
        <v>73</v>
      </c>
      <c r="D72" s="46">
        <v>32312</v>
      </c>
      <c r="E72" s="46">
        <v>30124</v>
      </c>
      <c r="F72" s="46">
        <v>93</v>
      </c>
      <c r="G72" s="46">
        <v>10656</v>
      </c>
      <c r="H72" s="46">
        <v>4970</v>
      </c>
      <c r="I72" s="46">
        <v>31833</v>
      </c>
      <c r="J72" s="46">
        <v>0</v>
      </c>
      <c r="K72" s="46">
        <v>4198683</v>
      </c>
      <c r="L72" s="46">
        <v>0</v>
      </c>
      <c r="M72" s="46">
        <v>0</v>
      </c>
      <c r="N72" s="46">
        <f t="shared" si="13"/>
        <v>4308671</v>
      </c>
      <c r="O72" s="47">
        <f t="shared" si="14"/>
        <v>57.353357737104822</v>
      </c>
      <c r="P72" s="9"/>
    </row>
    <row r="73" spans="1:16">
      <c r="A73" s="12"/>
      <c r="B73" s="25">
        <v>361.2</v>
      </c>
      <c r="C73" s="20" t="s">
        <v>102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19176</v>
      </c>
      <c r="L73" s="46">
        <v>0</v>
      </c>
      <c r="M73" s="46">
        <v>0</v>
      </c>
      <c r="N73" s="46">
        <f t="shared" ref="N73:N81" si="16">SUM(D73:M73)</f>
        <v>19176</v>
      </c>
      <c r="O73" s="47">
        <f t="shared" si="14"/>
        <v>0.25525457570715476</v>
      </c>
      <c r="P73" s="9"/>
    </row>
    <row r="74" spans="1:16">
      <c r="A74" s="12"/>
      <c r="B74" s="25">
        <v>361.3</v>
      </c>
      <c r="C74" s="20" t="s">
        <v>74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-12946936</v>
      </c>
      <c r="L74" s="46">
        <v>0</v>
      </c>
      <c r="M74" s="46">
        <v>0</v>
      </c>
      <c r="N74" s="46">
        <f t="shared" si="16"/>
        <v>-12946936</v>
      </c>
      <c r="O74" s="47">
        <f t="shared" si="14"/>
        <v>-172.33858236272877</v>
      </c>
      <c r="P74" s="9"/>
    </row>
    <row r="75" spans="1:16">
      <c r="A75" s="12"/>
      <c r="B75" s="25">
        <v>361.4</v>
      </c>
      <c r="C75" s="20" t="s">
        <v>103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10041667</v>
      </c>
      <c r="L75" s="46">
        <v>0</v>
      </c>
      <c r="M75" s="46">
        <v>0</v>
      </c>
      <c r="N75" s="46">
        <f t="shared" si="16"/>
        <v>10041667</v>
      </c>
      <c r="O75" s="47">
        <f t="shared" si="14"/>
        <v>133.66611647254575</v>
      </c>
      <c r="P75" s="9"/>
    </row>
    <row r="76" spans="1:16">
      <c r="A76" s="12"/>
      <c r="B76" s="25">
        <v>364</v>
      </c>
      <c r="C76" s="20" t="s">
        <v>75</v>
      </c>
      <c r="D76" s="46">
        <v>136319</v>
      </c>
      <c r="E76" s="46">
        <v>0</v>
      </c>
      <c r="F76" s="46">
        <v>0</v>
      </c>
      <c r="G76" s="46">
        <v>0</v>
      </c>
      <c r="H76" s="46">
        <v>87350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223669</v>
      </c>
      <c r="O76" s="47">
        <f t="shared" si="14"/>
        <v>2.9772911813643925</v>
      </c>
      <c r="P76" s="9"/>
    </row>
    <row r="77" spans="1:16">
      <c r="A77" s="12"/>
      <c r="B77" s="25">
        <v>365</v>
      </c>
      <c r="C77" s="20" t="s">
        <v>76</v>
      </c>
      <c r="D77" s="46">
        <v>82535</v>
      </c>
      <c r="E77" s="46">
        <v>0</v>
      </c>
      <c r="F77" s="46">
        <v>0</v>
      </c>
      <c r="G77" s="46">
        <v>0</v>
      </c>
      <c r="H77" s="46">
        <v>0</v>
      </c>
      <c r="I77" s="46">
        <v>370729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453264</v>
      </c>
      <c r="O77" s="47">
        <f t="shared" si="14"/>
        <v>6.0334642262895173</v>
      </c>
      <c r="P77" s="9"/>
    </row>
    <row r="78" spans="1:16">
      <c r="A78" s="12"/>
      <c r="B78" s="25">
        <v>366</v>
      </c>
      <c r="C78" s="20" t="s">
        <v>77</v>
      </c>
      <c r="D78" s="46">
        <v>2096339</v>
      </c>
      <c r="E78" s="46">
        <v>127766</v>
      </c>
      <c r="F78" s="46">
        <v>0</v>
      </c>
      <c r="G78" s="46">
        <v>0</v>
      </c>
      <c r="H78" s="46">
        <v>0</v>
      </c>
      <c r="I78" s="46">
        <v>420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2224525</v>
      </c>
      <c r="O78" s="47">
        <f t="shared" si="14"/>
        <v>29.610981697171383</v>
      </c>
      <c r="P78" s="9"/>
    </row>
    <row r="79" spans="1:16">
      <c r="A79" s="12"/>
      <c r="B79" s="25">
        <v>368</v>
      </c>
      <c r="C79" s="20" t="s">
        <v>78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8087979</v>
      </c>
      <c r="L79" s="46">
        <v>0</v>
      </c>
      <c r="M79" s="46">
        <v>0</v>
      </c>
      <c r="N79" s="46">
        <f t="shared" si="16"/>
        <v>8087979</v>
      </c>
      <c r="O79" s="47">
        <f t="shared" si="14"/>
        <v>107.66028618968386</v>
      </c>
      <c r="P79" s="9"/>
    </row>
    <row r="80" spans="1:16">
      <c r="A80" s="12"/>
      <c r="B80" s="25">
        <v>369.3</v>
      </c>
      <c r="C80" s="20" t="s">
        <v>104</v>
      </c>
      <c r="D80" s="46">
        <v>15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1032</v>
      </c>
      <c r="L80" s="46">
        <v>0</v>
      </c>
      <c r="M80" s="46">
        <v>0</v>
      </c>
      <c r="N80" s="46">
        <f t="shared" si="16"/>
        <v>1047</v>
      </c>
      <c r="O80" s="47">
        <f t="shared" si="14"/>
        <v>1.3936772046589019E-2</v>
      </c>
      <c r="P80" s="9"/>
    </row>
    <row r="81" spans="1:119">
      <c r="A81" s="12"/>
      <c r="B81" s="25">
        <v>369.9</v>
      </c>
      <c r="C81" s="20" t="s">
        <v>79</v>
      </c>
      <c r="D81" s="46">
        <v>2983484</v>
      </c>
      <c r="E81" s="46">
        <v>371701</v>
      </c>
      <c r="F81" s="46">
        <v>0</v>
      </c>
      <c r="G81" s="46">
        <v>25000</v>
      </c>
      <c r="H81" s="46">
        <v>0</v>
      </c>
      <c r="I81" s="46">
        <v>134831</v>
      </c>
      <c r="J81" s="46">
        <v>0</v>
      </c>
      <c r="K81" s="46">
        <v>17516</v>
      </c>
      <c r="L81" s="46">
        <v>0</v>
      </c>
      <c r="M81" s="46">
        <v>0</v>
      </c>
      <c r="N81" s="46">
        <f t="shared" si="16"/>
        <v>3532532</v>
      </c>
      <c r="O81" s="47">
        <f t="shared" si="14"/>
        <v>47.02205657237937</v>
      </c>
      <c r="P81" s="9"/>
    </row>
    <row r="82" spans="1:119" ht="15.75">
      <c r="A82" s="29" t="s">
        <v>48</v>
      </c>
      <c r="B82" s="30"/>
      <c r="C82" s="31"/>
      <c r="D82" s="32">
        <f t="shared" ref="D82:M82" si="17">SUM(D83:D84)</f>
        <v>958202</v>
      </c>
      <c r="E82" s="32">
        <f t="shared" si="17"/>
        <v>1423378</v>
      </c>
      <c r="F82" s="32">
        <f t="shared" si="17"/>
        <v>3772705</v>
      </c>
      <c r="G82" s="32">
        <f t="shared" si="17"/>
        <v>0</v>
      </c>
      <c r="H82" s="32">
        <f t="shared" si="17"/>
        <v>0</v>
      </c>
      <c r="I82" s="32">
        <f t="shared" si="17"/>
        <v>296160</v>
      </c>
      <c r="J82" s="32">
        <f t="shared" si="17"/>
        <v>0</v>
      </c>
      <c r="K82" s="32">
        <f t="shared" si="17"/>
        <v>0</v>
      </c>
      <c r="L82" s="32">
        <f t="shared" si="17"/>
        <v>0</v>
      </c>
      <c r="M82" s="32">
        <f t="shared" si="17"/>
        <v>0</v>
      </c>
      <c r="N82" s="32">
        <f>SUM(D82:M82)</f>
        <v>6450445</v>
      </c>
      <c r="O82" s="45">
        <f t="shared" si="14"/>
        <v>85.862828618968379</v>
      </c>
      <c r="P82" s="9"/>
    </row>
    <row r="83" spans="1:119">
      <c r="A83" s="12"/>
      <c r="B83" s="25">
        <v>381</v>
      </c>
      <c r="C83" s="20" t="s">
        <v>80</v>
      </c>
      <c r="D83" s="46">
        <v>958202</v>
      </c>
      <c r="E83" s="46">
        <v>1423378</v>
      </c>
      <c r="F83" s="46">
        <v>3772705</v>
      </c>
      <c r="G83" s="46">
        <v>0</v>
      </c>
      <c r="H83" s="46">
        <v>0</v>
      </c>
      <c r="I83" s="46">
        <v>7014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6161299</v>
      </c>
      <c r="O83" s="47">
        <f t="shared" si="14"/>
        <v>82.013963394342767</v>
      </c>
      <c r="P83" s="9"/>
    </row>
    <row r="84" spans="1:119" ht="15.75" thickBot="1">
      <c r="A84" s="12"/>
      <c r="B84" s="25">
        <v>389.7</v>
      </c>
      <c r="C84" s="20" t="s">
        <v>112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289146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289146</v>
      </c>
      <c r="O84" s="47">
        <f t="shared" si="14"/>
        <v>3.8488652246256239</v>
      </c>
      <c r="P84" s="9"/>
    </row>
    <row r="85" spans="1:119" ht="16.5" thickBot="1">
      <c r="A85" s="14" t="s">
        <v>69</v>
      </c>
      <c r="B85" s="23"/>
      <c r="C85" s="22"/>
      <c r="D85" s="15">
        <f t="shared" ref="D85:M85" si="18">SUM(D5,D13,D21,D43,D66,D71,D82)</f>
        <v>75991286</v>
      </c>
      <c r="E85" s="15">
        <f t="shared" si="18"/>
        <v>8518583</v>
      </c>
      <c r="F85" s="15">
        <f t="shared" si="18"/>
        <v>3772798</v>
      </c>
      <c r="G85" s="15">
        <f t="shared" si="18"/>
        <v>844432</v>
      </c>
      <c r="H85" s="15">
        <f t="shared" si="18"/>
        <v>92320</v>
      </c>
      <c r="I85" s="15">
        <f t="shared" si="18"/>
        <v>40064454</v>
      </c>
      <c r="J85" s="15">
        <f t="shared" si="18"/>
        <v>0</v>
      </c>
      <c r="K85" s="15">
        <f t="shared" si="18"/>
        <v>9419117</v>
      </c>
      <c r="L85" s="15">
        <f t="shared" si="18"/>
        <v>0</v>
      </c>
      <c r="M85" s="15">
        <f t="shared" si="18"/>
        <v>0</v>
      </c>
      <c r="N85" s="15">
        <f>SUM(D85:M85)</f>
        <v>138702990</v>
      </c>
      <c r="O85" s="38">
        <f t="shared" si="14"/>
        <v>1846.2960399334443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20" t="s">
        <v>113</v>
      </c>
      <c r="M87" s="120"/>
      <c r="N87" s="120"/>
      <c r="O87" s="43">
        <v>75125</v>
      </c>
    </row>
    <row r="88" spans="1:119">
      <c r="A88" s="121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9"/>
    </row>
    <row r="89" spans="1:119" ht="15.75" customHeight="1" thickBot="1">
      <c r="A89" s="122" t="s">
        <v>106</v>
      </c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2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91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83</v>
      </c>
      <c r="B3" s="110"/>
      <c r="C3" s="111"/>
      <c r="D3" s="130" t="s">
        <v>42</v>
      </c>
      <c r="E3" s="131"/>
      <c r="F3" s="131"/>
      <c r="G3" s="131"/>
      <c r="H3" s="132"/>
      <c r="I3" s="130" t="s">
        <v>43</v>
      </c>
      <c r="J3" s="132"/>
      <c r="K3" s="130" t="s">
        <v>45</v>
      </c>
      <c r="L3" s="132"/>
      <c r="M3" s="36"/>
      <c r="N3" s="37"/>
      <c r="O3" s="133" t="s">
        <v>88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44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39954916</v>
      </c>
      <c r="E5" s="27">
        <f t="shared" si="0"/>
        <v>2771499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42726415</v>
      </c>
      <c r="O5" s="33">
        <f t="shared" ref="O5:O36" si="1">(N5/O$84)</f>
        <v>569.54884161134657</v>
      </c>
      <c r="P5" s="6"/>
    </row>
    <row r="6" spans="1:133">
      <c r="A6" s="12"/>
      <c r="B6" s="25">
        <v>311</v>
      </c>
      <c r="C6" s="20" t="s">
        <v>2</v>
      </c>
      <c r="D6" s="46">
        <v>33602451</v>
      </c>
      <c r="E6" s="46">
        <v>1500220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35102671</v>
      </c>
      <c r="O6" s="47">
        <f t="shared" si="1"/>
        <v>467.92331173851608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738820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738820</v>
      </c>
      <c r="O7" s="47">
        <f t="shared" si="1"/>
        <v>9.8485696766109463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532459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532459</v>
      </c>
      <c r="O8" s="47">
        <f t="shared" si="1"/>
        <v>7.0977498733637256</v>
      </c>
      <c r="P8" s="9"/>
    </row>
    <row r="9" spans="1:133">
      <c r="A9" s="12"/>
      <c r="B9" s="25">
        <v>312.51</v>
      </c>
      <c r="C9" s="20" t="s">
        <v>92</v>
      </c>
      <c r="D9" s="46">
        <v>835016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835016</v>
      </c>
      <c r="O9" s="47">
        <f t="shared" si="1"/>
        <v>11.130875256605082</v>
      </c>
      <c r="P9" s="9"/>
    </row>
    <row r="10" spans="1:133">
      <c r="A10" s="12"/>
      <c r="B10" s="25">
        <v>312.52</v>
      </c>
      <c r="C10" s="20" t="s">
        <v>93</v>
      </c>
      <c r="D10" s="46">
        <v>508012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508012</v>
      </c>
      <c r="O10" s="47">
        <f t="shared" si="1"/>
        <v>6.7718680849929349</v>
      </c>
      <c r="P10" s="9"/>
    </row>
    <row r="11" spans="1:133">
      <c r="A11" s="12"/>
      <c r="B11" s="25">
        <v>315</v>
      </c>
      <c r="C11" s="20" t="s">
        <v>12</v>
      </c>
      <c r="D11" s="46">
        <v>4412162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4412162</v>
      </c>
      <c r="O11" s="47">
        <f t="shared" si="1"/>
        <v>58.814711135994031</v>
      </c>
      <c r="P11" s="9"/>
    </row>
    <row r="12" spans="1:133">
      <c r="A12" s="12"/>
      <c r="B12" s="25">
        <v>316</v>
      </c>
      <c r="C12" s="20" t="s">
        <v>13</v>
      </c>
      <c r="D12" s="46">
        <v>597275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597275</v>
      </c>
      <c r="O12" s="47">
        <f t="shared" si="1"/>
        <v>7.9617558452638031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SUM(D14:D20)</f>
        <v>12584962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12584962</v>
      </c>
      <c r="O13" s="45">
        <f t="shared" si="1"/>
        <v>167.75923111786506</v>
      </c>
      <c r="P13" s="10"/>
    </row>
    <row r="14" spans="1:133">
      <c r="A14" s="12"/>
      <c r="B14" s="25">
        <v>322</v>
      </c>
      <c r="C14" s="20" t="s">
        <v>0</v>
      </c>
      <c r="D14" s="46">
        <v>1037186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1037186</v>
      </c>
      <c r="O14" s="47">
        <f t="shared" si="1"/>
        <v>13.825828467834386</v>
      </c>
      <c r="P14" s="9"/>
    </row>
    <row r="15" spans="1:133">
      <c r="A15" s="12"/>
      <c r="B15" s="25">
        <v>323.10000000000002</v>
      </c>
      <c r="C15" s="20" t="s">
        <v>15</v>
      </c>
      <c r="D15" s="46">
        <v>5100276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5100276</v>
      </c>
      <c r="O15" s="47">
        <f t="shared" si="1"/>
        <v>67.987363032872111</v>
      </c>
      <c r="P15" s="9"/>
    </row>
    <row r="16" spans="1:133">
      <c r="A16" s="12"/>
      <c r="B16" s="25">
        <v>323.2</v>
      </c>
      <c r="C16" s="20" t="s">
        <v>94</v>
      </c>
      <c r="D16" s="46">
        <v>337696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337696</v>
      </c>
      <c r="O16" s="47">
        <f t="shared" si="1"/>
        <v>4.5015329654216325</v>
      </c>
      <c r="P16" s="9"/>
    </row>
    <row r="17" spans="1:16">
      <c r="A17" s="12"/>
      <c r="B17" s="25">
        <v>323.39999999999998</v>
      </c>
      <c r="C17" s="20" t="s">
        <v>16</v>
      </c>
      <c r="D17" s="46">
        <v>18830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18830</v>
      </c>
      <c r="O17" s="47">
        <f t="shared" si="1"/>
        <v>0.25100642512463678</v>
      </c>
      <c r="P17" s="9"/>
    </row>
    <row r="18" spans="1:16">
      <c r="A18" s="12"/>
      <c r="B18" s="25">
        <v>323.89999999999998</v>
      </c>
      <c r="C18" s="20" t="s">
        <v>17</v>
      </c>
      <c r="D18" s="46">
        <v>52975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52975</v>
      </c>
      <c r="O18" s="47">
        <f t="shared" si="1"/>
        <v>0.70616385400837134</v>
      </c>
      <c r="P18" s="9"/>
    </row>
    <row r="19" spans="1:16">
      <c r="A19" s="12"/>
      <c r="B19" s="25">
        <v>324.11</v>
      </c>
      <c r="C19" s="20" t="s">
        <v>18</v>
      </c>
      <c r="D19" s="46">
        <v>6000019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6000019</v>
      </c>
      <c r="O19" s="47">
        <f t="shared" si="1"/>
        <v>79.981057879442261</v>
      </c>
      <c r="P19" s="9"/>
    </row>
    <row r="20" spans="1:16">
      <c r="A20" s="12"/>
      <c r="B20" s="25">
        <v>324.12</v>
      </c>
      <c r="C20" s="20" t="s">
        <v>95</v>
      </c>
      <c r="D20" s="46">
        <v>37980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37980</v>
      </c>
      <c r="O20" s="47">
        <f t="shared" si="1"/>
        <v>0.5062784931616412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SUM(D22:D40)</f>
        <v>7673412</v>
      </c>
      <c r="E21" s="32">
        <f t="shared" si="5"/>
        <v>2587161</v>
      </c>
      <c r="F21" s="32">
        <f t="shared" si="5"/>
        <v>0</v>
      </c>
      <c r="G21" s="32">
        <f t="shared" si="5"/>
        <v>247031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10507604</v>
      </c>
      <c r="O21" s="45">
        <f t="shared" si="1"/>
        <v>140.06777040177025</v>
      </c>
      <c r="P21" s="10"/>
    </row>
    <row r="22" spans="1:16">
      <c r="A22" s="12"/>
      <c r="B22" s="25">
        <v>331.2</v>
      </c>
      <c r="C22" s="20" t="s">
        <v>20</v>
      </c>
      <c r="D22" s="46">
        <v>1557915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1557915</v>
      </c>
      <c r="O22" s="47">
        <f t="shared" si="1"/>
        <v>20.767215868191634</v>
      </c>
      <c r="P22" s="9"/>
    </row>
    <row r="23" spans="1:16">
      <c r="A23" s="12"/>
      <c r="B23" s="25">
        <v>331.39</v>
      </c>
      <c r="C23" s="20" t="s">
        <v>24</v>
      </c>
      <c r="D23" s="46">
        <v>0</v>
      </c>
      <c r="E23" s="46">
        <v>54213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54213</v>
      </c>
      <c r="O23" s="47">
        <f t="shared" si="1"/>
        <v>0.72266656002559382</v>
      </c>
      <c r="P23" s="9"/>
    </row>
    <row r="24" spans="1:16">
      <c r="A24" s="12"/>
      <c r="B24" s="25">
        <v>331.42</v>
      </c>
      <c r="C24" s="20" t="s">
        <v>25</v>
      </c>
      <c r="D24" s="46">
        <v>0</v>
      </c>
      <c r="E24" s="46">
        <v>408135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408135</v>
      </c>
      <c r="O24" s="47">
        <f t="shared" si="1"/>
        <v>5.4404942813724704</v>
      </c>
      <c r="P24" s="9"/>
    </row>
    <row r="25" spans="1:16">
      <c r="A25" s="12"/>
      <c r="B25" s="25">
        <v>331.5</v>
      </c>
      <c r="C25" s="20" t="s">
        <v>22</v>
      </c>
      <c r="D25" s="46">
        <v>0</v>
      </c>
      <c r="E25" s="46">
        <v>957110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957110</v>
      </c>
      <c r="O25" s="47">
        <f t="shared" si="1"/>
        <v>12.758404649550775</v>
      </c>
      <c r="P25" s="9"/>
    </row>
    <row r="26" spans="1:16">
      <c r="A26" s="12"/>
      <c r="B26" s="25">
        <v>331.62</v>
      </c>
      <c r="C26" s="20" t="s">
        <v>96</v>
      </c>
      <c r="D26" s="46">
        <v>0</v>
      </c>
      <c r="E26" s="46">
        <v>250000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250000</v>
      </c>
      <c r="O26" s="47">
        <f t="shared" si="1"/>
        <v>3.3325335252872645</v>
      </c>
      <c r="P26" s="9"/>
    </row>
    <row r="27" spans="1:16">
      <c r="A27" s="12"/>
      <c r="B27" s="25">
        <v>331.69</v>
      </c>
      <c r="C27" s="20" t="s">
        <v>26</v>
      </c>
      <c r="D27" s="46">
        <v>197162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197162</v>
      </c>
      <c r="O27" s="47">
        <f t="shared" si="1"/>
        <v>2.6281958996507506</v>
      </c>
      <c r="P27" s="9"/>
    </row>
    <row r="28" spans="1:16">
      <c r="A28" s="12"/>
      <c r="B28" s="25">
        <v>334.2</v>
      </c>
      <c r="C28" s="20" t="s">
        <v>23</v>
      </c>
      <c r="D28" s="46">
        <v>2000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2000</v>
      </c>
      <c r="O28" s="47">
        <f t="shared" si="1"/>
        <v>2.6660268202298117E-2</v>
      </c>
      <c r="P28" s="9"/>
    </row>
    <row r="29" spans="1:16">
      <c r="A29" s="12"/>
      <c r="B29" s="25">
        <v>334.39</v>
      </c>
      <c r="C29" s="20" t="s">
        <v>28</v>
      </c>
      <c r="D29" s="46">
        <v>0</v>
      </c>
      <c r="E29" s="46">
        <v>19057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7">SUM(D29:M29)</f>
        <v>19057</v>
      </c>
      <c r="O29" s="47">
        <f t="shared" si="1"/>
        <v>0.25403236556559761</v>
      </c>
      <c r="P29" s="9"/>
    </row>
    <row r="30" spans="1:16">
      <c r="A30" s="12"/>
      <c r="B30" s="25">
        <v>334.49</v>
      </c>
      <c r="C30" s="20" t="s">
        <v>29</v>
      </c>
      <c r="D30" s="46">
        <v>0</v>
      </c>
      <c r="E30" s="46">
        <v>0</v>
      </c>
      <c r="F30" s="46">
        <v>0</v>
      </c>
      <c r="G30" s="46">
        <v>247031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247031</v>
      </c>
      <c r="O30" s="47">
        <f t="shared" si="1"/>
        <v>3.292956357140953</v>
      </c>
      <c r="P30" s="9"/>
    </row>
    <row r="31" spans="1:16">
      <c r="A31" s="12"/>
      <c r="B31" s="25">
        <v>334.5</v>
      </c>
      <c r="C31" s="20" t="s">
        <v>30</v>
      </c>
      <c r="D31" s="46">
        <v>0</v>
      </c>
      <c r="E31" s="46">
        <v>22982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22982</v>
      </c>
      <c r="O31" s="47">
        <f t="shared" si="1"/>
        <v>0.30635314191260765</v>
      </c>
      <c r="P31" s="9"/>
    </row>
    <row r="32" spans="1:16">
      <c r="A32" s="12"/>
      <c r="B32" s="25">
        <v>334.69</v>
      </c>
      <c r="C32" s="20" t="s">
        <v>31</v>
      </c>
      <c r="D32" s="46">
        <v>689862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689862</v>
      </c>
      <c r="O32" s="47">
        <f t="shared" si="1"/>
        <v>9.195952971286891</v>
      </c>
      <c r="P32" s="9"/>
    </row>
    <row r="33" spans="1:16">
      <c r="A33" s="12"/>
      <c r="B33" s="25">
        <v>335.12</v>
      </c>
      <c r="C33" s="20" t="s">
        <v>33</v>
      </c>
      <c r="D33" s="46">
        <v>1174449</v>
      </c>
      <c r="E33" s="46">
        <v>480913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1655362</v>
      </c>
      <c r="O33" s="47">
        <f t="shared" si="1"/>
        <v>22.066197445946305</v>
      </c>
      <c r="P33" s="9"/>
    </row>
    <row r="34" spans="1:16">
      <c r="A34" s="12"/>
      <c r="B34" s="25">
        <v>335.14</v>
      </c>
      <c r="C34" s="20" t="s">
        <v>34</v>
      </c>
      <c r="D34" s="46">
        <v>7325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7325</v>
      </c>
      <c r="O34" s="47">
        <f t="shared" si="1"/>
        <v>9.7643232290916843E-2</v>
      </c>
      <c r="P34" s="9"/>
    </row>
    <row r="35" spans="1:16">
      <c r="A35" s="12"/>
      <c r="B35" s="25">
        <v>335.15</v>
      </c>
      <c r="C35" s="20" t="s">
        <v>35</v>
      </c>
      <c r="D35" s="46">
        <v>48470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48470</v>
      </c>
      <c r="O35" s="47">
        <f t="shared" si="1"/>
        <v>0.64611159988269484</v>
      </c>
      <c r="P35" s="9"/>
    </row>
    <row r="36" spans="1:16">
      <c r="A36" s="12"/>
      <c r="B36" s="25">
        <v>335.18</v>
      </c>
      <c r="C36" s="20" t="s">
        <v>36</v>
      </c>
      <c r="D36" s="46">
        <v>3693667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3693667</v>
      </c>
      <c r="O36" s="47">
        <f t="shared" si="1"/>
        <v>49.237076434988936</v>
      </c>
      <c r="P36" s="9"/>
    </row>
    <row r="37" spans="1:16">
      <c r="A37" s="12"/>
      <c r="B37" s="25">
        <v>335.21</v>
      </c>
      <c r="C37" s="20" t="s">
        <v>37</v>
      </c>
      <c r="D37" s="46">
        <v>58207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58207</v>
      </c>
      <c r="O37" s="47">
        <f t="shared" ref="O37:O68" si="8">(N37/O$84)</f>
        <v>0.77590711562558323</v>
      </c>
      <c r="P37" s="9"/>
    </row>
    <row r="38" spans="1:16">
      <c r="A38" s="12"/>
      <c r="B38" s="25">
        <v>335.49</v>
      </c>
      <c r="C38" s="20" t="s">
        <v>38</v>
      </c>
      <c r="D38" s="46">
        <v>43015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43015</v>
      </c>
      <c r="O38" s="47">
        <f t="shared" si="8"/>
        <v>0.57339571836092673</v>
      </c>
      <c r="P38" s="9"/>
    </row>
    <row r="39" spans="1:16">
      <c r="A39" s="12"/>
      <c r="B39" s="25">
        <v>337.6</v>
      </c>
      <c r="C39" s="20" t="s">
        <v>40</v>
      </c>
      <c r="D39" s="46">
        <v>201340</v>
      </c>
      <c r="E39" s="46">
        <v>97200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298540</v>
      </c>
      <c r="O39" s="47">
        <f t="shared" si="8"/>
        <v>3.9795782345570396</v>
      </c>
      <c r="P39" s="9"/>
    </row>
    <row r="40" spans="1:16">
      <c r="A40" s="12"/>
      <c r="B40" s="25">
        <v>337.7</v>
      </c>
      <c r="C40" s="20" t="s">
        <v>41</v>
      </c>
      <c r="D40" s="46">
        <v>0</v>
      </c>
      <c r="E40" s="46">
        <v>297551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297551</v>
      </c>
      <c r="O40" s="47">
        <f t="shared" si="8"/>
        <v>3.9663947319310031</v>
      </c>
      <c r="P40" s="9"/>
    </row>
    <row r="41" spans="1:16" ht="15.75">
      <c r="A41" s="29" t="s">
        <v>46</v>
      </c>
      <c r="B41" s="30"/>
      <c r="C41" s="31"/>
      <c r="D41" s="32">
        <f t="shared" ref="D41:M41" si="9">SUM(D42:D62)</f>
        <v>7775894</v>
      </c>
      <c r="E41" s="32">
        <f t="shared" si="9"/>
        <v>83539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38291752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46151185</v>
      </c>
      <c r="O41" s="45">
        <f t="shared" si="8"/>
        <v>615.2014849769389</v>
      </c>
      <c r="P41" s="10"/>
    </row>
    <row r="42" spans="1:16">
      <c r="A42" s="12"/>
      <c r="B42" s="25">
        <v>341.1</v>
      </c>
      <c r="C42" s="20" t="s">
        <v>97</v>
      </c>
      <c r="D42" s="46">
        <v>146955</v>
      </c>
      <c r="E42" s="46">
        <v>12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146967</v>
      </c>
      <c r="O42" s="47">
        <f t="shared" si="8"/>
        <v>1.9590898184435734</v>
      </c>
      <c r="P42" s="9"/>
    </row>
    <row r="43" spans="1:16">
      <c r="A43" s="12"/>
      <c r="B43" s="25">
        <v>341.3</v>
      </c>
      <c r="C43" s="20" t="s">
        <v>49</v>
      </c>
      <c r="D43" s="46">
        <v>171273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62" si="10">SUM(D43:M43)</f>
        <v>171273</v>
      </c>
      <c r="O43" s="47">
        <f t="shared" si="8"/>
        <v>2.2830920579061025</v>
      </c>
      <c r="P43" s="9"/>
    </row>
    <row r="44" spans="1:16">
      <c r="A44" s="12"/>
      <c r="B44" s="25">
        <v>341.9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174202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174202</v>
      </c>
      <c r="O44" s="47">
        <f t="shared" si="8"/>
        <v>2.3221360206883683</v>
      </c>
      <c r="P44" s="9"/>
    </row>
    <row r="45" spans="1:16">
      <c r="A45" s="12"/>
      <c r="B45" s="25">
        <v>342.2</v>
      </c>
      <c r="C45" s="20" t="s">
        <v>51</v>
      </c>
      <c r="D45" s="46">
        <v>740721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740721</v>
      </c>
      <c r="O45" s="47">
        <f t="shared" si="8"/>
        <v>9.8739102615372314</v>
      </c>
      <c r="P45" s="9"/>
    </row>
    <row r="46" spans="1:16">
      <c r="A46" s="12"/>
      <c r="B46" s="25">
        <v>342.4</v>
      </c>
      <c r="C46" s="20" t="s">
        <v>52</v>
      </c>
      <c r="D46" s="46">
        <v>223843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223843</v>
      </c>
      <c r="O46" s="47">
        <f t="shared" si="8"/>
        <v>2.9838572076035086</v>
      </c>
      <c r="P46" s="9"/>
    </row>
    <row r="47" spans="1:16">
      <c r="A47" s="12"/>
      <c r="B47" s="25">
        <v>342.5</v>
      </c>
      <c r="C47" s="20" t="s">
        <v>53</v>
      </c>
      <c r="D47" s="46">
        <v>387260</v>
      </c>
      <c r="E47" s="46">
        <v>12452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399712</v>
      </c>
      <c r="O47" s="47">
        <f t="shared" si="8"/>
        <v>5.3282145618384922</v>
      </c>
      <c r="P47" s="9"/>
    </row>
    <row r="48" spans="1:16">
      <c r="A48" s="12"/>
      <c r="B48" s="25">
        <v>342.6</v>
      </c>
      <c r="C48" s="20" t="s">
        <v>54</v>
      </c>
      <c r="D48" s="46">
        <v>2717677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2717677</v>
      </c>
      <c r="O48" s="47">
        <f t="shared" si="8"/>
        <v>36.226998853608464</v>
      </c>
      <c r="P48" s="9"/>
    </row>
    <row r="49" spans="1:16">
      <c r="A49" s="12"/>
      <c r="B49" s="25">
        <v>342.9</v>
      </c>
      <c r="C49" s="20" t="s">
        <v>55</v>
      </c>
      <c r="D49" s="46">
        <v>139975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139975</v>
      </c>
      <c r="O49" s="47">
        <f t="shared" si="8"/>
        <v>1.8658855208083394</v>
      </c>
      <c r="P49" s="9"/>
    </row>
    <row r="50" spans="1:16">
      <c r="A50" s="12"/>
      <c r="B50" s="25">
        <v>343.3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15095682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15095682</v>
      </c>
      <c r="O50" s="47">
        <f t="shared" si="8"/>
        <v>201.22746540830201</v>
      </c>
      <c r="P50" s="9"/>
    </row>
    <row r="51" spans="1:16">
      <c r="A51" s="12"/>
      <c r="B51" s="25">
        <v>343.4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14178598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14178598</v>
      </c>
      <c r="O51" s="47">
        <f t="shared" si="8"/>
        <v>189.00261270628383</v>
      </c>
      <c r="P51" s="9"/>
    </row>
    <row r="52" spans="1:16">
      <c r="A52" s="12"/>
      <c r="B52" s="25">
        <v>343.5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8843270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8843270</v>
      </c>
      <c r="O52" s="47">
        <f t="shared" si="8"/>
        <v>117.88197499266843</v>
      </c>
      <c r="P52" s="9"/>
    </row>
    <row r="53" spans="1:16">
      <c r="A53" s="12"/>
      <c r="B53" s="25">
        <v>343.8</v>
      </c>
      <c r="C53" s="20" t="s">
        <v>59</v>
      </c>
      <c r="D53" s="46">
        <v>117442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117442</v>
      </c>
      <c r="O53" s="47">
        <f t="shared" si="8"/>
        <v>1.5655176091071477</v>
      </c>
      <c r="P53" s="9"/>
    </row>
    <row r="54" spans="1:16">
      <c r="A54" s="12"/>
      <c r="B54" s="25">
        <v>343.9</v>
      </c>
      <c r="C54" s="20" t="s">
        <v>60</v>
      </c>
      <c r="D54" s="46">
        <v>0</v>
      </c>
      <c r="E54" s="46">
        <v>7755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7755</v>
      </c>
      <c r="O54" s="47">
        <f t="shared" si="8"/>
        <v>0.10337518995441095</v>
      </c>
      <c r="P54" s="9"/>
    </row>
    <row r="55" spans="1:16">
      <c r="A55" s="12"/>
      <c r="B55" s="25">
        <v>344.3</v>
      </c>
      <c r="C55" s="20" t="s">
        <v>61</v>
      </c>
      <c r="D55" s="46">
        <v>84815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84815</v>
      </c>
      <c r="O55" s="47">
        <f t="shared" si="8"/>
        <v>1.1305953237889572</v>
      </c>
      <c r="P55" s="9"/>
    </row>
    <row r="56" spans="1:16">
      <c r="A56" s="12"/>
      <c r="B56" s="25">
        <v>344.5</v>
      </c>
      <c r="C56" s="20" t="s">
        <v>62</v>
      </c>
      <c r="D56" s="46">
        <v>1192845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1192845</v>
      </c>
      <c r="O56" s="47">
        <f t="shared" si="8"/>
        <v>15.900783811885148</v>
      </c>
      <c r="P56" s="9"/>
    </row>
    <row r="57" spans="1:16">
      <c r="A57" s="12"/>
      <c r="B57" s="25">
        <v>344.6</v>
      </c>
      <c r="C57" s="20" t="s">
        <v>98</v>
      </c>
      <c r="D57" s="46">
        <v>1574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1574</v>
      </c>
      <c r="O57" s="47">
        <f t="shared" si="8"/>
        <v>2.0981631075208618E-2</v>
      </c>
      <c r="P57" s="9"/>
    </row>
    <row r="58" spans="1:16">
      <c r="A58" s="12"/>
      <c r="B58" s="25">
        <v>346.9</v>
      </c>
      <c r="C58" s="20" t="s">
        <v>64</v>
      </c>
      <c r="D58" s="46">
        <v>31007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31007</v>
      </c>
      <c r="O58" s="47">
        <f t="shared" si="8"/>
        <v>0.41332746807432885</v>
      </c>
      <c r="P58" s="9"/>
    </row>
    <row r="59" spans="1:16">
      <c r="A59" s="12"/>
      <c r="B59" s="25">
        <v>347.2</v>
      </c>
      <c r="C59" s="20" t="s">
        <v>65</v>
      </c>
      <c r="D59" s="46">
        <v>792589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792589</v>
      </c>
      <c r="O59" s="47">
        <f t="shared" si="8"/>
        <v>10.56531765709563</v>
      </c>
      <c r="P59" s="9"/>
    </row>
    <row r="60" spans="1:16">
      <c r="A60" s="12"/>
      <c r="B60" s="25">
        <v>347.3</v>
      </c>
      <c r="C60" s="20" t="s">
        <v>66</v>
      </c>
      <c r="D60" s="46">
        <v>0</v>
      </c>
      <c r="E60" s="46">
        <v>63320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63320</v>
      </c>
      <c r="O60" s="47">
        <f t="shared" si="8"/>
        <v>0.84406409128475834</v>
      </c>
      <c r="P60" s="9"/>
    </row>
    <row r="61" spans="1:16">
      <c r="A61" s="12"/>
      <c r="B61" s="25">
        <v>347.5</v>
      </c>
      <c r="C61" s="20" t="s">
        <v>67</v>
      </c>
      <c r="D61" s="46">
        <v>552470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552470</v>
      </c>
      <c r="O61" s="47">
        <f t="shared" si="8"/>
        <v>7.3644991868618197</v>
      </c>
      <c r="P61" s="9"/>
    </row>
    <row r="62" spans="1:16">
      <c r="A62" s="12"/>
      <c r="B62" s="25">
        <v>347.9</v>
      </c>
      <c r="C62" s="20" t="s">
        <v>68</v>
      </c>
      <c r="D62" s="46">
        <v>475448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475448</v>
      </c>
      <c r="O62" s="47">
        <f t="shared" si="8"/>
        <v>6.3377855981231175</v>
      </c>
      <c r="P62" s="9"/>
    </row>
    <row r="63" spans="1:16" ht="15.75">
      <c r="A63" s="29" t="s">
        <v>47</v>
      </c>
      <c r="B63" s="30"/>
      <c r="C63" s="31"/>
      <c r="D63" s="32">
        <f t="shared" ref="D63:M63" si="11">SUM(D64:D67)</f>
        <v>1253744</v>
      </c>
      <c r="E63" s="32">
        <f t="shared" si="11"/>
        <v>254855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442481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69" si="12">SUM(D63:M63)</f>
        <v>1951080</v>
      </c>
      <c r="O63" s="45">
        <f t="shared" si="8"/>
        <v>26.008158042069905</v>
      </c>
      <c r="P63" s="10"/>
    </row>
    <row r="64" spans="1:16">
      <c r="A64" s="13"/>
      <c r="B64" s="39">
        <v>351.1</v>
      </c>
      <c r="C64" s="21" t="s">
        <v>99</v>
      </c>
      <c r="D64" s="46">
        <v>1109665</v>
      </c>
      <c r="E64" s="46">
        <v>963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1110628</v>
      </c>
      <c r="O64" s="47">
        <f t="shared" si="8"/>
        <v>14.804820176490976</v>
      </c>
      <c r="P64" s="9"/>
    </row>
    <row r="65" spans="1:16">
      <c r="A65" s="13"/>
      <c r="B65" s="39">
        <v>351.2</v>
      </c>
      <c r="C65" s="21" t="s">
        <v>100</v>
      </c>
      <c r="D65" s="46">
        <v>1068</v>
      </c>
      <c r="E65" s="46">
        <v>139136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140204</v>
      </c>
      <c r="O65" s="47">
        <f t="shared" si="8"/>
        <v>1.8689381215175025</v>
      </c>
      <c r="P65" s="9"/>
    </row>
    <row r="66" spans="1:16">
      <c r="A66" s="13"/>
      <c r="B66" s="39">
        <v>351.4</v>
      </c>
      <c r="C66" s="21" t="s">
        <v>101</v>
      </c>
      <c r="D66" s="46">
        <v>130222</v>
      </c>
      <c r="E66" s="46">
        <v>114756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244978</v>
      </c>
      <c r="O66" s="47">
        <f t="shared" si="8"/>
        <v>3.2655895918312936</v>
      </c>
      <c r="P66" s="9"/>
    </row>
    <row r="67" spans="1:16">
      <c r="A67" s="13"/>
      <c r="B67" s="39">
        <v>354</v>
      </c>
      <c r="C67" s="21" t="s">
        <v>71</v>
      </c>
      <c r="D67" s="46">
        <v>12789</v>
      </c>
      <c r="E67" s="46">
        <v>0</v>
      </c>
      <c r="F67" s="46">
        <v>0</v>
      </c>
      <c r="G67" s="46">
        <v>0</v>
      </c>
      <c r="H67" s="46">
        <v>0</v>
      </c>
      <c r="I67" s="46">
        <v>442481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455270</v>
      </c>
      <c r="O67" s="47">
        <f t="shared" si="8"/>
        <v>6.0688101522301316</v>
      </c>
      <c r="P67" s="9"/>
    </row>
    <row r="68" spans="1:16" ht="15.75">
      <c r="A68" s="29" t="s">
        <v>3</v>
      </c>
      <c r="B68" s="30"/>
      <c r="C68" s="31"/>
      <c r="D68" s="32">
        <f t="shared" ref="D68:M68" si="13">SUM(D69:D78)</f>
        <v>4943887</v>
      </c>
      <c r="E68" s="32">
        <f t="shared" si="13"/>
        <v>477532</v>
      </c>
      <c r="F68" s="32">
        <f t="shared" si="13"/>
        <v>103</v>
      </c>
      <c r="G68" s="32">
        <f t="shared" si="13"/>
        <v>42307</v>
      </c>
      <c r="H68" s="32">
        <f t="shared" si="13"/>
        <v>136678</v>
      </c>
      <c r="I68" s="32">
        <f t="shared" si="13"/>
        <v>587576</v>
      </c>
      <c r="J68" s="32">
        <f t="shared" si="13"/>
        <v>0</v>
      </c>
      <c r="K68" s="32">
        <f t="shared" si="13"/>
        <v>20537791</v>
      </c>
      <c r="L68" s="32">
        <f t="shared" si="13"/>
        <v>0</v>
      </c>
      <c r="M68" s="32">
        <f t="shared" si="13"/>
        <v>0</v>
      </c>
      <c r="N68" s="32">
        <f t="shared" si="12"/>
        <v>26725874</v>
      </c>
      <c r="O68" s="45">
        <f t="shared" si="8"/>
        <v>356.25948439041298</v>
      </c>
      <c r="P68" s="10"/>
    </row>
    <row r="69" spans="1:16">
      <c r="A69" s="12"/>
      <c r="B69" s="25">
        <v>361.1</v>
      </c>
      <c r="C69" s="20" t="s">
        <v>73</v>
      </c>
      <c r="D69" s="46">
        <v>82188</v>
      </c>
      <c r="E69" s="46">
        <v>32921</v>
      </c>
      <c r="F69" s="46">
        <v>103</v>
      </c>
      <c r="G69" s="46">
        <v>42307</v>
      </c>
      <c r="H69" s="46">
        <v>3153</v>
      </c>
      <c r="I69" s="46">
        <v>9773</v>
      </c>
      <c r="J69" s="46">
        <v>0</v>
      </c>
      <c r="K69" s="46">
        <v>2342138</v>
      </c>
      <c r="L69" s="46">
        <v>0</v>
      </c>
      <c r="M69" s="46">
        <v>0</v>
      </c>
      <c r="N69" s="46">
        <f t="shared" si="12"/>
        <v>2512583</v>
      </c>
      <c r="O69" s="47">
        <f t="shared" ref="O69:O82" si="14">(N69/O$84)</f>
        <v>33.493068330267405</v>
      </c>
      <c r="P69" s="9"/>
    </row>
    <row r="70" spans="1:16">
      <c r="A70" s="12"/>
      <c r="B70" s="25">
        <v>361.2</v>
      </c>
      <c r="C70" s="20" t="s">
        <v>102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1024606</v>
      </c>
      <c r="L70" s="46">
        <v>0</v>
      </c>
      <c r="M70" s="46">
        <v>0</v>
      </c>
      <c r="N70" s="46">
        <f t="shared" ref="N70:N78" si="15">SUM(D70:M70)</f>
        <v>1024606</v>
      </c>
      <c r="O70" s="47">
        <f t="shared" si="14"/>
        <v>13.658135380841932</v>
      </c>
      <c r="P70" s="9"/>
    </row>
    <row r="71" spans="1:16">
      <c r="A71" s="12"/>
      <c r="B71" s="25">
        <v>361.3</v>
      </c>
      <c r="C71" s="20" t="s">
        <v>74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5254508</v>
      </c>
      <c r="L71" s="46">
        <v>0</v>
      </c>
      <c r="M71" s="46">
        <v>0</v>
      </c>
      <c r="N71" s="46">
        <f t="shared" si="15"/>
        <v>5254508</v>
      </c>
      <c r="O71" s="47">
        <f t="shared" si="14"/>
        <v>70.043296275560536</v>
      </c>
      <c r="P71" s="9"/>
    </row>
    <row r="72" spans="1:16">
      <c r="A72" s="12"/>
      <c r="B72" s="25">
        <v>361.4</v>
      </c>
      <c r="C72" s="20" t="s">
        <v>103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4644122</v>
      </c>
      <c r="L72" s="46">
        <v>0</v>
      </c>
      <c r="M72" s="46">
        <v>0</v>
      </c>
      <c r="N72" s="46">
        <f t="shared" si="15"/>
        <v>4644122</v>
      </c>
      <c r="O72" s="47">
        <f t="shared" si="14"/>
        <v>61.906769042096563</v>
      </c>
      <c r="P72" s="9"/>
    </row>
    <row r="73" spans="1:16">
      <c r="A73" s="12"/>
      <c r="B73" s="25">
        <v>364</v>
      </c>
      <c r="C73" s="20" t="s">
        <v>75</v>
      </c>
      <c r="D73" s="46">
        <v>314487</v>
      </c>
      <c r="E73" s="46">
        <v>0</v>
      </c>
      <c r="F73" s="46">
        <v>0</v>
      </c>
      <c r="G73" s="46">
        <v>0</v>
      </c>
      <c r="H73" s="46">
        <v>133525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448012</v>
      </c>
      <c r="O73" s="47">
        <f t="shared" si="14"/>
        <v>5.972060038923992</v>
      </c>
      <c r="P73" s="9"/>
    </row>
    <row r="74" spans="1:16">
      <c r="A74" s="12"/>
      <c r="B74" s="25">
        <v>365</v>
      </c>
      <c r="C74" s="20" t="s">
        <v>76</v>
      </c>
      <c r="D74" s="46">
        <v>42916</v>
      </c>
      <c r="E74" s="46">
        <v>0</v>
      </c>
      <c r="F74" s="46">
        <v>0</v>
      </c>
      <c r="G74" s="46">
        <v>0</v>
      </c>
      <c r="H74" s="46">
        <v>0</v>
      </c>
      <c r="I74" s="46">
        <v>331568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374484</v>
      </c>
      <c r="O74" s="47">
        <f t="shared" si="14"/>
        <v>4.9919219387347038</v>
      </c>
      <c r="P74" s="9"/>
    </row>
    <row r="75" spans="1:16">
      <c r="A75" s="12"/>
      <c r="B75" s="25">
        <v>366</v>
      </c>
      <c r="C75" s="20" t="s">
        <v>77</v>
      </c>
      <c r="D75" s="46">
        <v>1837157</v>
      </c>
      <c r="E75" s="46">
        <v>57975</v>
      </c>
      <c r="F75" s="46">
        <v>0</v>
      </c>
      <c r="G75" s="46">
        <v>0</v>
      </c>
      <c r="H75" s="46">
        <v>0</v>
      </c>
      <c r="I75" s="46">
        <v>703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1895835</v>
      </c>
      <c r="O75" s="47">
        <f t="shared" si="14"/>
        <v>25.271734783651922</v>
      </c>
      <c r="P75" s="9"/>
    </row>
    <row r="76" spans="1:16">
      <c r="A76" s="12"/>
      <c r="B76" s="25">
        <v>368</v>
      </c>
      <c r="C76" s="20" t="s">
        <v>78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7141782</v>
      </c>
      <c r="L76" s="46">
        <v>0</v>
      </c>
      <c r="M76" s="46">
        <v>0</v>
      </c>
      <c r="N76" s="46">
        <f t="shared" si="15"/>
        <v>7141782</v>
      </c>
      <c r="O76" s="47">
        <f t="shared" si="14"/>
        <v>95.200911781172522</v>
      </c>
      <c r="P76" s="9"/>
    </row>
    <row r="77" spans="1:16">
      <c r="A77" s="12"/>
      <c r="B77" s="25">
        <v>369.3</v>
      </c>
      <c r="C77" s="20" t="s">
        <v>104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107472</v>
      </c>
      <c r="L77" s="46">
        <v>0</v>
      </c>
      <c r="M77" s="46">
        <v>0</v>
      </c>
      <c r="N77" s="46">
        <f t="shared" si="15"/>
        <v>107472</v>
      </c>
      <c r="O77" s="47">
        <f t="shared" si="14"/>
        <v>1.4326161721186914</v>
      </c>
      <c r="P77" s="9"/>
    </row>
    <row r="78" spans="1:16">
      <c r="A78" s="12"/>
      <c r="B78" s="25">
        <v>369.9</v>
      </c>
      <c r="C78" s="20" t="s">
        <v>79</v>
      </c>
      <c r="D78" s="46">
        <v>2667139</v>
      </c>
      <c r="E78" s="46">
        <v>386636</v>
      </c>
      <c r="F78" s="46">
        <v>0</v>
      </c>
      <c r="G78" s="46">
        <v>0</v>
      </c>
      <c r="H78" s="46">
        <v>0</v>
      </c>
      <c r="I78" s="46">
        <v>245532</v>
      </c>
      <c r="J78" s="46">
        <v>0</v>
      </c>
      <c r="K78" s="46">
        <v>23163</v>
      </c>
      <c r="L78" s="46">
        <v>0</v>
      </c>
      <c r="M78" s="46">
        <v>0</v>
      </c>
      <c r="N78" s="46">
        <f t="shared" si="15"/>
        <v>3322470</v>
      </c>
      <c r="O78" s="47">
        <f t="shared" si="14"/>
        <v>44.288970647044707</v>
      </c>
      <c r="P78" s="9"/>
    </row>
    <row r="79" spans="1:16" ht="15.75">
      <c r="A79" s="29" t="s">
        <v>48</v>
      </c>
      <c r="B79" s="30"/>
      <c r="C79" s="31"/>
      <c r="D79" s="32">
        <f t="shared" ref="D79:M79" si="16">SUM(D80:D81)</f>
        <v>1117603</v>
      </c>
      <c r="E79" s="32">
        <f t="shared" si="16"/>
        <v>1543131</v>
      </c>
      <c r="F79" s="32">
        <f t="shared" si="16"/>
        <v>3777707</v>
      </c>
      <c r="G79" s="32">
        <f t="shared" si="16"/>
        <v>0</v>
      </c>
      <c r="H79" s="32">
        <f t="shared" si="16"/>
        <v>0</v>
      </c>
      <c r="I79" s="32">
        <f t="shared" si="16"/>
        <v>0</v>
      </c>
      <c r="J79" s="32">
        <f t="shared" si="16"/>
        <v>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>SUM(D79:M79)</f>
        <v>6438441</v>
      </c>
      <c r="O79" s="45">
        <f t="shared" si="14"/>
        <v>85.825281932336239</v>
      </c>
      <c r="P79" s="9"/>
    </row>
    <row r="80" spans="1:16">
      <c r="A80" s="12"/>
      <c r="B80" s="25">
        <v>381</v>
      </c>
      <c r="C80" s="20" t="s">
        <v>80</v>
      </c>
      <c r="D80" s="46">
        <v>856503</v>
      </c>
      <c r="E80" s="46">
        <v>1379443</v>
      </c>
      <c r="F80" s="46">
        <v>3777707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6013653</v>
      </c>
      <c r="O80" s="47">
        <f t="shared" si="14"/>
        <v>80.16280092777734</v>
      </c>
      <c r="P80" s="9"/>
    </row>
    <row r="81" spans="1:119" ht="15.75" thickBot="1">
      <c r="A81" s="12"/>
      <c r="B81" s="25">
        <v>383</v>
      </c>
      <c r="C81" s="20" t="s">
        <v>81</v>
      </c>
      <c r="D81" s="46">
        <v>261100</v>
      </c>
      <c r="E81" s="46">
        <v>163688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424788</v>
      </c>
      <c r="O81" s="47">
        <f t="shared" si="14"/>
        <v>5.6624810045589058</v>
      </c>
      <c r="P81" s="9"/>
    </row>
    <row r="82" spans="1:119" ht="16.5" thickBot="1">
      <c r="A82" s="14" t="s">
        <v>69</v>
      </c>
      <c r="B82" s="23"/>
      <c r="C82" s="22"/>
      <c r="D82" s="15">
        <f t="shared" ref="D82:M82" si="17">SUM(D5,D13,D21,D41,D63,D68,D79)</f>
        <v>75304418</v>
      </c>
      <c r="E82" s="15">
        <f t="shared" si="17"/>
        <v>7717717</v>
      </c>
      <c r="F82" s="15">
        <f t="shared" si="17"/>
        <v>3777810</v>
      </c>
      <c r="G82" s="15">
        <f t="shared" si="17"/>
        <v>289338</v>
      </c>
      <c r="H82" s="15">
        <f t="shared" si="17"/>
        <v>136678</v>
      </c>
      <c r="I82" s="15">
        <f t="shared" si="17"/>
        <v>39321809</v>
      </c>
      <c r="J82" s="15">
        <f t="shared" si="17"/>
        <v>0</v>
      </c>
      <c r="K82" s="15">
        <f t="shared" si="17"/>
        <v>20537791</v>
      </c>
      <c r="L82" s="15">
        <f t="shared" si="17"/>
        <v>0</v>
      </c>
      <c r="M82" s="15">
        <f t="shared" si="17"/>
        <v>0</v>
      </c>
      <c r="N82" s="15">
        <f>SUM(D82:M82)</f>
        <v>147085561</v>
      </c>
      <c r="O82" s="38">
        <f t="shared" si="14"/>
        <v>1960.6702524727398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20" t="s">
        <v>105</v>
      </c>
      <c r="M84" s="120"/>
      <c r="N84" s="120"/>
      <c r="O84" s="43">
        <v>75018</v>
      </c>
    </row>
    <row r="85" spans="1:119">
      <c r="A85" s="121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9"/>
    </row>
    <row r="86" spans="1:119" ht="15.75" thickBot="1">
      <c r="A86" s="122" t="s">
        <v>106</v>
      </c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2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70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83</v>
      </c>
      <c r="B3" s="110"/>
      <c r="C3" s="111"/>
      <c r="D3" s="130" t="s">
        <v>42</v>
      </c>
      <c r="E3" s="131"/>
      <c r="F3" s="131"/>
      <c r="G3" s="131"/>
      <c r="H3" s="132"/>
      <c r="I3" s="130" t="s">
        <v>43</v>
      </c>
      <c r="J3" s="132"/>
      <c r="K3" s="130" t="s">
        <v>45</v>
      </c>
      <c r="L3" s="132"/>
      <c r="M3" s="36"/>
      <c r="N3" s="37"/>
      <c r="O3" s="133" t="s">
        <v>88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44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41389819</v>
      </c>
      <c r="E5" s="27">
        <f t="shared" si="0"/>
        <v>3205842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44595661</v>
      </c>
      <c r="O5" s="33">
        <f t="shared" ref="O5:O36" si="2">(N5/O$78)</f>
        <v>609.09720552884619</v>
      </c>
      <c r="P5" s="6"/>
    </row>
    <row r="6" spans="1:133">
      <c r="A6" s="12"/>
      <c r="B6" s="25">
        <v>311</v>
      </c>
      <c r="C6" s="20" t="s">
        <v>2</v>
      </c>
      <c r="D6" s="46">
        <v>34780497</v>
      </c>
      <c r="E6" s="46">
        <v>1868856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36649353</v>
      </c>
      <c r="O6" s="47">
        <f t="shared" si="2"/>
        <v>500.56480823863637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771628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771628</v>
      </c>
      <c r="O7" s="47">
        <f t="shared" si="2"/>
        <v>10.5390625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565358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565358</v>
      </c>
      <c r="O8" s="47">
        <f t="shared" si="2"/>
        <v>7.7217821241258742</v>
      </c>
      <c r="P8" s="9"/>
    </row>
    <row r="9" spans="1:133">
      <c r="A9" s="12"/>
      <c r="B9" s="25">
        <v>315</v>
      </c>
      <c r="C9" s="20" t="s">
        <v>12</v>
      </c>
      <c r="D9" s="46">
        <v>5949017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5949017</v>
      </c>
      <c r="O9" s="47">
        <f t="shared" si="2"/>
        <v>81.25296383304196</v>
      </c>
      <c r="P9" s="9"/>
    </row>
    <row r="10" spans="1:133">
      <c r="A10" s="12"/>
      <c r="B10" s="25">
        <v>316</v>
      </c>
      <c r="C10" s="20" t="s">
        <v>13</v>
      </c>
      <c r="D10" s="46">
        <v>660305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660305</v>
      </c>
      <c r="O10" s="47">
        <f t="shared" si="2"/>
        <v>9.0185888330419584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SUM(D12:D17)</f>
        <v>13184077</v>
      </c>
      <c r="E11" s="32">
        <f t="shared" si="3"/>
        <v>225000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13409077</v>
      </c>
      <c r="O11" s="45">
        <f t="shared" si="2"/>
        <v>183.14408052884616</v>
      </c>
      <c r="P11" s="10"/>
    </row>
    <row r="12" spans="1:133">
      <c r="A12" s="12"/>
      <c r="B12" s="25">
        <v>322</v>
      </c>
      <c r="C12" s="20" t="s">
        <v>0</v>
      </c>
      <c r="D12" s="46">
        <v>978518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978518</v>
      </c>
      <c r="O12" s="47">
        <f t="shared" si="2"/>
        <v>13.36481097027972</v>
      </c>
      <c r="P12" s="9"/>
    </row>
    <row r="13" spans="1:133">
      <c r="A13" s="12"/>
      <c r="B13" s="25">
        <v>323.10000000000002</v>
      </c>
      <c r="C13" s="20" t="s">
        <v>15</v>
      </c>
      <c r="D13" s="46">
        <v>5686502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5686502</v>
      </c>
      <c r="O13" s="47">
        <f t="shared" si="2"/>
        <v>77.6674770541958</v>
      </c>
      <c r="P13" s="9"/>
    </row>
    <row r="14" spans="1:133">
      <c r="A14" s="12"/>
      <c r="B14" s="25">
        <v>323.39999999999998</v>
      </c>
      <c r="C14" s="20" t="s">
        <v>16</v>
      </c>
      <c r="D14" s="46">
        <v>30769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30769</v>
      </c>
      <c r="O14" s="47">
        <f t="shared" si="2"/>
        <v>0.42024967220279719</v>
      </c>
      <c r="P14" s="9"/>
    </row>
    <row r="15" spans="1:133">
      <c r="A15" s="12"/>
      <c r="B15" s="25">
        <v>323.89999999999998</v>
      </c>
      <c r="C15" s="20" t="s">
        <v>17</v>
      </c>
      <c r="D15" s="46">
        <v>345676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345676</v>
      </c>
      <c r="O15" s="47">
        <f t="shared" si="2"/>
        <v>4.721317744755245</v>
      </c>
      <c r="P15" s="9"/>
    </row>
    <row r="16" spans="1:133">
      <c r="A16" s="12"/>
      <c r="B16" s="25">
        <v>324.041</v>
      </c>
      <c r="C16" s="20" t="s">
        <v>19</v>
      </c>
      <c r="D16" s="46">
        <v>0</v>
      </c>
      <c r="E16" s="46">
        <v>225000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225000</v>
      </c>
      <c r="O16" s="47">
        <f t="shared" si="2"/>
        <v>3.0730987762237763</v>
      </c>
      <c r="P16" s="9"/>
    </row>
    <row r="17" spans="1:16">
      <c r="A17" s="12"/>
      <c r="B17" s="25">
        <v>324.11</v>
      </c>
      <c r="C17" s="20" t="s">
        <v>18</v>
      </c>
      <c r="D17" s="46">
        <v>6142612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6142612</v>
      </c>
      <c r="O17" s="47">
        <f t="shared" si="2"/>
        <v>83.897126311188813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SUM(D19:D39)</f>
        <v>7899486</v>
      </c>
      <c r="E18" s="32">
        <f t="shared" si="4"/>
        <v>3712692</v>
      </c>
      <c r="F18" s="32">
        <f t="shared" si="4"/>
        <v>0</v>
      </c>
      <c r="G18" s="32">
        <f t="shared" si="4"/>
        <v>189525</v>
      </c>
      <c r="H18" s="32">
        <f t="shared" si="4"/>
        <v>0</v>
      </c>
      <c r="I18" s="32">
        <f t="shared" si="4"/>
        <v>1302800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13104503</v>
      </c>
      <c r="O18" s="45">
        <f t="shared" si="2"/>
        <v>178.98414281031469</v>
      </c>
      <c r="P18" s="10"/>
    </row>
    <row r="19" spans="1:16">
      <c r="A19" s="12"/>
      <c r="B19" s="25">
        <v>331.2</v>
      </c>
      <c r="C19" s="20" t="s">
        <v>20</v>
      </c>
      <c r="D19" s="46">
        <v>1282260</v>
      </c>
      <c r="E19" s="46">
        <v>43400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36" si="5">SUM(D19:M19)</f>
        <v>1325660</v>
      </c>
      <c r="O19" s="47">
        <f t="shared" si="2"/>
        <v>18.10615166083916</v>
      </c>
      <c r="P19" s="9"/>
    </row>
    <row r="20" spans="1:16">
      <c r="A20" s="12"/>
      <c r="B20" s="25">
        <v>331.39</v>
      </c>
      <c r="C20" s="20" t="s">
        <v>24</v>
      </c>
      <c r="D20" s="46">
        <v>9000</v>
      </c>
      <c r="E20" s="46">
        <v>9810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18810</v>
      </c>
      <c r="O20" s="47">
        <f t="shared" si="2"/>
        <v>0.25691105769230771</v>
      </c>
      <c r="P20" s="9"/>
    </row>
    <row r="21" spans="1:16">
      <c r="A21" s="12"/>
      <c r="B21" s="25">
        <v>331.42</v>
      </c>
      <c r="C21" s="20" t="s">
        <v>25</v>
      </c>
      <c r="D21" s="46">
        <v>0</v>
      </c>
      <c r="E21" s="46">
        <v>525144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525144</v>
      </c>
      <c r="O21" s="47">
        <f t="shared" si="2"/>
        <v>7.1725305944055942</v>
      </c>
      <c r="P21" s="9"/>
    </row>
    <row r="22" spans="1:16">
      <c r="A22" s="12"/>
      <c r="B22" s="25">
        <v>331.5</v>
      </c>
      <c r="C22" s="20" t="s">
        <v>22</v>
      </c>
      <c r="D22" s="46">
        <v>0</v>
      </c>
      <c r="E22" s="46">
        <v>907991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907991</v>
      </c>
      <c r="O22" s="47">
        <f t="shared" si="2"/>
        <v>12.40153791520979</v>
      </c>
      <c r="P22" s="9"/>
    </row>
    <row r="23" spans="1:16">
      <c r="A23" s="12"/>
      <c r="B23" s="25">
        <v>331.69</v>
      </c>
      <c r="C23" s="20" t="s">
        <v>26</v>
      </c>
      <c r="D23" s="46">
        <v>243825</v>
      </c>
      <c r="E23" s="46">
        <v>68259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312084</v>
      </c>
      <c r="O23" s="47">
        <f t="shared" si="2"/>
        <v>4.2625109265734267</v>
      </c>
      <c r="P23" s="9"/>
    </row>
    <row r="24" spans="1:16">
      <c r="A24" s="12"/>
      <c r="B24" s="25">
        <v>334.2</v>
      </c>
      <c r="C24" s="20" t="s">
        <v>23</v>
      </c>
      <c r="D24" s="46">
        <v>50984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50984</v>
      </c>
      <c r="O24" s="47">
        <f t="shared" si="2"/>
        <v>0.69635052447552448</v>
      </c>
      <c r="P24" s="9"/>
    </row>
    <row r="25" spans="1:16">
      <c r="A25" s="12"/>
      <c r="B25" s="25">
        <v>334.31</v>
      </c>
      <c r="C25" s="20" t="s">
        <v>27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1302800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1302800</v>
      </c>
      <c r="O25" s="47">
        <f t="shared" si="2"/>
        <v>17.793924825174827</v>
      </c>
      <c r="P25" s="9"/>
    </row>
    <row r="26" spans="1:16">
      <c r="A26" s="12"/>
      <c r="B26" s="25">
        <v>334.39</v>
      </c>
      <c r="C26" s="20" t="s">
        <v>28</v>
      </c>
      <c r="D26" s="46">
        <v>0</v>
      </c>
      <c r="E26" s="46">
        <v>41984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41984</v>
      </c>
      <c r="O26" s="47">
        <f t="shared" si="2"/>
        <v>0.57342657342657344</v>
      </c>
      <c r="P26" s="9"/>
    </row>
    <row r="27" spans="1:16">
      <c r="A27" s="12"/>
      <c r="B27" s="25">
        <v>334.49</v>
      </c>
      <c r="C27" s="20" t="s">
        <v>29</v>
      </c>
      <c r="D27" s="46">
        <v>0</v>
      </c>
      <c r="E27" s="46">
        <v>0</v>
      </c>
      <c r="F27" s="46">
        <v>0</v>
      </c>
      <c r="G27" s="46">
        <v>152334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152334</v>
      </c>
      <c r="O27" s="47">
        <f t="shared" si="2"/>
        <v>2.0806107954545454</v>
      </c>
      <c r="P27" s="9"/>
    </row>
    <row r="28" spans="1:16">
      <c r="A28" s="12"/>
      <c r="B28" s="25">
        <v>334.5</v>
      </c>
      <c r="C28" s="20" t="s">
        <v>30</v>
      </c>
      <c r="D28" s="46">
        <v>0</v>
      </c>
      <c r="E28" s="46">
        <v>664787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664787</v>
      </c>
      <c r="O28" s="47">
        <f t="shared" si="2"/>
        <v>9.079804960664335</v>
      </c>
      <c r="P28" s="9"/>
    </row>
    <row r="29" spans="1:16">
      <c r="A29" s="12"/>
      <c r="B29" s="25">
        <v>334.69</v>
      </c>
      <c r="C29" s="20" t="s">
        <v>31</v>
      </c>
      <c r="D29" s="46">
        <v>565564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565564</v>
      </c>
      <c r="O29" s="47">
        <f t="shared" si="2"/>
        <v>7.7245957167832167</v>
      </c>
      <c r="P29" s="9"/>
    </row>
    <row r="30" spans="1:16">
      <c r="A30" s="12"/>
      <c r="B30" s="25">
        <v>334.7</v>
      </c>
      <c r="C30" s="20" t="s">
        <v>32</v>
      </c>
      <c r="D30" s="46">
        <v>0</v>
      </c>
      <c r="E30" s="46">
        <v>399433</v>
      </c>
      <c r="F30" s="46">
        <v>0</v>
      </c>
      <c r="G30" s="46">
        <v>37191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436624</v>
      </c>
      <c r="O30" s="47">
        <f t="shared" si="2"/>
        <v>5.963505244755245</v>
      </c>
      <c r="P30" s="9"/>
    </row>
    <row r="31" spans="1:16">
      <c r="A31" s="12"/>
      <c r="B31" s="25">
        <v>335.12</v>
      </c>
      <c r="C31" s="20" t="s">
        <v>33</v>
      </c>
      <c r="D31" s="46">
        <v>1180224</v>
      </c>
      <c r="E31" s="46">
        <v>474253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1654477</v>
      </c>
      <c r="O31" s="47">
        <f t="shared" si="2"/>
        <v>22.597205528846153</v>
      </c>
      <c r="P31" s="9"/>
    </row>
    <row r="32" spans="1:16">
      <c r="A32" s="12"/>
      <c r="B32" s="25">
        <v>335.14</v>
      </c>
      <c r="C32" s="20" t="s">
        <v>34</v>
      </c>
      <c r="D32" s="46">
        <v>8146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8146</v>
      </c>
      <c r="O32" s="47">
        <f t="shared" si="2"/>
        <v>0.11125983391608392</v>
      </c>
      <c r="P32" s="9"/>
    </row>
    <row r="33" spans="1:16">
      <c r="A33" s="12"/>
      <c r="B33" s="25">
        <v>335.15</v>
      </c>
      <c r="C33" s="20" t="s">
        <v>35</v>
      </c>
      <c r="D33" s="46">
        <v>48142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48142</v>
      </c>
      <c r="O33" s="47">
        <f t="shared" si="2"/>
        <v>0.6575338723776224</v>
      </c>
      <c r="P33" s="9"/>
    </row>
    <row r="34" spans="1:16">
      <c r="A34" s="12"/>
      <c r="B34" s="25">
        <v>335.18</v>
      </c>
      <c r="C34" s="20" t="s">
        <v>36</v>
      </c>
      <c r="D34" s="46">
        <v>3832424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3832424</v>
      </c>
      <c r="O34" s="47">
        <f t="shared" si="2"/>
        <v>52.3440777972028</v>
      </c>
      <c r="P34" s="9"/>
    </row>
    <row r="35" spans="1:16">
      <c r="A35" s="12"/>
      <c r="B35" s="25">
        <v>335.21</v>
      </c>
      <c r="C35" s="20" t="s">
        <v>37</v>
      </c>
      <c r="D35" s="46">
        <v>59314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59314</v>
      </c>
      <c r="O35" s="47">
        <f t="shared" si="2"/>
        <v>0.81012347027972031</v>
      </c>
      <c r="P35" s="9"/>
    </row>
    <row r="36" spans="1:16">
      <c r="A36" s="12"/>
      <c r="B36" s="25">
        <v>335.49</v>
      </c>
      <c r="C36" s="20" t="s">
        <v>38</v>
      </c>
      <c r="D36" s="46">
        <v>46142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46142</v>
      </c>
      <c r="O36" s="47">
        <f t="shared" si="2"/>
        <v>0.63021743881118886</v>
      </c>
      <c r="P36" s="9"/>
    </row>
    <row r="37" spans="1:16">
      <c r="A37" s="12"/>
      <c r="B37" s="25">
        <v>337.5</v>
      </c>
      <c r="C37" s="20" t="s">
        <v>39</v>
      </c>
      <c r="D37" s="46">
        <v>0</v>
      </c>
      <c r="E37" s="46">
        <v>29400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29400</v>
      </c>
      <c r="O37" s="47">
        <f t="shared" ref="O37:O68" si="6">(N37/O$78)</f>
        <v>0.40155157342657344</v>
      </c>
      <c r="P37" s="9"/>
    </row>
    <row r="38" spans="1:16">
      <c r="A38" s="12"/>
      <c r="B38" s="25">
        <v>337.6</v>
      </c>
      <c r="C38" s="20" t="s">
        <v>40</v>
      </c>
      <c r="D38" s="46">
        <v>263461</v>
      </c>
      <c r="E38" s="46">
        <v>112040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375501</v>
      </c>
      <c r="O38" s="47">
        <f t="shared" si="6"/>
        <v>5.128674060314685</v>
      </c>
      <c r="P38" s="9"/>
    </row>
    <row r="39" spans="1:16">
      <c r="A39" s="12"/>
      <c r="B39" s="25">
        <v>337.7</v>
      </c>
      <c r="C39" s="20" t="s">
        <v>41</v>
      </c>
      <c r="D39" s="46">
        <v>310000</v>
      </c>
      <c r="E39" s="46">
        <v>436191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746191</v>
      </c>
      <c r="O39" s="47">
        <f t="shared" si="6"/>
        <v>10.191638439685315</v>
      </c>
      <c r="P39" s="9"/>
    </row>
    <row r="40" spans="1:16" ht="15.75">
      <c r="A40" s="29" t="s">
        <v>46</v>
      </c>
      <c r="B40" s="30"/>
      <c r="C40" s="31"/>
      <c r="D40" s="32">
        <f t="shared" ref="D40:M40" si="7">SUM(D41:D60)</f>
        <v>9739966</v>
      </c>
      <c r="E40" s="32">
        <f t="shared" si="7"/>
        <v>381576</v>
      </c>
      <c r="F40" s="32">
        <f t="shared" si="7"/>
        <v>0</v>
      </c>
      <c r="G40" s="32">
        <f t="shared" si="7"/>
        <v>0</v>
      </c>
      <c r="H40" s="32">
        <f t="shared" si="7"/>
        <v>163750</v>
      </c>
      <c r="I40" s="32">
        <f t="shared" si="7"/>
        <v>38675099</v>
      </c>
      <c r="J40" s="32">
        <f t="shared" si="7"/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>SUM(D40:M40)</f>
        <v>48960391</v>
      </c>
      <c r="O40" s="45">
        <f t="shared" si="6"/>
        <v>668.71163406905589</v>
      </c>
      <c r="P40" s="10"/>
    </row>
    <row r="41" spans="1:16">
      <c r="A41" s="12"/>
      <c r="B41" s="25">
        <v>341.3</v>
      </c>
      <c r="C41" s="20" t="s">
        <v>49</v>
      </c>
      <c r="D41" s="46">
        <v>2309018</v>
      </c>
      <c r="E41" s="46">
        <v>297176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9" si="8">SUM(D41:M41)</f>
        <v>2606194</v>
      </c>
      <c r="O41" s="47">
        <f t="shared" si="6"/>
        <v>35.59596263111888</v>
      </c>
      <c r="P41" s="9"/>
    </row>
    <row r="42" spans="1:16">
      <c r="A42" s="12"/>
      <c r="B42" s="25">
        <v>341.9</v>
      </c>
      <c r="C42" s="20" t="s">
        <v>50</v>
      </c>
      <c r="D42" s="46">
        <v>249902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249902</v>
      </c>
      <c r="O42" s="47">
        <f t="shared" si="6"/>
        <v>3.4132156905594404</v>
      </c>
      <c r="P42" s="9"/>
    </row>
    <row r="43" spans="1:16">
      <c r="A43" s="12"/>
      <c r="B43" s="25">
        <v>342.2</v>
      </c>
      <c r="C43" s="20" t="s">
        <v>51</v>
      </c>
      <c r="D43" s="46">
        <v>33043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33043</v>
      </c>
      <c r="O43" s="47">
        <f t="shared" si="6"/>
        <v>0.45130845716783219</v>
      </c>
      <c r="P43" s="9"/>
    </row>
    <row r="44" spans="1:16">
      <c r="A44" s="12"/>
      <c r="B44" s="25">
        <v>342.4</v>
      </c>
      <c r="C44" s="20" t="s">
        <v>52</v>
      </c>
      <c r="D44" s="46">
        <v>938023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938023</v>
      </c>
      <c r="O44" s="47">
        <f t="shared" si="6"/>
        <v>12.811721481643357</v>
      </c>
      <c r="P44" s="9"/>
    </row>
    <row r="45" spans="1:16">
      <c r="A45" s="12"/>
      <c r="B45" s="25">
        <v>342.5</v>
      </c>
      <c r="C45" s="20" t="s">
        <v>53</v>
      </c>
      <c r="D45" s="46">
        <v>334039</v>
      </c>
      <c r="E45" s="46">
        <v>11583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345622</v>
      </c>
      <c r="O45" s="47">
        <f t="shared" si="6"/>
        <v>4.7205802010489508</v>
      </c>
      <c r="P45" s="9"/>
    </row>
    <row r="46" spans="1:16">
      <c r="A46" s="12"/>
      <c r="B46" s="25">
        <v>342.6</v>
      </c>
      <c r="C46" s="20" t="s">
        <v>54</v>
      </c>
      <c r="D46" s="46">
        <v>2484044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2484044</v>
      </c>
      <c r="O46" s="47">
        <f t="shared" si="6"/>
        <v>33.927611451048953</v>
      </c>
      <c r="P46" s="9"/>
    </row>
    <row r="47" spans="1:16">
      <c r="A47" s="12"/>
      <c r="B47" s="25">
        <v>342.9</v>
      </c>
      <c r="C47" s="20" t="s">
        <v>55</v>
      </c>
      <c r="D47" s="46">
        <v>73375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73375</v>
      </c>
      <c r="O47" s="47">
        <f t="shared" si="6"/>
        <v>1.0021716564685315</v>
      </c>
      <c r="P47" s="9"/>
    </row>
    <row r="48" spans="1:16">
      <c r="A48" s="12"/>
      <c r="B48" s="25">
        <v>343.3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15657012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15657012</v>
      </c>
      <c r="O48" s="47">
        <f t="shared" si="6"/>
        <v>213.84686407342659</v>
      </c>
      <c r="P48" s="9"/>
    </row>
    <row r="49" spans="1:16">
      <c r="A49" s="12"/>
      <c r="B49" s="25">
        <v>343.4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14216161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14216161</v>
      </c>
      <c r="O49" s="47">
        <f t="shared" si="6"/>
        <v>194.16740876311189</v>
      </c>
      <c r="P49" s="9"/>
    </row>
    <row r="50" spans="1:16">
      <c r="A50" s="12"/>
      <c r="B50" s="25">
        <v>343.5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8801926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8801926</v>
      </c>
      <c r="O50" s="47">
        <f t="shared" si="6"/>
        <v>120.21861341783217</v>
      </c>
      <c r="P50" s="9"/>
    </row>
    <row r="51" spans="1:16">
      <c r="A51" s="12"/>
      <c r="B51" s="25">
        <v>343.8</v>
      </c>
      <c r="C51" s="20" t="s">
        <v>59</v>
      </c>
      <c r="D51" s="46">
        <v>114347</v>
      </c>
      <c r="E51" s="46">
        <v>0</v>
      </c>
      <c r="F51" s="46">
        <v>0</v>
      </c>
      <c r="G51" s="46">
        <v>0</v>
      </c>
      <c r="H51" s="46">
        <v>163750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278097</v>
      </c>
      <c r="O51" s="47">
        <f t="shared" si="6"/>
        <v>3.7983091127622379</v>
      </c>
      <c r="P51" s="9"/>
    </row>
    <row r="52" spans="1:16">
      <c r="A52" s="12"/>
      <c r="B52" s="25">
        <v>343.9</v>
      </c>
      <c r="C52" s="20" t="s">
        <v>60</v>
      </c>
      <c r="D52" s="46">
        <v>0</v>
      </c>
      <c r="E52" s="46">
        <v>11165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8"/>
        <v>11165</v>
      </c>
      <c r="O52" s="47">
        <f t="shared" si="6"/>
        <v>0.15249399038461539</v>
      </c>
      <c r="P52" s="9"/>
    </row>
    <row r="53" spans="1:16">
      <c r="A53" s="12"/>
      <c r="B53" s="25">
        <v>344.3</v>
      </c>
      <c r="C53" s="20" t="s">
        <v>61</v>
      </c>
      <c r="D53" s="46">
        <v>93614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8"/>
        <v>93614</v>
      </c>
      <c r="O53" s="47">
        <f t="shared" si="6"/>
        <v>1.278600305944056</v>
      </c>
      <c r="P53" s="9"/>
    </row>
    <row r="54" spans="1:16">
      <c r="A54" s="12"/>
      <c r="B54" s="25">
        <v>344.5</v>
      </c>
      <c r="C54" s="20" t="s">
        <v>62</v>
      </c>
      <c r="D54" s="46">
        <v>1220867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8"/>
        <v>1220867</v>
      </c>
      <c r="O54" s="47">
        <f t="shared" si="6"/>
        <v>16.674866149475523</v>
      </c>
      <c r="P54" s="9"/>
    </row>
    <row r="55" spans="1:16">
      <c r="A55" s="12"/>
      <c r="B55" s="25">
        <v>344.9</v>
      </c>
      <c r="C55" s="20" t="s">
        <v>63</v>
      </c>
      <c r="D55" s="46">
        <v>1489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8"/>
        <v>1489</v>
      </c>
      <c r="O55" s="47">
        <f t="shared" si="6"/>
        <v>2.0337084790209792E-2</v>
      </c>
      <c r="P55" s="9"/>
    </row>
    <row r="56" spans="1:16">
      <c r="A56" s="12"/>
      <c r="B56" s="25">
        <v>346.9</v>
      </c>
      <c r="C56" s="20" t="s">
        <v>64</v>
      </c>
      <c r="D56" s="46">
        <v>37866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8"/>
        <v>37866</v>
      </c>
      <c r="O56" s="47">
        <f t="shared" si="6"/>
        <v>0.51718203671328666</v>
      </c>
      <c r="P56" s="9"/>
    </row>
    <row r="57" spans="1:16">
      <c r="A57" s="12"/>
      <c r="B57" s="25">
        <v>347.2</v>
      </c>
      <c r="C57" s="20" t="s">
        <v>65</v>
      </c>
      <c r="D57" s="46">
        <v>757015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8"/>
        <v>757015</v>
      </c>
      <c r="O57" s="47">
        <f t="shared" si="6"/>
        <v>10.339474978146853</v>
      </c>
      <c r="P57" s="9"/>
    </row>
    <row r="58" spans="1:16">
      <c r="A58" s="12"/>
      <c r="B58" s="25">
        <v>347.3</v>
      </c>
      <c r="C58" s="20" t="s">
        <v>66</v>
      </c>
      <c r="D58" s="46">
        <v>0</v>
      </c>
      <c r="E58" s="46">
        <v>61652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8"/>
        <v>61652</v>
      </c>
      <c r="O58" s="47">
        <f t="shared" si="6"/>
        <v>0.84205638111888115</v>
      </c>
      <c r="P58" s="9"/>
    </row>
    <row r="59" spans="1:16">
      <c r="A59" s="12"/>
      <c r="B59" s="25">
        <v>347.5</v>
      </c>
      <c r="C59" s="20" t="s">
        <v>67</v>
      </c>
      <c r="D59" s="46">
        <v>615567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8"/>
        <v>615567</v>
      </c>
      <c r="O59" s="47">
        <f t="shared" si="6"/>
        <v>8.407547530594405</v>
      </c>
      <c r="P59" s="9"/>
    </row>
    <row r="60" spans="1:16">
      <c r="A60" s="12"/>
      <c r="B60" s="25">
        <v>347.9</v>
      </c>
      <c r="C60" s="20" t="s">
        <v>68</v>
      </c>
      <c r="D60" s="46">
        <v>477757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5" si="9">SUM(D60:M60)</f>
        <v>477757</v>
      </c>
      <c r="O60" s="47">
        <f t="shared" si="6"/>
        <v>6.5253086756993008</v>
      </c>
      <c r="P60" s="9"/>
    </row>
    <row r="61" spans="1:16" ht="15.75">
      <c r="A61" s="29" t="s">
        <v>47</v>
      </c>
      <c r="B61" s="30"/>
      <c r="C61" s="31"/>
      <c r="D61" s="32">
        <f t="shared" ref="D61:M61" si="10">SUM(D62:D63)</f>
        <v>1053201</v>
      </c>
      <c r="E61" s="32">
        <f t="shared" si="10"/>
        <v>108500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434448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si="9"/>
        <v>1596149</v>
      </c>
      <c r="O61" s="45">
        <f t="shared" si="6"/>
        <v>21.800549060314687</v>
      </c>
      <c r="P61" s="10"/>
    </row>
    <row r="62" spans="1:16">
      <c r="A62" s="13"/>
      <c r="B62" s="39">
        <v>351.9</v>
      </c>
      <c r="C62" s="21" t="s">
        <v>72</v>
      </c>
      <c r="D62" s="46">
        <v>1040023</v>
      </c>
      <c r="E62" s="46">
        <v>108500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1148523</v>
      </c>
      <c r="O62" s="47">
        <f t="shared" si="6"/>
        <v>15.68677611451049</v>
      </c>
      <c r="P62" s="9"/>
    </row>
    <row r="63" spans="1:16">
      <c r="A63" s="13"/>
      <c r="B63" s="39">
        <v>354</v>
      </c>
      <c r="C63" s="21" t="s">
        <v>71</v>
      </c>
      <c r="D63" s="46">
        <v>13178</v>
      </c>
      <c r="E63" s="46">
        <v>0</v>
      </c>
      <c r="F63" s="46">
        <v>0</v>
      </c>
      <c r="G63" s="46">
        <v>0</v>
      </c>
      <c r="H63" s="46">
        <v>0</v>
      </c>
      <c r="I63" s="46">
        <v>434448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447626</v>
      </c>
      <c r="O63" s="47">
        <f t="shared" si="6"/>
        <v>6.1137729458041958</v>
      </c>
      <c r="P63" s="9"/>
    </row>
    <row r="64" spans="1:16" ht="15.75">
      <c r="A64" s="29" t="s">
        <v>3</v>
      </c>
      <c r="B64" s="30"/>
      <c r="C64" s="31"/>
      <c r="D64" s="32">
        <f t="shared" ref="D64:M64" si="11">SUM(D65:D71)</f>
        <v>2228862</v>
      </c>
      <c r="E64" s="32">
        <f t="shared" si="11"/>
        <v>206377</v>
      </c>
      <c r="F64" s="32">
        <f t="shared" si="11"/>
        <v>1620</v>
      </c>
      <c r="G64" s="32">
        <f t="shared" si="11"/>
        <v>156827</v>
      </c>
      <c r="H64" s="32">
        <f t="shared" si="11"/>
        <v>38224</v>
      </c>
      <c r="I64" s="32">
        <f t="shared" si="11"/>
        <v>713581</v>
      </c>
      <c r="J64" s="32">
        <f t="shared" si="11"/>
        <v>0</v>
      </c>
      <c r="K64" s="32">
        <f t="shared" si="11"/>
        <v>8003379</v>
      </c>
      <c r="L64" s="32">
        <f t="shared" si="11"/>
        <v>0</v>
      </c>
      <c r="M64" s="32">
        <f t="shared" si="11"/>
        <v>0</v>
      </c>
      <c r="N64" s="32">
        <f t="shared" si="9"/>
        <v>11348870</v>
      </c>
      <c r="O64" s="45">
        <f t="shared" si="6"/>
        <v>155.00532670454547</v>
      </c>
      <c r="P64" s="10"/>
    </row>
    <row r="65" spans="1:119">
      <c r="A65" s="12"/>
      <c r="B65" s="25">
        <v>361.1</v>
      </c>
      <c r="C65" s="20" t="s">
        <v>73</v>
      </c>
      <c r="D65" s="46">
        <v>356832</v>
      </c>
      <c r="E65" s="46">
        <v>171302</v>
      </c>
      <c r="F65" s="46">
        <v>1620</v>
      </c>
      <c r="G65" s="46">
        <v>156827</v>
      </c>
      <c r="H65" s="46">
        <v>38224</v>
      </c>
      <c r="I65" s="46">
        <v>314201</v>
      </c>
      <c r="J65" s="46">
        <v>0</v>
      </c>
      <c r="K65" s="46">
        <v>3624136</v>
      </c>
      <c r="L65" s="46">
        <v>0</v>
      </c>
      <c r="M65" s="46">
        <v>0</v>
      </c>
      <c r="N65" s="46">
        <f t="shared" si="9"/>
        <v>4663142</v>
      </c>
      <c r="O65" s="47">
        <f t="shared" si="6"/>
        <v>63.69020432692308</v>
      </c>
      <c r="P65" s="9"/>
    </row>
    <row r="66" spans="1:119">
      <c r="A66" s="12"/>
      <c r="B66" s="25">
        <v>361.3</v>
      </c>
      <c r="C66" s="20" t="s">
        <v>74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-2213047</v>
      </c>
      <c r="L66" s="46">
        <v>0</v>
      </c>
      <c r="M66" s="46">
        <v>0</v>
      </c>
      <c r="N66" s="46">
        <f t="shared" ref="N66:N71" si="12">SUM(D66:M66)</f>
        <v>-2213047</v>
      </c>
      <c r="O66" s="47">
        <f t="shared" si="6"/>
        <v>-30.226275677447553</v>
      </c>
      <c r="P66" s="9"/>
    </row>
    <row r="67" spans="1:119">
      <c r="A67" s="12"/>
      <c r="B67" s="25">
        <v>364</v>
      </c>
      <c r="C67" s="20" t="s">
        <v>75</v>
      </c>
      <c r="D67" s="46">
        <v>33309</v>
      </c>
      <c r="E67" s="46">
        <v>0</v>
      </c>
      <c r="F67" s="46">
        <v>0</v>
      </c>
      <c r="G67" s="46">
        <v>0</v>
      </c>
      <c r="H67" s="46">
        <v>0</v>
      </c>
      <c r="I67" s="46">
        <v>156606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189915</v>
      </c>
      <c r="O67" s="47">
        <f t="shared" si="6"/>
        <v>2.5939002403846154</v>
      </c>
      <c r="P67" s="9"/>
    </row>
    <row r="68" spans="1:119">
      <c r="A68" s="12"/>
      <c r="B68" s="25">
        <v>365</v>
      </c>
      <c r="C68" s="20" t="s">
        <v>76</v>
      </c>
      <c r="D68" s="46">
        <v>9711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9711</v>
      </c>
      <c r="O68" s="47">
        <f t="shared" si="6"/>
        <v>0.13263494318181818</v>
      </c>
      <c r="P68" s="9"/>
    </row>
    <row r="69" spans="1:119">
      <c r="A69" s="12"/>
      <c r="B69" s="25">
        <v>366</v>
      </c>
      <c r="C69" s="20" t="s">
        <v>77</v>
      </c>
      <c r="D69" s="46">
        <v>1739526</v>
      </c>
      <c r="E69" s="46">
        <v>34775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1774301</v>
      </c>
      <c r="O69" s="47">
        <f t="shared" ref="O69:O76" si="13">(N69/O$78)</f>
        <v>24.233787696678323</v>
      </c>
      <c r="P69" s="9"/>
    </row>
    <row r="70" spans="1:119">
      <c r="A70" s="12"/>
      <c r="B70" s="25">
        <v>368</v>
      </c>
      <c r="C70" s="20" t="s">
        <v>78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6496594</v>
      </c>
      <c r="L70" s="46">
        <v>0</v>
      </c>
      <c r="M70" s="46">
        <v>0</v>
      </c>
      <c r="N70" s="46">
        <f t="shared" si="12"/>
        <v>6496594</v>
      </c>
      <c r="O70" s="47">
        <f t="shared" si="13"/>
        <v>88.731889204545453</v>
      </c>
      <c r="P70" s="9"/>
    </row>
    <row r="71" spans="1:119">
      <c r="A71" s="12"/>
      <c r="B71" s="25">
        <v>369.9</v>
      </c>
      <c r="C71" s="20" t="s">
        <v>79</v>
      </c>
      <c r="D71" s="46">
        <v>89484</v>
      </c>
      <c r="E71" s="46">
        <v>300</v>
      </c>
      <c r="F71" s="46">
        <v>0</v>
      </c>
      <c r="G71" s="46">
        <v>0</v>
      </c>
      <c r="H71" s="46">
        <v>0</v>
      </c>
      <c r="I71" s="46">
        <v>242774</v>
      </c>
      <c r="J71" s="46">
        <v>0</v>
      </c>
      <c r="K71" s="46">
        <v>95696</v>
      </c>
      <c r="L71" s="46">
        <v>0</v>
      </c>
      <c r="M71" s="46">
        <v>0</v>
      </c>
      <c r="N71" s="46">
        <f t="shared" si="12"/>
        <v>428254</v>
      </c>
      <c r="O71" s="47">
        <f t="shared" si="13"/>
        <v>5.84918597027972</v>
      </c>
      <c r="P71" s="9"/>
    </row>
    <row r="72" spans="1:119" ht="15.75">
      <c r="A72" s="29" t="s">
        <v>48</v>
      </c>
      <c r="B72" s="30"/>
      <c r="C72" s="31"/>
      <c r="D72" s="32">
        <f t="shared" ref="D72:M72" si="14">SUM(D73:D75)</f>
        <v>1862274</v>
      </c>
      <c r="E72" s="32">
        <f t="shared" si="14"/>
        <v>1567984</v>
      </c>
      <c r="F72" s="32">
        <f t="shared" si="14"/>
        <v>3763828</v>
      </c>
      <c r="G72" s="32">
        <f t="shared" si="14"/>
        <v>144044</v>
      </c>
      <c r="H72" s="32">
        <f t="shared" si="14"/>
        <v>0</v>
      </c>
      <c r="I72" s="32">
        <f t="shared" si="14"/>
        <v>30600</v>
      </c>
      <c r="J72" s="32">
        <f t="shared" si="14"/>
        <v>0</v>
      </c>
      <c r="K72" s="32">
        <f t="shared" si="14"/>
        <v>0</v>
      </c>
      <c r="L72" s="32">
        <f t="shared" si="14"/>
        <v>0</v>
      </c>
      <c r="M72" s="32">
        <f t="shared" si="14"/>
        <v>0</v>
      </c>
      <c r="N72" s="32">
        <f>SUM(D72:M72)</f>
        <v>7368730</v>
      </c>
      <c r="O72" s="45">
        <f t="shared" si="13"/>
        <v>100.64371175699301</v>
      </c>
      <c r="P72" s="9"/>
    </row>
    <row r="73" spans="1:119">
      <c r="A73" s="12"/>
      <c r="B73" s="25">
        <v>381</v>
      </c>
      <c r="C73" s="20" t="s">
        <v>80</v>
      </c>
      <c r="D73" s="46">
        <v>1135541</v>
      </c>
      <c r="E73" s="46">
        <v>1567984</v>
      </c>
      <c r="F73" s="46">
        <v>3763828</v>
      </c>
      <c r="G73" s="46">
        <v>144044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6611397</v>
      </c>
      <c r="O73" s="47">
        <f t="shared" si="13"/>
        <v>90.299893465909093</v>
      </c>
      <c r="P73" s="9"/>
    </row>
    <row r="74" spans="1:119">
      <c r="A74" s="12"/>
      <c r="B74" s="25">
        <v>383</v>
      </c>
      <c r="C74" s="20" t="s">
        <v>81</v>
      </c>
      <c r="D74" s="46">
        <v>726733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726733</v>
      </c>
      <c r="O74" s="47">
        <f t="shared" si="13"/>
        <v>9.9258768575174834</v>
      </c>
      <c r="P74" s="9"/>
    </row>
    <row r="75" spans="1:119" ht="15.75" thickBot="1">
      <c r="A75" s="12"/>
      <c r="B75" s="25">
        <v>389.8</v>
      </c>
      <c r="C75" s="20" t="s">
        <v>82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30600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30600</v>
      </c>
      <c r="O75" s="47">
        <f t="shared" si="13"/>
        <v>0.41794143356643354</v>
      </c>
      <c r="P75" s="9"/>
    </row>
    <row r="76" spans="1:119" ht="16.5" thickBot="1">
      <c r="A76" s="14" t="s">
        <v>69</v>
      </c>
      <c r="B76" s="23"/>
      <c r="C76" s="22"/>
      <c r="D76" s="15">
        <f t="shared" ref="D76:M76" si="15">SUM(D5,D11,D18,D40,D61,D64,D72)</f>
        <v>77357685</v>
      </c>
      <c r="E76" s="15">
        <f t="shared" si="15"/>
        <v>9407971</v>
      </c>
      <c r="F76" s="15">
        <f t="shared" si="15"/>
        <v>3765448</v>
      </c>
      <c r="G76" s="15">
        <f t="shared" si="15"/>
        <v>490396</v>
      </c>
      <c r="H76" s="15">
        <f t="shared" si="15"/>
        <v>201974</v>
      </c>
      <c r="I76" s="15">
        <f t="shared" si="15"/>
        <v>41156528</v>
      </c>
      <c r="J76" s="15">
        <f t="shared" si="15"/>
        <v>0</v>
      </c>
      <c r="K76" s="15">
        <f t="shared" si="15"/>
        <v>8003379</v>
      </c>
      <c r="L76" s="15">
        <f t="shared" si="15"/>
        <v>0</v>
      </c>
      <c r="M76" s="15">
        <f t="shared" si="15"/>
        <v>0</v>
      </c>
      <c r="N76" s="15">
        <f>SUM(D76:M76)</f>
        <v>140383381</v>
      </c>
      <c r="O76" s="38">
        <f t="shared" si="13"/>
        <v>1917.3866504589162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20" t="s">
        <v>89</v>
      </c>
      <c r="M78" s="120"/>
      <c r="N78" s="120"/>
      <c r="O78" s="43">
        <v>73216</v>
      </c>
    </row>
    <row r="79" spans="1:119">
      <c r="A79" s="121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9"/>
    </row>
    <row r="80" spans="1:119" ht="15.75" thickBot="1">
      <c r="A80" s="122" t="s">
        <v>106</v>
      </c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2"/>
    </row>
  </sheetData>
  <mergeCells count="10">
    <mergeCell ref="A80:O80"/>
    <mergeCell ref="A79:O79"/>
    <mergeCell ref="L78:N7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120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83</v>
      </c>
      <c r="B3" s="110"/>
      <c r="C3" s="111"/>
      <c r="D3" s="130" t="s">
        <v>42</v>
      </c>
      <c r="E3" s="131"/>
      <c r="F3" s="131"/>
      <c r="G3" s="131"/>
      <c r="H3" s="132"/>
      <c r="I3" s="130" t="s">
        <v>43</v>
      </c>
      <c r="J3" s="132"/>
      <c r="K3" s="130" t="s">
        <v>45</v>
      </c>
      <c r="L3" s="132"/>
      <c r="M3" s="36"/>
      <c r="N3" s="37"/>
      <c r="O3" s="133" t="s">
        <v>88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44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43458029</v>
      </c>
      <c r="E5" s="27">
        <f t="shared" si="0"/>
        <v>3295555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46753584</v>
      </c>
      <c r="O5" s="33">
        <f t="shared" ref="O5:O36" si="2">(N5/O$73)</f>
        <v>638.47466098570203</v>
      </c>
      <c r="P5" s="6"/>
    </row>
    <row r="6" spans="1:133">
      <c r="A6" s="12"/>
      <c r="B6" s="25">
        <v>311</v>
      </c>
      <c r="C6" s="20" t="s">
        <v>2</v>
      </c>
      <c r="D6" s="46">
        <v>36989179</v>
      </c>
      <c r="E6" s="46">
        <v>1925911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38915090</v>
      </c>
      <c r="O6" s="47">
        <f t="shared" si="2"/>
        <v>531.43089297663425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842477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842477</v>
      </c>
      <c r="O7" s="47">
        <f t="shared" si="2"/>
        <v>11.505004984500253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527167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527167</v>
      </c>
      <c r="O8" s="47">
        <f t="shared" si="2"/>
        <v>7.1990795744738962</v>
      </c>
      <c r="P8" s="9"/>
    </row>
    <row r="9" spans="1:133">
      <c r="A9" s="12"/>
      <c r="B9" s="25">
        <v>315</v>
      </c>
      <c r="C9" s="20" t="s">
        <v>12</v>
      </c>
      <c r="D9" s="46">
        <v>5887891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5887891</v>
      </c>
      <c r="O9" s="47">
        <f t="shared" si="2"/>
        <v>80.406011443866333</v>
      </c>
      <c r="P9" s="9"/>
    </row>
    <row r="10" spans="1:133">
      <c r="A10" s="12"/>
      <c r="B10" s="25">
        <v>316</v>
      </c>
      <c r="C10" s="20" t="s">
        <v>13</v>
      </c>
      <c r="D10" s="46">
        <v>580959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580959</v>
      </c>
      <c r="O10" s="47">
        <f t="shared" si="2"/>
        <v>7.9336720062272112</v>
      </c>
      <c r="P10" s="9"/>
    </row>
    <row r="11" spans="1:133" ht="15.75">
      <c r="A11" s="29" t="s">
        <v>122</v>
      </c>
      <c r="B11" s="30"/>
      <c r="C11" s="31"/>
      <c r="D11" s="32">
        <f t="shared" ref="D11:M11" si="3">SUM(D12:D15)</f>
        <v>7324612</v>
      </c>
      <c r="E11" s="32">
        <f t="shared" si="3"/>
        <v>0</v>
      </c>
      <c r="F11" s="32">
        <f t="shared" si="3"/>
        <v>399205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7723817</v>
      </c>
      <c r="O11" s="45">
        <f t="shared" si="2"/>
        <v>105.47771996667896</v>
      </c>
      <c r="P11" s="10"/>
    </row>
    <row r="12" spans="1:133">
      <c r="A12" s="12"/>
      <c r="B12" s="25">
        <v>322</v>
      </c>
      <c r="C12" s="20" t="s">
        <v>0</v>
      </c>
      <c r="D12" s="46">
        <v>1535261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1535261</v>
      </c>
      <c r="O12" s="47">
        <f t="shared" si="2"/>
        <v>20.965777650320238</v>
      </c>
      <c r="P12" s="9"/>
    </row>
    <row r="13" spans="1:133">
      <c r="A13" s="12"/>
      <c r="B13" s="25">
        <v>323.10000000000002</v>
      </c>
      <c r="C13" s="20" t="s">
        <v>15</v>
      </c>
      <c r="D13" s="46">
        <v>5478106</v>
      </c>
      <c r="E13" s="46">
        <v>0</v>
      </c>
      <c r="F13" s="46">
        <v>399205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5877311</v>
      </c>
      <c r="O13" s="47">
        <f t="shared" si="2"/>
        <v>80.26152921736518</v>
      </c>
      <c r="P13" s="9"/>
    </row>
    <row r="14" spans="1:133">
      <c r="A14" s="12"/>
      <c r="B14" s="25">
        <v>323.39999999999998</v>
      </c>
      <c r="C14" s="20" t="s">
        <v>16</v>
      </c>
      <c r="D14" s="46">
        <v>27947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27947</v>
      </c>
      <c r="O14" s="47">
        <f t="shared" si="2"/>
        <v>0.38164884537124283</v>
      </c>
      <c r="P14" s="9"/>
    </row>
    <row r="15" spans="1:133">
      <c r="A15" s="12"/>
      <c r="B15" s="25">
        <v>323.89999999999998</v>
      </c>
      <c r="C15" s="20" t="s">
        <v>17</v>
      </c>
      <c r="D15" s="46">
        <v>283298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283298</v>
      </c>
      <c r="O15" s="47">
        <f t="shared" si="2"/>
        <v>3.8687642536222979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SUM(D17:D34)</f>
        <v>6953386</v>
      </c>
      <c r="E16" s="32">
        <f t="shared" si="4"/>
        <v>3089504</v>
      </c>
      <c r="F16" s="32">
        <f t="shared" si="4"/>
        <v>0</v>
      </c>
      <c r="G16" s="32">
        <f t="shared" si="4"/>
        <v>100931</v>
      </c>
      <c r="H16" s="32">
        <f t="shared" si="4"/>
        <v>0</v>
      </c>
      <c r="I16" s="32">
        <f t="shared" si="4"/>
        <v>418000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10561821</v>
      </c>
      <c r="O16" s="45">
        <f t="shared" si="2"/>
        <v>144.23397107624237</v>
      </c>
      <c r="P16" s="10"/>
    </row>
    <row r="17" spans="1:16">
      <c r="A17" s="12"/>
      <c r="B17" s="25">
        <v>331.2</v>
      </c>
      <c r="C17" s="20" t="s">
        <v>20</v>
      </c>
      <c r="D17" s="46">
        <v>73513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31" si="5">SUM(D17:M17)</f>
        <v>73513</v>
      </c>
      <c r="O17" s="47">
        <f t="shared" si="2"/>
        <v>1.003905663211657</v>
      </c>
      <c r="P17" s="9"/>
    </row>
    <row r="18" spans="1:16">
      <c r="A18" s="12"/>
      <c r="B18" s="25">
        <v>331.49</v>
      </c>
      <c r="C18" s="20" t="s">
        <v>108</v>
      </c>
      <c r="D18" s="46">
        <v>0</v>
      </c>
      <c r="E18" s="46">
        <v>26655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26655</v>
      </c>
      <c r="O18" s="47">
        <f t="shared" si="2"/>
        <v>0.36400508009340815</v>
      </c>
      <c r="P18" s="9"/>
    </row>
    <row r="19" spans="1:16">
      <c r="A19" s="12"/>
      <c r="B19" s="25">
        <v>331.5</v>
      </c>
      <c r="C19" s="20" t="s">
        <v>22</v>
      </c>
      <c r="D19" s="46">
        <v>0</v>
      </c>
      <c r="E19" s="46">
        <v>1433321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1433321</v>
      </c>
      <c r="O19" s="47">
        <f t="shared" si="2"/>
        <v>19.573668182500992</v>
      </c>
      <c r="P19" s="9"/>
    </row>
    <row r="20" spans="1:16">
      <c r="A20" s="12"/>
      <c r="B20" s="25">
        <v>331.69</v>
      </c>
      <c r="C20" s="20" t="s">
        <v>26</v>
      </c>
      <c r="D20" s="46">
        <v>193165</v>
      </c>
      <c r="E20" s="46">
        <v>79550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272715</v>
      </c>
      <c r="O20" s="47">
        <f t="shared" si="2"/>
        <v>3.7242410586259167</v>
      </c>
      <c r="P20" s="9"/>
    </row>
    <row r="21" spans="1:16">
      <c r="A21" s="12"/>
      <c r="B21" s="25">
        <v>334.31</v>
      </c>
      <c r="C21" s="20" t="s">
        <v>27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418000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418000</v>
      </c>
      <c r="O21" s="47">
        <f t="shared" si="2"/>
        <v>5.7082770016523963</v>
      </c>
      <c r="P21" s="9"/>
    </row>
    <row r="22" spans="1:16">
      <c r="A22" s="12"/>
      <c r="B22" s="25">
        <v>334.39</v>
      </c>
      <c r="C22" s="20" t="s">
        <v>28</v>
      </c>
      <c r="D22" s="46">
        <v>0</v>
      </c>
      <c r="E22" s="46">
        <v>9019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9019</v>
      </c>
      <c r="O22" s="47">
        <f t="shared" si="2"/>
        <v>0.12316495281794966</v>
      </c>
      <c r="P22" s="9"/>
    </row>
    <row r="23" spans="1:16">
      <c r="A23" s="12"/>
      <c r="B23" s="25">
        <v>334.5</v>
      </c>
      <c r="C23" s="20" t="s">
        <v>30</v>
      </c>
      <c r="D23" s="46">
        <v>0</v>
      </c>
      <c r="E23" s="46">
        <v>581925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581925</v>
      </c>
      <c r="O23" s="47">
        <f t="shared" si="2"/>
        <v>7.9468638616903604</v>
      </c>
      <c r="P23" s="9"/>
    </row>
    <row r="24" spans="1:16">
      <c r="A24" s="12"/>
      <c r="B24" s="25">
        <v>334.69</v>
      </c>
      <c r="C24" s="20" t="s">
        <v>31</v>
      </c>
      <c r="D24" s="46">
        <v>527816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527816</v>
      </c>
      <c r="O24" s="47">
        <f t="shared" si="2"/>
        <v>7.2079424256080404</v>
      </c>
      <c r="P24" s="9"/>
    </row>
    <row r="25" spans="1:16">
      <c r="A25" s="12"/>
      <c r="B25" s="25">
        <v>334.7</v>
      </c>
      <c r="C25" s="20" t="s">
        <v>32</v>
      </c>
      <c r="D25" s="46">
        <v>0</v>
      </c>
      <c r="E25" s="46">
        <v>200000</v>
      </c>
      <c r="F25" s="46">
        <v>0</v>
      </c>
      <c r="G25" s="46">
        <v>100931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300931</v>
      </c>
      <c r="O25" s="47">
        <f t="shared" si="2"/>
        <v>4.1095634124025295</v>
      </c>
      <c r="P25" s="9"/>
    </row>
    <row r="26" spans="1:16">
      <c r="A26" s="12"/>
      <c r="B26" s="25">
        <v>335.12</v>
      </c>
      <c r="C26" s="20" t="s">
        <v>33</v>
      </c>
      <c r="D26" s="46">
        <v>1361220</v>
      </c>
      <c r="E26" s="46">
        <v>511204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1872424</v>
      </c>
      <c r="O26" s="47">
        <f t="shared" si="2"/>
        <v>25.570131235746377</v>
      </c>
      <c r="P26" s="9"/>
    </row>
    <row r="27" spans="1:16">
      <c r="A27" s="12"/>
      <c r="B27" s="25">
        <v>335.14</v>
      </c>
      <c r="C27" s="20" t="s">
        <v>34</v>
      </c>
      <c r="D27" s="46">
        <v>6252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6252</v>
      </c>
      <c r="O27" s="47">
        <f t="shared" si="2"/>
        <v>8.5378344053422914E-2</v>
      </c>
      <c r="P27" s="9"/>
    </row>
    <row r="28" spans="1:16">
      <c r="A28" s="12"/>
      <c r="B28" s="25">
        <v>335.15</v>
      </c>
      <c r="C28" s="20" t="s">
        <v>35</v>
      </c>
      <c r="D28" s="46">
        <v>49688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49688</v>
      </c>
      <c r="O28" s="47">
        <f t="shared" si="2"/>
        <v>0.67854753028254611</v>
      </c>
      <c r="P28" s="9"/>
    </row>
    <row r="29" spans="1:16">
      <c r="A29" s="12"/>
      <c r="B29" s="25">
        <v>335.18</v>
      </c>
      <c r="C29" s="20" t="s">
        <v>36</v>
      </c>
      <c r="D29" s="46">
        <v>4282151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4282151</v>
      </c>
      <c r="O29" s="47">
        <f t="shared" si="2"/>
        <v>58.477760935174182</v>
      </c>
      <c r="P29" s="9"/>
    </row>
    <row r="30" spans="1:16">
      <c r="A30" s="12"/>
      <c r="B30" s="25">
        <v>335.21</v>
      </c>
      <c r="C30" s="20" t="s">
        <v>37</v>
      </c>
      <c r="D30" s="46">
        <v>58305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58305</v>
      </c>
      <c r="O30" s="47">
        <f t="shared" si="2"/>
        <v>0.79622270474005485</v>
      </c>
      <c r="P30" s="9"/>
    </row>
    <row r="31" spans="1:16">
      <c r="A31" s="12"/>
      <c r="B31" s="25">
        <v>335.49</v>
      </c>
      <c r="C31" s="20" t="s">
        <v>38</v>
      </c>
      <c r="D31" s="46">
        <v>47089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47089</v>
      </c>
      <c r="O31" s="47">
        <f t="shared" si="2"/>
        <v>0.64305515725074081</v>
      </c>
      <c r="P31" s="9"/>
    </row>
    <row r="32" spans="1:16">
      <c r="A32" s="12"/>
      <c r="B32" s="25">
        <v>337.6</v>
      </c>
      <c r="C32" s="20" t="s">
        <v>40</v>
      </c>
      <c r="D32" s="46">
        <v>293694</v>
      </c>
      <c r="E32" s="46">
        <v>135907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429601</v>
      </c>
      <c r="O32" s="47">
        <f t="shared" si="2"/>
        <v>5.8667021726958639</v>
      </c>
      <c r="P32" s="9"/>
    </row>
    <row r="33" spans="1:16">
      <c r="A33" s="12"/>
      <c r="B33" s="25">
        <v>337.7</v>
      </c>
      <c r="C33" s="20" t="s">
        <v>41</v>
      </c>
      <c r="D33" s="46">
        <v>0</v>
      </c>
      <c r="E33" s="46">
        <v>111923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111923</v>
      </c>
      <c r="O33" s="47">
        <f t="shared" si="2"/>
        <v>1.5284389637701941</v>
      </c>
      <c r="P33" s="9"/>
    </row>
    <row r="34" spans="1:16">
      <c r="A34" s="12"/>
      <c r="B34" s="25">
        <v>338</v>
      </c>
      <c r="C34" s="20" t="s">
        <v>124</v>
      </c>
      <c r="D34" s="46">
        <v>60493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60493</v>
      </c>
      <c r="O34" s="47">
        <f t="shared" si="2"/>
        <v>0.82610239392573781</v>
      </c>
      <c r="P34" s="9"/>
    </row>
    <row r="35" spans="1:16" ht="15.75">
      <c r="A35" s="29" t="s">
        <v>46</v>
      </c>
      <c r="B35" s="30"/>
      <c r="C35" s="31"/>
      <c r="D35" s="32">
        <f t="shared" ref="D35:M35" si="6">SUM(D36:D54)</f>
        <v>9345190</v>
      </c>
      <c r="E35" s="32">
        <f t="shared" si="6"/>
        <v>373710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37068125</v>
      </c>
      <c r="J35" s="32">
        <f t="shared" si="6"/>
        <v>0</v>
      </c>
      <c r="K35" s="32">
        <f t="shared" si="6"/>
        <v>0</v>
      </c>
      <c r="L35" s="32">
        <f t="shared" si="6"/>
        <v>0</v>
      </c>
      <c r="M35" s="32">
        <f t="shared" si="6"/>
        <v>0</v>
      </c>
      <c r="N35" s="32">
        <f>SUM(D35:M35)</f>
        <v>46787025</v>
      </c>
      <c r="O35" s="45">
        <f t="shared" si="2"/>
        <v>638.93133680199924</v>
      </c>
      <c r="P35" s="10"/>
    </row>
    <row r="36" spans="1:16">
      <c r="A36" s="12"/>
      <c r="B36" s="25">
        <v>341.3</v>
      </c>
      <c r="C36" s="20" t="s">
        <v>49</v>
      </c>
      <c r="D36" s="46">
        <v>2491435</v>
      </c>
      <c r="E36" s="46">
        <v>315958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56" si="7">SUM(D36:M36)</f>
        <v>2807393</v>
      </c>
      <c r="O36" s="47">
        <f t="shared" si="2"/>
        <v>38.33822224043044</v>
      </c>
      <c r="P36" s="9"/>
    </row>
    <row r="37" spans="1:16">
      <c r="A37" s="12"/>
      <c r="B37" s="25">
        <v>341.9</v>
      </c>
      <c r="C37" s="20" t="s">
        <v>50</v>
      </c>
      <c r="D37" s="46">
        <v>236831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236831</v>
      </c>
      <c r="O37" s="47">
        <f t="shared" ref="O37:O68" si="8">(N37/O$73)</f>
        <v>3.234203231048657</v>
      </c>
      <c r="P37" s="9"/>
    </row>
    <row r="38" spans="1:16">
      <c r="A38" s="12"/>
      <c r="B38" s="25">
        <v>342.2</v>
      </c>
      <c r="C38" s="20" t="s">
        <v>51</v>
      </c>
      <c r="D38" s="46">
        <v>59194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59194</v>
      </c>
      <c r="O38" s="47">
        <f t="shared" si="8"/>
        <v>0.80836303549237298</v>
      </c>
      <c r="P38" s="9"/>
    </row>
    <row r="39" spans="1:16">
      <c r="A39" s="12"/>
      <c r="B39" s="25">
        <v>342.4</v>
      </c>
      <c r="C39" s="20" t="s">
        <v>52</v>
      </c>
      <c r="D39" s="46">
        <v>961858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961858</v>
      </c>
      <c r="O39" s="47">
        <f t="shared" si="8"/>
        <v>13.135291627405191</v>
      </c>
      <c r="P39" s="9"/>
    </row>
    <row r="40" spans="1:16">
      <c r="A40" s="12"/>
      <c r="B40" s="25">
        <v>342.5</v>
      </c>
      <c r="C40" s="20" t="s">
        <v>53</v>
      </c>
      <c r="D40" s="46">
        <v>430516</v>
      </c>
      <c r="E40" s="46">
        <v>23798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454314</v>
      </c>
      <c r="O40" s="47">
        <f t="shared" si="8"/>
        <v>6.2041869802122172</v>
      </c>
      <c r="P40" s="9"/>
    </row>
    <row r="41" spans="1:16">
      <c r="A41" s="12"/>
      <c r="B41" s="25">
        <v>342.6</v>
      </c>
      <c r="C41" s="20" t="s">
        <v>54</v>
      </c>
      <c r="D41" s="46">
        <v>1816088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1816088</v>
      </c>
      <c r="O41" s="47">
        <f t="shared" si="8"/>
        <v>24.800797520040422</v>
      </c>
      <c r="P41" s="9"/>
    </row>
    <row r="42" spans="1:16">
      <c r="A42" s="12"/>
      <c r="B42" s="25">
        <v>342.9</v>
      </c>
      <c r="C42" s="20" t="s">
        <v>55</v>
      </c>
      <c r="D42" s="46">
        <v>15300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15300</v>
      </c>
      <c r="O42" s="47">
        <f t="shared" si="8"/>
        <v>0.20893932565856857</v>
      </c>
      <c r="P42" s="9"/>
    </row>
    <row r="43" spans="1:16">
      <c r="A43" s="12"/>
      <c r="B43" s="25">
        <v>343.3</v>
      </c>
      <c r="C43" s="20" t="s">
        <v>56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14026180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14026180</v>
      </c>
      <c r="O43" s="47">
        <f t="shared" si="8"/>
        <v>191.54382946181053</v>
      </c>
      <c r="P43" s="9"/>
    </row>
    <row r="44" spans="1:16">
      <c r="A44" s="12"/>
      <c r="B44" s="25">
        <v>343.4</v>
      </c>
      <c r="C44" s="20" t="s">
        <v>57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14845613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14845613</v>
      </c>
      <c r="O44" s="47">
        <f t="shared" si="8"/>
        <v>202.73414177830583</v>
      </c>
      <c r="P44" s="9"/>
    </row>
    <row r="45" spans="1:16">
      <c r="A45" s="12"/>
      <c r="B45" s="25">
        <v>343.5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8196332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8196332</v>
      </c>
      <c r="O45" s="47">
        <f t="shared" si="8"/>
        <v>111.93046280743441</v>
      </c>
      <c r="P45" s="9"/>
    </row>
    <row r="46" spans="1:16">
      <c r="A46" s="12"/>
      <c r="B46" s="25">
        <v>343.8</v>
      </c>
      <c r="C46" s="20" t="s">
        <v>59</v>
      </c>
      <c r="D46" s="46">
        <v>77495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77495</v>
      </c>
      <c r="O46" s="47">
        <f t="shared" si="8"/>
        <v>1.0582845125431877</v>
      </c>
      <c r="P46" s="9"/>
    </row>
    <row r="47" spans="1:16">
      <c r="A47" s="12"/>
      <c r="B47" s="25">
        <v>343.9</v>
      </c>
      <c r="C47" s="20" t="s">
        <v>60</v>
      </c>
      <c r="D47" s="46">
        <v>409</v>
      </c>
      <c r="E47" s="46">
        <v>3800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4209</v>
      </c>
      <c r="O47" s="47">
        <f t="shared" si="8"/>
        <v>5.7478798803719942E-2</v>
      </c>
      <c r="P47" s="9"/>
    </row>
    <row r="48" spans="1:16">
      <c r="A48" s="12"/>
      <c r="B48" s="25">
        <v>344.5</v>
      </c>
      <c r="C48" s="20" t="s">
        <v>62</v>
      </c>
      <c r="D48" s="46">
        <v>1222527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1222527</v>
      </c>
      <c r="O48" s="47">
        <f t="shared" si="8"/>
        <v>16.695030521528945</v>
      </c>
      <c r="P48" s="9"/>
    </row>
    <row r="49" spans="1:16">
      <c r="A49" s="12"/>
      <c r="B49" s="25">
        <v>344.9</v>
      </c>
      <c r="C49" s="20" t="s">
        <v>63</v>
      </c>
      <c r="D49" s="46">
        <v>186816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186816</v>
      </c>
      <c r="O49" s="47">
        <f t="shared" si="8"/>
        <v>2.5511901347863493</v>
      </c>
      <c r="P49" s="9"/>
    </row>
    <row r="50" spans="1:16">
      <c r="A50" s="12"/>
      <c r="B50" s="25">
        <v>346.9</v>
      </c>
      <c r="C50" s="20" t="s">
        <v>64</v>
      </c>
      <c r="D50" s="46">
        <v>45489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45489</v>
      </c>
      <c r="O50" s="47">
        <f t="shared" si="8"/>
        <v>0.62120529312958339</v>
      </c>
      <c r="P50" s="9"/>
    </row>
    <row r="51" spans="1:16">
      <c r="A51" s="12"/>
      <c r="B51" s="25">
        <v>347.2</v>
      </c>
      <c r="C51" s="20" t="s">
        <v>65</v>
      </c>
      <c r="D51" s="46">
        <v>630254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630254</v>
      </c>
      <c r="O51" s="47">
        <f t="shared" si="8"/>
        <v>8.6068526636349976</v>
      </c>
      <c r="P51" s="9"/>
    </row>
    <row r="52" spans="1:16">
      <c r="A52" s="12"/>
      <c r="B52" s="25">
        <v>347.3</v>
      </c>
      <c r="C52" s="20" t="s">
        <v>66</v>
      </c>
      <c r="D52" s="46">
        <v>0</v>
      </c>
      <c r="E52" s="46">
        <v>30154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30154</v>
      </c>
      <c r="O52" s="47">
        <f t="shared" si="8"/>
        <v>0.41178800169336449</v>
      </c>
      <c r="P52" s="9"/>
    </row>
    <row r="53" spans="1:16">
      <c r="A53" s="12"/>
      <c r="B53" s="25">
        <v>347.5</v>
      </c>
      <c r="C53" s="20" t="s">
        <v>67</v>
      </c>
      <c r="D53" s="46">
        <v>671088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7"/>
        <v>671088</v>
      </c>
      <c r="O53" s="47">
        <f t="shared" si="8"/>
        <v>9.1644885083370884</v>
      </c>
      <c r="P53" s="9"/>
    </row>
    <row r="54" spans="1:16">
      <c r="A54" s="12"/>
      <c r="B54" s="25">
        <v>347.9</v>
      </c>
      <c r="C54" s="20" t="s">
        <v>68</v>
      </c>
      <c r="D54" s="46">
        <v>499890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7"/>
        <v>499890</v>
      </c>
      <c r="O54" s="47">
        <f t="shared" si="8"/>
        <v>6.8265803597033878</v>
      </c>
      <c r="P54" s="9"/>
    </row>
    <row r="55" spans="1:16" ht="15.75">
      <c r="A55" s="29" t="s">
        <v>47</v>
      </c>
      <c r="B55" s="30"/>
      <c r="C55" s="31"/>
      <c r="D55" s="32">
        <f t="shared" ref="D55:M55" si="9">SUM(D56:D57)</f>
        <v>1303690</v>
      </c>
      <c r="E55" s="32">
        <f t="shared" si="9"/>
        <v>547682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428142</v>
      </c>
      <c r="J55" s="32">
        <f t="shared" si="9"/>
        <v>0</v>
      </c>
      <c r="K55" s="32">
        <f t="shared" si="9"/>
        <v>0</v>
      </c>
      <c r="L55" s="32">
        <f t="shared" si="9"/>
        <v>0</v>
      </c>
      <c r="M55" s="32">
        <f t="shared" si="9"/>
        <v>0</v>
      </c>
      <c r="N55" s="32">
        <f t="shared" si="7"/>
        <v>2279514</v>
      </c>
      <c r="O55" s="45">
        <f t="shared" si="8"/>
        <v>31.12941947642263</v>
      </c>
      <c r="P55" s="10"/>
    </row>
    <row r="56" spans="1:16">
      <c r="A56" s="13"/>
      <c r="B56" s="39">
        <v>351.9</v>
      </c>
      <c r="C56" s="21" t="s">
        <v>72</v>
      </c>
      <c r="D56" s="46">
        <v>1291024</v>
      </c>
      <c r="E56" s="46">
        <v>547682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7"/>
        <v>1838706</v>
      </c>
      <c r="O56" s="47">
        <f t="shared" si="8"/>
        <v>25.109672661723135</v>
      </c>
      <c r="P56" s="9"/>
    </row>
    <row r="57" spans="1:16">
      <c r="A57" s="13"/>
      <c r="B57" s="39">
        <v>354</v>
      </c>
      <c r="C57" s="21" t="s">
        <v>71</v>
      </c>
      <c r="D57" s="46">
        <v>12666</v>
      </c>
      <c r="E57" s="46">
        <v>0</v>
      </c>
      <c r="F57" s="46">
        <v>0</v>
      </c>
      <c r="G57" s="46">
        <v>0</v>
      </c>
      <c r="H57" s="46">
        <v>0</v>
      </c>
      <c r="I57" s="46">
        <v>428142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440808</v>
      </c>
      <c r="O57" s="47">
        <f t="shared" si="8"/>
        <v>6.0197468146994959</v>
      </c>
      <c r="P57" s="9"/>
    </row>
    <row r="58" spans="1:16" ht="15.75">
      <c r="A58" s="29" t="s">
        <v>3</v>
      </c>
      <c r="B58" s="30"/>
      <c r="C58" s="31"/>
      <c r="D58" s="32">
        <f t="shared" ref="D58:M58" si="10">SUM(D59:D66)</f>
        <v>10619119</v>
      </c>
      <c r="E58" s="32">
        <f t="shared" si="10"/>
        <v>391192</v>
      </c>
      <c r="F58" s="32">
        <f t="shared" si="10"/>
        <v>5491</v>
      </c>
      <c r="G58" s="32">
        <f t="shared" si="10"/>
        <v>345346</v>
      </c>
      <c r="H58" s="32">
        <f t="shared" si="10"/>
        <v>159019</v>
      </c>
      <c r="I58" s="32">
        <f t="shared" si="10"/>
        <v>1482542</v>
      </c>
      <c r="J58" s="32">
        <f t="shared" si="10"/>
        <v>0</v>
      </c>
      <c r="K58" s="32">
        <f t="shared" si="10"/>
        <v>-16669245</v>
      </c>
      <c r="L58" s="32">
        <f t="shared" si="10"/>
        <v>0</v>
      </c>
      <c r="M58" s="32">
        <f t="shared" si="10"/>
        <v>0</v>
      </c>
      <c r="N58" s="32">
        <f>SUM(D58:M58)</f>
        <v>-3666536</v>
      </c>
      <c r="O58" s="45">
        <f t="shared" si="8"/>
        <v>-50.070820872082699</v>
      </c>
      <c r="P58" s="10"/>
    </row>
    <row r="59" spans="1:16">
      <c r="A59" s="12"/>
      <c r="B59" s="25">
        <v>361.1</v>
      </c>
      <c r="C59" s="20" t="s">
        <v>73</v>
      </c>
      <c r="D59" s="46">
        <v>779310</v>
      </c>
      <c r="E59" s="46">
        <v>332223</v>
      </c>
      <c r="F59" s="46">
        <v>5491</v>
      </c>
      <c r="G59" s="46">
        <v>345346</v>
      </c>
      <c r="H59" s="46">
        <v>54644</v>
      </c>
      <c r="I59" s="46">
        <v>369429</v>
      </c>
      <c r="J59" s="46">
        <v>0</v>
      </c>
      <c r="K59" s="46">
        <v>4186338</v>
      </c>
      <c r="L59" s="46">
        <v>0</v>
      </c>
      <c r="M59" s="46">
        <v>0</v>
      </c>
      <c r="N59" s="46">
        <f>SUM(D59:M59)</f>
        <v>6072781</v>
      </c>
      <c r="O59" s="47">
        <f t="shared" si="8"/>
        <v>82.930899804716844</v>
      </c>
      <c r="P59" s="9"/>
    </row>
    <row r="60" spans="1:16">
      <c r="A60" s="12"/>
      <c r="B60" s="25">
        <v>361.3</v>
      </c>
      <c r="C60" s="20" t="s">
        <v>74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-27204722</v>
      </c>
      <c r="L60" s="46">
        <v>0</v>
      </c>
      <c r="M60" s="46">
        <v>0</v>
      </c>
      <c r="N60" s="46">
        <f t="shared" ref="N60:N66" si="11">SUM(D60:M60)</f>
        <v>-27204722</v>
      </c>
      <c r="O60" s="47">
        <f t="shared" si="8"/>
        <v>-371.512174471165</v>
      </c>
      <c r="P60" s="9"/>
    </row>
    <row r="61" spans="1:16">
      <c r="A61" s="12"/>
      <c r="B61" s="25">
        <v>363.22</v>
      </c>
      <c r="C61" s="20" t="s">
        <v>127</v>
      </c>
      <c r="D61" s="46">
        <v>6233582</v>
      </c>
      <c r="E61" s="46">
        <v>2600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6236182</v>
      </c>
      <c r="O61" s="47">
        <f t="shared" si="8"/>
        <v>85.16233083425513</v>
      </c>
      <c r="P61" s="9"/>
    </row>
    <row r="62" spans="1:16">
      <c r="A62" s="12"/>
      <c r="B62" s="25">
        <v>364</v>
      </c>
      <c r="C62" s="20" t="s">
        <v>75</v>
      </c>
      <c r="D62" s="46">
        <v>17724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17724</v>
      </c>
      <c r="O62" s="47">
        <f t="shared" si="8"/>
        <v>0.24204186980212217</v>
      </c>
      <c r="P62" s="9"/>
    </row>
    <row r="63" spans="1:16">
      <c r="A63" s="12"/>
      <c r="B63" s="25">
        <v>365</v>
      </c>
      <c r="C63" s="20" t="s">
        <v>76</v>
      </c>
      <c r="D63" s="46">
        <v>8801</v>
      </c>
      <c r="E63" s="46">
        <v>0</v>
      </c>
      <c r="F63" s="46">
        <v>0</v>
      </c>
      <c r="G63" s="46">
        <v>0</v>
      </c>
      <c r="H63" s="46">
        <v>0</v>
      </c>
      <c r="I63" s="46">
        <v>157018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165819</v>
      </c>
      <c r="O63" s="47">
        <f t="shared" si="8"/>
        <v>2.2644516366913843</v>
      </c>
      <c r="P63" s="9"/>
    </row>
    <row r="64" spans="1:16">
      <c r="A64" s="12"/>
      <c r="B64" s="25">
        <v>366</v>
      </c>
      <c r="C64" s="20" t="s">
        <v>77</v>
      </c>
      <c r="D64" s="46">
        <v>1945908</v>
      </c>
      <c r="E64" s="46">
        <v>37765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1983673</v>
      </c>
      <c r="O64" s="47">
        <f t="shared" si="8"/>
        <v>27.089365944255533</v>
      </c>
      <c r="P64" s="9"/>
    </row>
    <row r="65" spans="1:119">
      <c r="A65" s="12"/>
      <c r="B65" s="25">
        <v>368</v>
      </c>
      <c r="C65" s="20" t="s">
        <v>78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6315606</v>
      </c>
      <c r="L65" s="46">
        <v>0</v>
      </c>
      <c r="M65" s="46">
        <v>0</v>
      </c>
      <c r="N65" s="46">
        <f t="shared" si="11"/>
        <v>6315606</v>
      </c>
      <c r="O65" s="47">
        <f t="shared" si="8"/>
        <v>86.246958089229381</v>
      </c>
      <c r="P65" s="9"/>
    </row>
    <row r="66" spans="1:119">
      <c r="A66" s="12"/>
      <c r="B66" s="25">
        <v>369.9</v>
      </c>
      <c r="C66" s="20" t="s">
        <v>79</v>
      </c>
      <c r="D66" s="46">
        <v>1633794</v>
      </c>
      <c r="E66" s="46">
        <v>18604</v>
      </c>
      <c r="F66" s="46">
        <v>0</v>
      </c>
      <c r="G66" s="46">
        <v>0</v>
      </c>
      <c r="H66" s="46">
        <v>104375</v>
      </c>
      <c r="I66" s="46">
        <v>956095</v>
      </c>
      <c r="J66" s="46">
        <v>0</v>
      </c>
      <c r="K66" s="46">
        <v>33533</v>
      </c>
      <c r="L66" s="46">
        <v>0</v>
      </c>
      <c r="M66" s="46">
        <v>0</v>
      </c>
      <c r="N66" s="46">
        <f t="shared" si="11"/>
        <v>2746401</v>
      </c>
      <c r="O66" s="47">
        <f t="shared" si="8"/>
        <v>37.505305420131918</v>
      </c>
      <c r="P66" s="9"/>
    </row>
    <row r="67" spans="1:119" ht="15.75">
      <c r="A67" s="29" t="s">
        <v>48</v>
      </c>
      <c r="B67" s="30"/>
      <c r="C67" s="31"/>
      <c r="D67" s="32">
        <f t="shared" ref="D67:M67" si="12">SUM(D68:D70)</f>
        <v>1460100</v>
      </c>
      <c r="E67" s="32">
        <f t="shared" si="12"/>
        <v>1595648</v>
      </c>
      <c r="F67" s="32">
        <f t="shared" si="12"/>
        <v>3364406</v>
      </c>
      <c r="G67" s="32">
        <f t="shared" si="12"/>
        <v>509881</v>
      </c>
      <c r="H67" s="32">
        <f t="shared" si="12"/>
        <v>0</v>
      </c>
      <c r="I67" s="32">
        <f t="shared" si="12"/>
        <v>173520</v>
      </c>
      <c r="J67" s="32">
        <f t="shared" si="12"/>
        <v>0</v>
      </c>
      <c r="K67" s="32">
        <f t="shared" si="12"/>
        <v>0</v>
      </c>
      <c r="L67" s="32">
        <f t="shared" si="12"/>
        <v>0</v>
      </c>
      <c r="M67" s="32">
        <f t="shared" si="12"/>
        <v>0</v>
      </c>
      <c r="N67" s="32">
        <f>SUM(D67:M67)</f>
        <v>7103555</v>
      </c>
      <c r="O67" s="45">
        <f t="shared" si="8"/>
        <v>97.007319704480594</v>
      </c>
      <c r="P67" s="9"/>
    </row>
    <row r="68" spans="1:119">
      <c r="A68" s="12"/>
      <c r="B68" s="25">
        <v>381</v>
      </c>
      <c r="C68" s="20" t="s">
        <v>80</v>
      </c>
      <c r="D68" s="46">
        <v>1091992</v>
      </c>
      <c r="E68" s="46">
        <v>1547512</v>
      </c>
      <c r="F68" s="46">
        <v>3364406</v>
      </c>
      <c r="G68" s="46">
        <v>509881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6513791</v>
      </c>
      <c r="O68" s="47">
        <f t="shared" si="8"/>
        <v>88.953405164761634</v>
      </c>
      <c r="P68" s="9"/>
    </row>
    <row r="69" spans="1:119">
      <c r="A69" s="12"/>
      <c r="B69" s="25">
        <v>383</v>
      </c>
      <c r="C69" s="20" t="s">
        <v>81</v>
      </c>
      <c r="D69" s="46">
        <v>368108</v>
      </c>
      <c r="E69" s="46">
        <v>48136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416244</v>
      </c>
      <c r="O69" s="47">
        <f>(N69/O$73)</f>
        <v>5.6842967757794254</v>
      </c>
      <c r="P69" s="9"/>
    </row>
    <row r="70" spans="1:119" ht="15.75" thickBot="1">
      <c r="A70" s="12"/>
      <c r="B70" s="25">
        <v>389.7</v>
      </c>
      <c r="C70" s="20" t="s">
        <v>112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173520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173520</v>
      </c>
      <c r="O70" s="47">
        <f>(N70/O$73)</f>
        <v>2.3696177639395306</v>
      </c>
      <c r="P70" s="9"/>
    </row>
    <row r="71" spans="1:119" ht="16.5" thickBot="1">
      <c r="A71" s="14" t="s">
        <v>69</v>
      </c>
      <c r="B71" s="23"/>
      <c r="C71" s="22"/>
      <c r="D71" s="15">
        <f t="shared" ref="D71:M71" si="13">SUM(D5,D11,D16,D35,D55,D58,D67)</f>
        <v>80464126</v>
      </c>
      <c r="E71" s="15">
        <f t="shared" si="13"/>
        <v>9293291</v>
      </c>
      <c r="F71" s="15">
        <f t="shared" si="13"/>
        <v>3769102</v>
      </c>
      <c r="G71" s="15">
        <f t="shared" si="13"/>
        <v>956158</v>
      </c>
      <c r="H71" s="15">
        <f t="shared" si="13"/>
        <v>159019</v>
      </c>
      <c r="I71" s="15">
        <f t="shared" si="13"/>
        <v>39570329</v>
      </c>
      <c r="J71" s="15">
        <f t="shared" si="13"/>
        <v>0</v>
      </c>
      <c r="K71" s="15">
        <f t="shared" si="13"/>
        <v>-16669245</v>
      </c>
      <c r="L71" s="15">
        <f t="shared" si="13"/>
        <v>0</v>
      </c>
      <c r="M71" s="15">
        <f t="shared" si="13"/>
        <v>0</v>
      </c>
      <c r="N71" s="15">
        <f>SUM(D71:M71)</f>
        <v>117542780</v>
      </c>
      <c r="O71" s="38">
        <f>(N71/O$73)</f>
        <v>1605.1836071394432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20" t="s">
        <v>129</v>
      </c>
      <c r="M73" s="120"/>
      <c r="N73" s="120"/>
      <c r="O73" s="43">
        <v>73227</v>
      </c>
    </row>
    <row r="74" spans="1:119">
      <c r="A74" s="121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9"/>
    </row>
    <row r="75" spans="1:119" ht="15.75" customHeight="1" thickBot="1">
      <c r="A75" s="122" t="s">
        <v>106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2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3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/>
      <c r="Q1" s="7"/>
      <c r="R1"/>
    </row>
    <row r="2" spans="1:134" ht="24" thickBot="1">
      <c r="A2" s="126" t="s">
        <v>199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  <c r="Q2" s="7"/>
      <c r="R2"/>
    </row>
    <row r="3" spans="1:134" ht="18" customHeight="1">
      <c r="A3" s="129" t="s">
        <v>83</v>
      </c>
      <c r="B3" s="110"/>
      <c r="C3" s="111"/>
      <c r="D3" s="130" t="s">
        <v>42</v>
      </c>
      <c r="E3" s="131"/>
      <c r="F3" s="131"/>
      <c r="G3" s="131"/>
      <c r="H3" s="132"/>
      <c r="I3" s="130" t="s">
        <v>43</v>
      </c>
      <c r="J3" s="132"/>
      <c r="K3" s="130" t="s">
        <v>45</v>
      </c>
      <c r="L3" s="131"/>
      <c r="M3" s="132"/>
      <c r="N3" s="36"/>
      <c r="O3" s="37"/>
      <c r="P3" s="133" t="s">
        <v>184</v>
      </c>
      <c r="Q3" s="11"/>
      <c r="R3"/>
    </row>
    <row r="4" spans="1:134" ht="32.25" customHeight="1" thickBot="1">
      <c r="A4" s="112"/>
      <c r="B4" s="113"/>
      <c r="C4" s="114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185</v>
      </c>
      <c r="N4" s="35" t="s">
        <v>9</v>
      </c>
      <c r="O4" s="35" t="s">
        <v>186</v>
      </c>
      <c r="P4" s="11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187</v>
      </c>
      <c r="B5" s="26"/>
      <c r="C5" s="26"/>
      <c r="D5" s="27">
        <f t="shared" ref="D5:N5" si="0">SUM(D6:D14)</f>
        <v>63387672</v>
      </c>
      <c r="E5" s="27">
        <f t="shared" si="0"/>
        <v>6538302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69925974</v>
      </c>
      <c r="P5" s="33">
        <f t="shared" ref="P5:P36" si="1">(O5/P$68)</f>
        <v>799.94021552611707</v>
      </c>
      <c r="Q5" s="6"/>
    </row>
    <row r="6" spans="1:134">
      <c r="A6" s="12"/>
      <c r="B6" s="25">
        <v>311</v>
      </c>
      <c r="C6" s="20" t="s">
        <v>2</v>
      </c>
      <c r="D6" s="46">
        <v>49734782</v>
      </c>
      <c r="E6" s="46">
        <v>4559383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54294165</v>
      </c>
      <c r="P6" s="47">
        <f t="shared" si="1"/>
        <v>621.11521037820035</v>
      </c>
      <c r="Q6" s="9"/>
    </row>
    <row r="7" spans="1:134">
      <c r="A7" s="12"/>
      <c r="B7" s="25">
        <v>312.3</v>
      </c>
      <c r="C7" s="20" t="s">
        <v>200</v>
      </c>
      <c r="D7" s="46">
        <v>0</v>
      </c>
      <c r="E7" s="46">
        <v>1978919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1978919</v>
      </c>
      <c r="P7" s="47">
        <f t="shared" si="1"/>
        <v>22.638467522364838</v>
      </c>
      <c r="Q7" s="9"/>
    </row>
    <row r="8" spans="1:134">
      <c r="A8" s="12"/>
      <c r="B8" s="25">
        <v>312.51</v>
      </c>
      <c r="C8" s="20" t="s">
        <v>121</v>
      </c>
      <c r="D8" s="46">
        <v>565496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565496</v>
      </c>
      <c r="P8" s="47">
        <f t="shared" si="1"/>
        <v>6.4691696982176765</v>
      </c>
      <c r="Q8" s="9"/>
    </row>
    <row r="9" spans="1:134">
      <c r="A9" s="12"/>
      <c r="B9" s="25">
        <v>314.10000000000002</v>
      </c>
      <c r="C9" s="20" t="s">
        <v>115</v>
      </c>
      <c r="D9" s="46">
        <v>7612917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7612917</v>
      </c>
      <c r="P9" s="47">
        <f t="shared" si="1"/>
        <v>87.090363099732315</v>
      </c>
      <c r="Q9" s="9"/>
    </row>
    <row r="10" spans="1:134">
      <c r="A10" s="12"/>
      <c r="B10" s="25">
        <v>314.3</v>
      </c>
      <c r="C10" s="20" t="s">
        <v>116</v>
      </c>
      <c r="D10" s="46">
        <v>1857241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1857241</v>
      </c>
      <c r="P10" s="47">
        <f t="shared" si="1"/>
        <v>21.246493696661862</v>
      </c>
      <c r="Q10" s="9"/>
    </row>
    <row r="11" spans="1:134">
      <c r="A11" s="12"/>
      <c r="B11" s="25">
        <v>314.39999999999998</v>
      </c>
      <c r="C11" s="20" t="s">
        <v>117</v>
      </c>
      <c r="D11" s="46">
        <v>85411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85411</v>
      </c>
      <c r="P11" s="47">
        <f t="shared" si="1"/>
        <v>0.9770860502894273</v>
      </c>
      <c r="Q11" s="9"/>
    </row>
    <row r="12" spans="1:134">
      <c r="A12" s="12"/>
      <c r="B12" s="25">
        <v>314.8</v>
      </c>
      <c r="C12" s="20" t="s">
        <v>118</v>
      </c>
      <c r="D12" s="46">
        <v>134900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134900</v>
      </c>
      <c r="P12" s="47">
        <f t="shared" si="1"/>
        <v>1.543231061386048</v>
      </c>
      <c r="Q12" s="9"/>
    </row>
    <row r="13" spans="1:134">
      <c r="A13" s="12"/>
      <c r="B13" s="25">
        <v>315.10000000000002</v>
      </c>
      <c r="C13" s="20" t="s">
        <v>189</v>
      </c>
      <c r="D13" s="46">
        <v>2667676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2667676</v>
      </c>
      <c r="P13" s="47">
        <f t="shared" si="1"/>
        <v>30.517720273640379</v>
      </c>
      <c r="Q13" s="9"/>
    </row>
    <row r="14" spans="1:134">
      <c r="A14" s="12"/>
      <c r="B14" s="25">
        <v>316</v>
      </c>
      <c r="C14" s="20" t="s">
        <v>133</v>
      </c>
      <c r="D14" s="46">
        <v>729249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729249</v>
      </c>
      <c r="P14" s="47">
        <f t="shared" si="1"/>
        <v>8.3424737456242699</v>
      </c>
      <c r="Q14" s="9"/>
    </row>
    <row r="15" spans="1:134" ht="15.75">
      <c r="A15" s="29" t="s">
        <v>14</v>
      </c>
      <c r="B15" s="30"/>
      <c r="C15" s="31"/>
      <c r="D15" s="32">
        <f t="shared" ref="D15:N15" si="3">SUM(D16:D20)</f>
        <v>20683212</v>
      </c>
      <c r="E15" s="32">
        <f t="shared" si="3"/>
        <v>4604967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25288179</v>
      </c>
      <c r="P15" s="45">
        <f t="shared" si="1"/>
        <v>289.29209279978033</v>
      </c>
      <c r="Q15" s="10"/>
    </row>
    <row r="16" spans="1:134">
      <c r="A16" s="12"/>
      <c r="B16" s="25">
        <v>322</v>
      </c>
      <c r="C16" s="20" t="s">
        <v>190</v>
      </c>
      <c r="D16" s="46">
        <v>23151</v>
      </c>
      <c r="E16" s="46">
        <v>4563565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4586716</v>
      </c>
      <c r="P16" s="47">
        <f t="shared" si="1"/>
        <v>52.471183105681014</v>
      </c>
      <c r="Q16" s="9"/>
    </row>
    <row r="17" spans="1:17">
      <c r="A17" s="12"/>
      <c r="B17" s="25">
        <v>323.10000000000002</v>
      </c>
      <c r="C17" s="20" t="s">
        <v>15</v>
      </c>
      <c r="D17" s="46">
        <v>5977817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0" si="4">SUM(D17:N17)</f>
        <v>5977817</v>
      </c>
      <c r="P17" s="47">
        <f t="shared" si="1"/>
        <v>68.385121376438562</v>
      </c>
      <c r="Q17" s="9"/>
    </row>
    <row r="18" spans="1:17">
      <c r="A18" s="12"/>
      <c r="B18" s="25">
        <v>323.39999999999998</v>
      </c>
      <c r="C18" s="20" t="s">
        <v>16</v>
      </c>
      <c r="D18" s="46">
        <v>19204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19204</v>
      </c>
      <c r="P18" s="47">
        <f t="shared" si="1"/>
        <v>0.21969020980620954</v>
      </c>
      <c r="Q18" s="9"/>
    </row>
    <row r="19" spans="1:17">
      <c r="A19" s="12"/>
      <c r="B19" s="25">
        <v>323.89999999999998</v>
      </c>
      <c r="C19" s="20" t="s">
        <v>17</v>
      </c>
      <c r="D19" s="46">
        <v>1010500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1010500</v>
      </c>
      <c r="P19" s="47">
        <f t="shared" si="1"/>
        <v>11.559933191479626</v>
      </c>
      <c r="Q19" s="9"/>
    </row>
    <row r="20" spans="1:17">
      <c r="A20" s="12"/>
      <c r="B20" s="25">
        <v>325.2</v>
      </c>
      <c r="C20" s="20" t="s">
        <v>126</v>
      </c>
      <c r="D20" s="46">
        <v>13652540</v>
      </c>
      <c r="E20" s="46">
        <v>41402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13693942</v>
      </c>
      <c r="P20" s="47">
        <f t="shared" si="1"/>
        <v>156.65616491637496</v>
      </c>
      <c r="Q20" s="9"/>
    </row>
    <row r="21" spans="1:17" ht="15.75">
      <c r="A21" s="29" t="s">
        <v>192</v>
      </c>
      <c r="B21" s="30"/>
      <c r="C21" s="31"/>
      <c r="D21" s="32">
        <f t="shared" ref="D21:N21" si="5">SUM(D22:D34)</f>
        <v>11069351</v>
      </c>
      <c r="E21" s="32">
        <f t="shared" si="5"/>
        <v>12703337</v>
      </c>
      <c r="F21" s="32">
        <f t="shared" si="5"/>
        <v>0</v>
      </c>
      <c r="G21" s="32">
        <f t="shared" si="5"/>
        <v>288690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24061378</v>
      </c>
      <c r="P21" s="45">
        <f t="shared" si="1"/>
        <v>275.25771615530692</v>
      </c>
      <c r="Q21" s="10"/>
    </row>
    <row r="22" spans="1:17">
      <c r="A22" s="12"/>
      <c r="B22" s="25">
        <v>331.2</v>
      </c>
      <c r="C22" s="20" t="s">
        <v>20</v>
      </c>
      <c r="D22" s="46">
        <v>892457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892457</v>
      </c>
      <c r="P22" s="47">
        <f t="shared" si="1"/>
        <v>10.209543093783605</v>
      </c>
      <c r="Q22" s="9"/>
    </row>
    <row r="23" spans="1:17">
      <c r="A23" s="12"/>
      <c r="B23" s="25">
        <v>331.39</v>
      </c>
      <c r="C23" s="20" t="s">
        <v>24</v>
      </c>
      <c r="D23" s="46">
        <v>0</v>
      </c>
      <c r="E23" s="46">
        <v>182994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0" si="6">SUM(D23:N23)</f>
        <v>182994</v>
      </c>
      <c r="P23" s="47">
        <f t="shared" si="1"/>
        <v>2.0934175303727094</v>
      </c>
      <c r="Q23" s="9"/>
    </row>
    <row r="24" spans="1:17">
      <c r="A24" s="12"/>
      <c r="B24" s="25">
        <v>331.51</v>
      </c>
      <c r="C24" s="20" t="s">
        <v>201</v>
      </c>
      <c r="D24" s="46">
        <v>0</v>
      </c>
      <c r="E24" s="46">
        <v>10841664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10841664</v>
      </c>
      <c r="P24" s="47">
        <f t="shared" si="1"/>
        <v>124.02663188962866</v>
      </c>
      <c r="Q24" s="9"/>
    </row>
    <row r="25" spans="1:17">
      <c r="A25" s="12"/>
      <c r="B25" s="25">
        <v>331.62</v>
      </c>
      <c r="C25" s="20" t="s">
        <v>96</v>
      </c>
      <c r="D25" s="46">
        <v>0</v>
      </c>
      <c r="E25" s="46">
        <v>904392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904392</v>
      </c>
      <c r="P25" s="47">
        <f t="shared" si="1"/>
        <v>10.346077287391036</v>
      </c>
      <c r="Q25" s="9"/>
    </row>
    <row r="26" spans="1:17">
      <c r="A26" s="12"/>
      <c r="B26" s="25">
        <v>331.69</v>
      </c>
      <c r="C26" s="20" t="s">
        <v>26</v>
      </c>
      <c r="D26" s="46">
        <v>181092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181092</v>
      </c>
      <c r="P26" s="47">
        <f t="shared" si="1"/>
        <v>2.0716590019905277</v>
      </c>
      <c r="Q26" s="9"/>
    </row>
    <row r="27" spans="1:17">
      <c r="A27" s="12"/>
      <c r="B27" s="25">
        <v>335.125</v>
      </c>
      <c r="C27" s="20" t="s">
        <v>193</v>
      </c>
      <c r="D27" s="46">
        <v>3060258</v>
      </c>
      <c r="E27" s="46">
        <v>774287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3834545</v>
      </c>
      <c r="P27" s="47">
        <f t="shared" si="1"/>
        <v>43.866485917587575</v>
      </c>
      <c r="Q27" s="9"/>
    </row>
    <row r="28" spans="1:17">
      <c r="A28" s="12"/>
      <c r="B28" s="25">
        <v>335.14</v>
      </c>
      <c r="C28" s="20" t="s">
        <v>135</v>
      </c>
      <c r="D28" s="46">
        <v>13989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13989</v>
      </c>
      <c r="P28" s="47">
        <f t="shared" si="1"/>
        <v>0.16003157388976594</v>
      </c>
      <c r="Q28" s="9"/>
    </row>
    <row r="29" spans="1:17">
      <c r="A29" s="12"/>
      <c r="B29" s="25">
        <v>335.15</v>
      </c>
      <c r="C29" s="20" t="s">
        <v>136</v>
      </c>
      <c r="D29" s="46">
        <v>46948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46948</v>
      </c>
      <c r="P29" s="47">
        <f t="shared" si="1"/>
        <v>0.53707644084471595</v>
      </c>
      <c r="Q29" s="9"/>
    </row>
    <row r="30" spans="1:17">
      <c r="A30" s="12"/>
      <c r="B30" s="25">
        <v>335.18</v>
      </c>
      <c r="C30" s="20" t="s">
        <v>194</v>
      </c>
      <c r="D30" s="46">
        <v>6661267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6661267</v>
      </c>
      <c r="P30" s="47">
        <f t="shared" si="1"/>
        <v>76.203663028805451</v>
      </c>
      <c r="Q30" s="9"/>
    </row>
    <row r="31" spans="1:17">
      <c r="A31" s="12"/>
      <c r="B31" s="25">
        <v>335.45</v>
      </c>
      <c r="C31" s="20" t="s">
        <v>202</v>
      </c>
      <c r="D31" s="46">
        <v>27246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3" si="7">SUM(D31:N31)</f>
        <v>27246</v>
      </c>
      <c r="P31" s="47">
        <f t="shared" si="1"/>
        <v>0.31168920310247789</v>
      </c>
      <c r="Q31" s="9"/>
    </row>
    <row r="32" spans="1:17">
      <c r="A32" s="12"/>
      <c r="B32" s="25">
        <v>337.2</v>
      </c>
      <c r="C32" s="20" t="s">
        <v>109</v>
      </c>
      <c r="D32" s="46">
        <v>183600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183600</v>
      </c>
      <c r="P32" s="47">
        <f t="shared" si="1"/>
        <v>2.1003500583430572</v>
      </c>
      <c r="Q32" s="9"/>
    </row>
    <row r="33" spans="1:17">
      <c r="A33" s="12"/>
      <c r="B33" s="25">
        <v>337.6</v>
      </c>
      <c r="C33" s="20" t="s">
        <v>40</v>
      </c>
      <c r="D33" s="46">
        <v>2494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2494</v>
      </c>
      <c r="P33" s="47">
        <f t="shared" si="1"/>
        <v>2.8530898940673118E-2</v>
      </c>
      <c r="Q33" s="9"/>
    </row>
    <row r="34" spans="1:17">
      <c r="A34" s="12"/>
      <c r="B34" s="25">
        <v>338</v>
      </c>
      <c r="C34" s="20" t="s">
        <v>124</v>
      </c>
      <c r="D34" s="46">
        <v>0</v>
      </c>
      <c r="E34" s="46">
        <v>0</v>
      </c>
      <c r="F34" s="46">
        <v>0</v>
      </c>
      <c r="G34" s="46">
        <v>288690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288690</v>
      </c>
      <c r="P34" s="47">
        <f t="shared" si="1"/>
        <v>3.302560230626673</v>
      </c>
      <c r="Q34" s="9"/>
    </row>
    <row r="35" spans="1:17" ht="15.75">
      <c r="A35" s="29" t="s">
        <v>46</v>
      </c>
      <c r="B35" s="30"/>
      <c r="C35" s="31"/>
      <c r="D35" s="32">
        <f t="shared" ref="D35:N35" si="8">SUM(D36:D50)</f>
        <v>11062334</v>
      </c>
      <c r="E35" s="32">
        <f t="shared" si="8"/>
        <v>169367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46173229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8"/>
        <v>0</v>
      </c>
      <c r="O35" s="32">
        <f>SUM(D35:N35)</f>
        <v>57404930</v>
      </c>
      <c r="P35" s="45">
        <f t="shared" si="1"/>
        <v>656.7017868991237</v>
      </c>
      <c r="Q35" s="10"/>
    </row>
    <row r="36" spans="1:17">
      <c r="A36" s="12"/>
      <c r="B36" s="25">
        <v>341.1</v>
      </c>
      <c r="C36" s="20" t="s">
        <v>138</v>
      </c>
      <c r="D36" s="46">
        <v>245780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245780</v>
      </c>
      <c r="P36" s="47">
        <f t="shared" si="1"/>
        <v>2.8116777632873453</v>
      </c>
      <c r="Q36" s="9"/>
    </row>
    <row r="37" spans="1:17">
      <c r="A37" s="12"/>
      <c r="B37" s="25">
        <v>341.16</v>
      </c>
      <c r="C37" s="20" t="s">
        <v>203</v>
      </c>
      <c r="D37" s="46">
        <v>32960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50" si="9">SUM(D37:N37)</f>
        <v>32960</v>
      </c>
      <c r="P37" s="47">
        <f t="shared" ref="P37:P66" si="10">(O37/P$68)</f>
        <v>0.37705630677008262</v>
      </c>
      <c r="Q37" s="9"/>
    </row>
    <row r="38" spans="1:17">
      <c r="A38" s="12"/>
      <c r="B38" s="25">
        <v>341.2</v>
      </c>
      <c r="C38" s="20" t="s">
        <v>158</v>
      </c>
      <c r="D38" s="46">
        <v>352786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352786</v>
      </c>
      <c r="P38" s="47">
        <f t="shared" si="10"/>
        <v>4.0358066213649986</v>
      </c>
      <c r="Q38" s="9"/>
    </row>
    <row r="39" spans="1:17">
      <c r="A39" s="12"/>
      <c r="B39" s="25">
        <v>341.3</v>
      </c>
      <c r="C39" s="20" t="s">
        <v>153</v>
      </c>
      <c r="D39" s="46">
        <v>14967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14967</v>
      </c>
      <c r="P39" s="47">
        <f t="shared" si="10"/>
        <v>0.17121971308943648</v>
      </c>
      <c r="Q39" s="9"/>
    </row>
    <row r="40" spans="1:17">
      <c r="A40" s="12"/>
      <c r="B40" s="25">
        <v>341.51</v>
      </c>
      <c r="C40" s="20" t="s">
        <v>159</v>
      </c>
      <c r="D40" s="46">
        <v>0</v>
      </c>
      <c r="E40" s="46">
        <v>2560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2560</v>
      </c>
      <c r="P40" s="47">
        <f t="shared" si="10"/>
        <v>2.928592673942389E-2</v>
      </c>
      <c r="Q40" s="9"/>
    </row>
    <row r="41" spans="1:17">
      <c r="A41" s="12"/>
      <c r="B41" s="25">
        <v>341.9</v>
      </c>
      <c r="C41" s="20" t="s">
        <v>139</v>
      </c>
      <c r="D41" s="46">
        <v>0</v>
      </c>
      <c r="E41" s="46">
        <v>68881</v>
      </c>
      <c r="F41" s="46">
        <v>0</v>
      </c>
      <c r="G41" s="46">
        <v>0</v>
      </c>
      <c r="H41" s="46">
        <v>0</v>
      </c>
      <c r="I41" s="46">
        <v>288241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357122</v>
      </c>
      <c r="P41" s="47">
        <f t="shared" si="10"/>
        <v>4.0854096597798977</v>
      </c>
      <c r="Q41" s="9"/>
    </row>
    <row r="42" spans="1:17">
      <c r="A42" s="12"/>
      <c r="B42" s="25">
        <v>342.4</v>
      </c>
      <c r="C42" s="20" t="s">
        <v>52</v>
      </c>
      <c r="D42" s="46">
        <v>1390536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1390536</v>
      </c>
      <c r="P42" s="47">
        <f t="shared" si="10"/>
        <v>15.907474775207632</v>
      </c>
      <c r="Q42" s="9"/>
    </row>
    <row r="43" spans="1:17">
      <c r="A43" s="12"/>
      <c r="B43" s="25">
        <v>342.5</v>
      </c>
      <c r="C43" s="20" t="s">
        <v>53</v>
      </c>
      <c r="D43" s="46">
        <v>1600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1600</v>
      </c>
      <c r="P43" s="47">
        <f t="shared" si="10"/>
        <v>1.8303704212139931E-2</v>
      </c>
      <c r="Q43" s="9"/>
    </row>
    <row r="44" spans="1:17">
      <c r="A44" s="12"/>
      <c r="B44" s="25">
        <v>342.6</v>
      </c>
      <c r="C44" s="20" t="s">
        <v>54</v>
      </c>
      <c r="D44" s="46">
        <v>3483941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3483941</v>
      </c>
      <c r="P44" s="47">
        <f t="shared" si="10"/>
        <v>39.855640972841876</v>
      </c>
      <c r="Q44" s="9"/>
    </row>
    <row r="45" spans="1:17">
      <c r="A45" s="12"/>
      <c r="B45" s="25">
        <v>342.9</v>
      </c>
      <c r="C45" s="20" t="s">
        <v>55</v>
      </c>
      <c r="D45" s="46">
        <v>586330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586330</v>
      </c>
      <c r="P45" s="47">
        <f t="shared" si="10"/>
        <v>6.7075068066900041</v>
      </c>
      <c r="Q45" s="9"/>
    </row>
    <row r="46" spans="1:17">
      <c r="A46" s="12"/>
      <c r="B46" s="25">
        <v>343.3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16338066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16338066</v>
      </c>
      <c r="P46" s="47">
        <f t="shared" si="10"/>
        <v>186.90445466401263</v>
      </c>
      <c r="Q46" s="9"/>
    </row>
    <row r="47" spans="1:17">
      <c r="A47" s="12"/>
      <c r="B47" s="25">
        <v>343.4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18076599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18076599</v>
      </c>
      <c r="P47" s="47">
        <f t="shared" si="10"/>
        <v>206.79295078591531</v>
      </c>
      <c r="Q47" s="9"/>
    </row>
    <row r="48" spans="1:17">
      <c r="A48" s="12"/>
      <c r="B48" s="25">
        <v>343.5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9139435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9139435</v>
      </c>
      <c r="P48" s="47">
        <f t="shared" si="10"/>
        <v>104.55344681629946</v>
      </c>
      <c r="Q48" s="9"/>
    </row>
    <row r="49" spans="1:17">
      <c r="A49" s="12"/>
      <c r="B49" s="25">
        <v>343.8</v>
      </c>
      <c r="C49" s="20" t="s">
        <v>59</v>
      </c>
      <c r="D49" s="46">
        <v>105858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105858</v>
      </c>
      <c r="P49" s="47">
        <f t="shared" si="10"/>
        <v>1.210995950305443</v>
      </c>
      <c r="Q49" s="9"/>
    </row>
    <row r="50" spans="1:17">
      <c r="A50" s="12"/>
      <c r="B50" s="25">
        <v>343.9</v>
      </c>
      <c r="C50" s="20" t="s">
        <v>60</v>
      </c>
      <c r="D50" s="46">
        <v>4847576</v>
      </c>
      <c r="E50" s="46">
        <v>97926</v>
      </c>
      <c r="F50" s="46">
        <v>0</v>
      </c>
      <c r="G50" s="46">
        <v>0</v>
      </c>
      <c r="H50" s="46">
        <v>0</v>
      </c>
      <c r="I50" s="46">
        <v>2330888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7276390</v>
      </c>
      <c r="P50" s="47">
        <f t="shared" si="10"/>
        <v>83.240556432608045</v>
      </c>
      <c r="Q50" s="9"/>
    </row>
    <row r="51" spans="1:17" ht="15.75">
      <c r="A51" s="29" t="s">
        <v>47</v>
      </c>
      <c r="B51" s="30"/>
      <c r="C51" s="31"/>
      <c r="D51" s="32">
        <f t="shared" ref="D51:N51" si="11">SUM(D52:D53)</f>
        <v>1528085</v>
      </c>
      <c r="E51" s="32">
        <f t="shared" si="11"/>
        <v>404508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399205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1"/>
        <v>0</v>
      </c>
      <c r="O51" s="32">
        <f>SUM(D51:N51)</f>
        <v>2331798</v>
      </c>
      <c r="P51" s="45">
        <f t="shared" si="10"/>
        <v>26.675338046537167</v>
      </c>
      <c r="Q51" s="10"/>
    </row>
    <row r="52" spans="1:17">
      <c r="A52" s="13"/>
      <c r="B52" s="39">
        <v>354</v>
      </c>
      <c r="C52" s="21" t="s">
        <v>71</v>
      </c>
      <c r="D52" s="46">
        <v>1322626</v>
      </c>
      <c r="E52" s="46">
        <v>404508</v>
      </c>
      <c r="F52" s="46">
        <v>0</v>
      </c>
      <c r="G52" s="46">
        <v>0</v>
      </c>
      <c r="H52" s="46">
        <v>0</v>
      </c>
      <c r="I52" s="46">
        <v>399205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53" si="12">SUM(D52:N52)</f>
        <v>2126339</v>
      </c>
      <c r="P52" s="47">
        <f t="shared" si="10"/>
        <v>24.324925069210881</v>
      </c>
      <c r="Q52" s="9"/>
    </row>
    <row r="53" spans="1:17">
      <c r="A53" s="13"/>
      <c r="B53" s="39">
        <v>359</v>
      </c>
      <c r="C53" s="21" t="s">
        <v>161</v>
      </c>
      <c r="D53" s="46">
        <v>205459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205459</v>
      </c>
      <c r="P53" s="47">
        <f t="shared" si="10"/>
        <v>2.3504129773262865</v>
      </c>
      <c r="Q53" s="9"/>
    </row>
    <row r="54" spans="1:17" ht="15.75">
      <c r="A54" s="29" t="s">
        <v>3</v>
      </c>
      <c r="B54" s="30"/>
      <c r="C54" s="31"/>
      <c r="D54" s="32">
        <f t="shared" ref="D54:N54" si="13">SUM(D55:D62)</f>
        <v>1050024</v>
      </c>
      <c r="E54" s="32">
        <f t="shared" si="13"/>
        <v>119404</v>
      </c>
      <c r="F54" s="32">
        <f t="shared" si="13"/>
        <v>12258</v>
      </c>
      <c r="G54" s="32">
        <f t="shared" si="13"/>
        <v>176727</v>
      </c>
      <c r="H54" s="32">
        <f t="shared" si="13"/>
        <v>145721</v>
      </c>
      <c r="I54" s="32">
        <f t="shared" si="13"/>
        <v>146514</v>
      </c>
      <c r="J54" s="32">
        <f t="shared" si="13"/>
        <v>0</v>
      </c>
      <c r="K54" s="32">
        <f t="shared" si="13"/>
        <v>-18158775</v>
      </c>
      <c r="L54" s="32">
        <f t="shared" si="13"/>
        <v>0</v>
      </c>
      <c r="M54" s="32">
        <f t="shared" si="13"/>
        <v>0</v>
      </c>
      <c r="N54" s="32">
        <f t="shared" si="13"/>
        <v>0</v>
      </c>
      <c r="O54" s="32">
        <f>SUM(D54:N54)</f>
        <v>-16508127</v>
      </c>
      <c r="P54" s="45">
        <f t="shared" si="10"/>
        <v>-188.84992106527559</v>
      </c>
      <c r="Q54" s="10"/>
    </row>
    <row r="55" spans="1:17">
      <c r="A55" s="12"/>
      <c r="B55" s="25">
        <v>361.1</v>
      </c>
      <c r="C55" s="20" t="s">
        <v>73</v>
      </c>
      <c r="D55" s="46">
        <v>225291</v>
      </c>
      <c r="E55" s="46">
        <v>75906</v>
      </c>
      <c r="F55" s="46">
        <v>12258</v>
      </c>
      <c r="G55" s="46">
        <v>176727</v>
      </c>
      <c r="H55" s="46">
        <v>-1595</v>
      </c>
      <c r="I55" s="46">
        <v>784</v>
      </c>
      <c r="J55" s="46">
        <v>0</v>
      </c>
      <c r="K55" s="46">
        <v>7788552</v>
      </c>
      <c r="L55" s="46">
        <v>0</v>
      </c>
      <c r="M55" s="46">
        <v>0</v>
      </c>
      <c r="N55" s="46">
        <v>0</v>
      </c>
      <c r="O55" s="46">
        <f>SUM(D55:N55)</f>
        <v>8277923</v>
      </c>
      <c r="P55" s="47">
        <f t="shared" si="10"/>
        <v>94.697908801793758</v>
      </c>
      <c r="Q55" s="9"/>
    </row>
    <row r="56" spans="1:17">
      <c r="A56" s="12"/>
      <c r="B56" s="25">
        <v>361.3</v>
      </c>
      <c r="C56" s="20" t="s">
        <v>74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-38393256</v>
      </c>
      <c r="L56" s="46">
        <v>0</v>
      </c>
      <c r="M56" s="46">
        <v>0</v>
      </c>
      <c r="N56" s="46">
        <v>0</v>
      </c>
      <c r="O56" s="46">
        <f t="shared" ref="O56:O65" si="14">SUM(D56:N56)</f>
        <v>-38393256</v>
      </c>
      <c r="P56" s="47">
        <f t="shared" si="10"/>
        <v>-439.21175097810419</v>
      </c>
      <c r="Q56" s="9"/>
    </row>
    <row r="57" spans="1:17">
      <c r="A57" s="12"/>
      <c r="B57" s="25">
        <v>361.4</v>
      </c>
      <c r="C57" s="20" t="s">
        <v>142</v>
      </c>
      <c r="D57" s="46">
        <v>0</v>
      </c>
      <c r="E57" s="46">
        <v>0</v>
      </c>
      <c r="F57" s="46">
        <v>0</v>
      </c>
      <c r="G57" s="46">
        <v>0</v>
      </c>
      <c r="H57" s="46">
        <v>147316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147316</v>
      </c>
      <c r="P57" s="47">
        <f t="shared" si="10"/>
        <v>1.6852678060722539</v>
      </c>
      <c r="Q57" s="9"/>
    </row>
    <row r="58" spans="1:17">
      <c r="A58" s="12"/>
      <c r="B58" s="25">
        <v>362</v>
      </c>
      <c r="C58" s="20" t="s">
        <v>125</v>
      </c>
      <c r="D58" s="46">
        <v>0</v>
      </c>
      <c r="E58" s="46">
        <v>11000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11000</v>
      </c>
      <c r="P58" s="47">
        <f t="shared" si="10"/>
        <v>0.12583796645846204</v>
      </c>
      <c r="Q58" s="9"/>
    </row>
    <row r="59" spans="1:17">
      <c r="A59" s="12"/>
      <c r="B59" s="25">
        <v>365</v>
      </c>
      <c r="C59" s="20" t="s">
        <v>144</v>
      </c>
      <c r="D59" s="46">
        <v>43746</v>
      </c>
      <c r="E59" s="46">
        <v>0</v>
      </c>
      <c r="F59" s="46">
        <v>0</v>
      </c>
      <c r="G59" s="46">
        <v>0</v>
      </c>
      <c r="H59" s="46">
        <v>0</v>
      </c>
      <c r="I59" s="46">
        <v>135091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178837</v>
      </c>
      <c r="P59" s="47">
        <f t="shared" si="10"/>
        <v>2.0458622188665432</v>
      </c>
      <c r="Q59" s="9"/>
    </row>
    <row r="60" spans="1:17">
      <c r="A60" s="12"/>
      <c r="B60" s="25">
        <v>366</v>
      </c>
      <c r="C60" s="20" t="s">
        <v>77</v>
      </c>
      <c r="D60" s="46">
        <v>576803</v>
      </c>
      <c r="E60" s="46">
        <v>32498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609301</v>
      </c>
      <c r="P60" s="47">
        <f t="shared" si="10"/>
        <v>6.9702908001006705</v>
      </c>
      <c r="Q60" s="9"/>
    </row>
    <row r="61" spans="1:17">
      <c r="A61" s="12"/>
      <c r="B61" s="25">
        <v>368</v>
      </c>
      <c r="C61" s="20" t="s">
        <v>78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12445929</v>
      </c>
      <c r="L61" s="46">
        <v>0</v>
      </c>
      <c r="M61" s="46">
        <v>0</v>
      </c>
      <c r="N61" s="46">
        <v>0</v>
      </c>
      <c r="O61" s="46">
        <f t="shared" si="14"/>
        <v>12445929</v>
      </c>
      <c r="P61" s="47">
        <f t="shared" si="10"/>
        <v>142.37912691330908</v>
      </c>
      <c r="Q61" s="9"/>
    </row>
    <row r="62" spans="1:17">
      <c r="A62" s="12"/>
      <c r="B62" s="25">
        <v>369.9</v>
      </c>
      <c r="C62" s="20" t="s">
        <v>79</v>
      </c>
      <c r="D62" s="46">
        <v>204184</v>
      </c>
      <c r="E62" s="46">
        <v>0</v>
      </c>
      <c r="F62" s="46">
        <v>0</v>
      </c>
      <c r="G62" s="46">
        <v>0</v>
      </c>
      <c r="H62" s="46">
        <v>0</v>
      </c>
      <c r="I62" s="46">
        <v>10639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214823</v>
      </c>
      <c r="P62" s="47">
        <f t="shared" si="10"/>
        <v>2.4575354062278354</v>
      </c>
      <c r="Q62" s="9"/>
    </row>
    <row r="63" spans="1:17" ht="15.75">
      <c r="A63" s="29" t="s">
        <v>48</v>
      </c>
      <c r="B63" s="30"/>
      <c r="C63" s="31"/>
      <c r="D63" s="32">
        <f t="shared" ref="D63:N63" si="15">SUM(D64:D65)</f>
        <v>18527717</v>
      </c>
      <c r="E63" s="32">
        <f t="shared" si="15"/>
        <v>1187720</v>
      </c>
      <c r="F63" s="32">
        <f t="shared" si="15"/>
        <v>5030838</v>
      </c>
      <c r="G63" s="32">
        <f t="shared" si="15"/>
        <v>4021353</v>
      </c>
      <c r="H63" s="32">
        <f t="shared" si="15"/>
        <v>0</v>
      </c>
      <c r="I63" s="32">
        <f t="shared" si="15"/>
        <v>344782</v>
      </c>
      <c r="J63" s="32">
        <f t="shared" si="15"/>
        <v>0</v>
      </c>
      <c r="K63" s="32">
        <f t="shared" si="15"/>
        <v>0</v>
      </c>
      <c r="L63" s="32">
        <f t="shared" si="15"/>
        <v>0</v>
      </c>
      <c r="M63" s="32">
        <f t="shared" si="15"/>
        <v>0</v>
      </c>
      <c r="N63" s="32">
        <f t="shared" si="15"/>
        <v>0</v>
      </c>
      <c r="O63" s="32">
        <f t="shared" si="14"/>
        <v>29112410</v>
      </c>
      <c r="P63" s="45">
        <f t="shared" si="10"/>
        <v>333.04058846409043</v>
      </c>
      <c r="Q63" s="9"/>
    </row>
    <row r="64" spans="1:17">
      <c r="A64" s="12"/>
      <c r="B64" s="25">
        <v>381</v>
      </c>
      <c r="C64" s="20" t="s">
        <v>80</v>
      </c>
      <c r="D64" s="46">
        <v>10448054</v>
      </c>
      <c r="E64" s="46">
        <v>750000</v>
      </c>
      <c r="F64" s="46">
        <v>5030838</v>
      </c>
      <c r="G64" s="46">
        <v>4021353</v>
      </c>
      <c r="H64" s="46">
        <v>0</v>
      </c>
      <c r="I64" s="46">
        <v>344782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20595027</v>
      </c>
      <c r="P64" s="47">
        <f t="shared" si="10"/>
        <v>235.60330153064726</v>
      </c>
      <c r="Q64" s="9"/>
    </row>
    <row r="65" spans="1:120" ht="15.75" thickBot="1">
      <c r="A65" s="12"/>
      <c r="B65" s="25">
        <v>382</v>
      </c>
      <c r="C65" s="20" t="s">
        <v>204</v>
      </c>
      <c r="D65" s="46">
        <v>8079663</v>
      </c>
      <c r="E65" s="46">
        <v>437720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8517383</v>
      </c>
      <c r="P65" s="47">
        <f t="shared" si="10"/>
        <v>97.437286933443161</v>
      </c>
      <c r="Q65" s="9"/>
    </row>
    <row r="66" spans="1:120" ht="16.5" thickBot="1">
      <c r="A66" s="14" t="s">
        <v>69</v>
      </c>
      <c r="B66" s="23"/>
      <c r="C66" s="22"/>
      <c r="D66" s="15">
        <f t="shared" ref="D66:N66" si="16">SUM(D5,D15,D21,D35,D51,D54,D63)</f>
        <v>127308395</v>
      </c>
      <c r="E66" s="15">
        <f t="shared" si="16"/>
        <v>25727605</v>
      </c>
      <c r="F66" s="15">
        <f t="shared" si="16"/>
        <v>5043096</v>
      </c>
      <c r="G66" s="15">
        <f t="shared" si="16"/>
        <v>4486770</v>
      </c>
      <c r="H66" s="15">
        <f t="shared" si="16"/>
        <v>145721</v>
      </c>
      <c r="I66" s="15">
        <f t="shared" si="16"/>
        <v>47063730</v>
      </c>
      <c r="J66" s="15">
        <f t="shared" si="16"/>
        <v>0</v>
      </c>
      <c r="K66" s="15">
        <f t="shared" si="16"/>
        <v>-18158775</v>
      </c>
      <c r="L66" s="15">
        <f t="shared" si="16"/>
        <v>0</v>
      </c>
      <c r="M66" s="15">
        <f t="shared" si="16"/>
        <v>0</v>
      </c>
      <c r="N66" s="15">
        <f t="shared" si="16"/>
        <v>0</v>
      </c>
      <c r="O66" s="15">
        <f>SUM(D66:N66)</f>
        <v>191616542</v>
      </c>
      <c r="P66" s="38">
        <f t="shared" si="10"/>
        <v>2192.0578168256802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120" t="s">
        <v>205</v>
      </c>
      <c r="N68" s="120"/>
      <c r="O68" s="120"/>
      <c r="P68" s="43">
        <v>87414</v>
      </c>
    </row>
    <row r="69" spans="1:120">
      <c r="A69" s="121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9"/>
    </row>
    <row r="70" spans="1:120" ht="15.75" customHeight="1" thickBot="1">
      <c r="A70" s="122" t="s">
        <v>106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2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3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/>
      <c r="Q1" s="7"/>
      <c r="R1"/>
    </row>
    <row r="2" spans="1:134" ht="24" thickBot="1">
      <c r="A2" s="126" t="s">
        <v>183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  <c r="Q2" s="7"/>
      <c r="R2"/>
    </row>
    <row r="3" spans="1:134" ht="18" customHeight="1">
      <c r="A3" s="129" t="s">
        <v>83</v>
      </c>
      <c r="B3" s="110"/>
      <c r="C3" s="111"/>
      <c r="D3" s="130" t="s">
        <v>42</v>
      </c>
      <c r="E3" s="131"/>
      <c r="F3" s="131"/>
      <c r="G3" s="131"/>
      <c r="H3" s="132"/>
      <c r="I3" s="130" t="s">
        <v>43</v>
      </c>
      <c r="J3" s="132"/>
      <c r="K3" s="130" t="s">
        <v>45</v>
      </c>
      <c r="L3" s="131"/>
      <c r="M3" s="132"/>
      <c r="N3" s="36"/>
      <c r="O3" s="37"/>
      <c r="P3" s="133" t="s">
        <v>184</v>
      </c>
      <c r="Q3" s="11"/>
      <c r="R3"/>
    </row>
    <row r="4" spans="1:134" ht="32.25" customHeight="1" thickBot="1">
      <c r="A4" s="112"/>
      <c r="B4" s="113"/>
      <c r="C4" s="114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185</v>
      </c>
      <c r="N4" s="35" t="s">
        <v>9</v>
      </c>
      <c r="O4" s="35" t="s">
        <v>186</v>
      </c>
      <c r="P4" s="11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187</v>
      </c>
      <c r="B5" s="26"/>
      <c r="C5" s="26"/>
      <c r="D5" s="27">
        <f t="shared" ref="D5:N5" si="0">SUM(D6:D15)</f>
        <v>59470477</v>
      </c>
      <c r="E5" s="27">
        <f t="shared" si="0"/>
        <v>5680349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65150826</v>
      </c>
      <c r="P5" s="33">
        <f t="shared" ref="P5:P36" si="1">(O5/P$77)</f>
        <v>747.94877505567933</v>
      </c>
      <c r="Q5" s="6"/>
    </row>
    <row r="6" spans="1:134">
      <c r="A6" s="12"/>
      <c r="B6" s="25">
        <v>311</v>
      </c>
      <c r="C6" s="20" t="s">
        <v>2</v>
      </c>
      <c r="D6" s="46">
        <v>46864226</v>
      </c>
      <c r="E6" s="46">
        <v>4398111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51262337</v>
      </c>
      <c r="P6" s="47">
        <f t="shared" si="1"/>
        <v>588.50523500103327</v>
      </c>
      <c r="Q6" s="9"/>
    </row>
    <row r="7" spans="1:134">
      <c r="A7" s="12"/>
      <c r="B7" s="25">
        <v>312.41000000000003</v>
      </c>
      <c r="C7" s="20" t="s">
        <v>188</v>
      </c>
      <c r="D7" s="46">
        <v>0</v>
      </c>
      <c r="E7" s="46">
        <v>1282238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1282238</v>
      </c>
      <c r="P7" s="47">
        <f t="shared" si="1"/>
        <v>14.720432576401166</v>
      </c>
      <c r="Q7" s="9"/>
    </row>
    <row r="8" spans="1:134">
      <c r="A8" s="12"/>
      <c r="B8" s="25">
        <v>312.51</v>
      </c>
      <c r="C8" s="20" t="s">
        <v>121</v>
      </c>
      <c r="D8" s="46">
        <v>557148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557148</v>
      </c>
      <c r="P8" s="47">
        <f t="shared" si="1"/>
        <v>6.3962069203039977</v>
      </c>
      <c r="Q8" s="9"/>
    </row>
    <row r="9" spans="1:134">
      <c r="A9" s="12"/>
      <c r="B9" s="25">
        <v>312.52</v>
      </c>
      <c r="C9" s="20" t="s">
        <v>131</v>
      </c>
      <c r="D9" s="46">
        <v>738278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738278</v>
      </c>
      <c r="P9" s="47">
        <f t="shared" si="1"/>
        <v>8.4756273965054074</v>
      </c>
      <c r="Q9" s="9"/>
    </row>
    <row r="10" spans="1:134">
      <c r="A10" s="12"/>
      <c r="B10" s="25">
        <v>314.10000000000002</v>
      </c>
      <c r="C10" s="20" t="s">
        <v>115</v>
      </c>
      <c r="D10" s="46">
        <v>7087291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7087291</v>
      </c>
      <c r="P10" s="47">
        <f t="shared" si="1"/>
        <v>81.363981815259564</v>
      </c>
      <c r="Q10" s="9"/>
    </row>
    <row r="11" spans="1:134">
      <c r="A11" s="12"/>
      <c r="B11" s="25">
        <v>314.3</v>
      </c>
      <c r="C11" s="20" t="s">
        <v>116</v>
      </c>
      <c r="D11" s="46">
        <v>1443514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1443514</v>
      </c>
      <c r="P11" s="47">
        <f t="shared" si="1"/>
        <v>16.571923862879711</v>
      </c>
      <c r="Q11" s="9"/>
    </row>
    <row r="12" spans="1:134">
      <c r="A12" s="12"/>
      <c r="B12" s="25">
        <v>314.39999999999998</v>
      </c>
      <c r="C12" s="20" t="s">
        <v>117</v>
      </c>
      <c r="D12" s="46">
        <v>71758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71758</v>
      </c>
      <c r="P12" s="47">
        <f t="shared" si="1"/>
        <v>0.82380088627649073</v>
      </c>
      <c r="Q12" s="9"/>
    </row>
    <row r="13" spans="1:134">
      <c r="A13" s="12"/>
      <c r="B13" s="25">
        <v>314.8</v>
      </c>
      <c r="C13" s="20" t="s">
        <v>118</v>
      </c>
      <c r="D13" s="46">
        <v>91881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91881</v>
      </c>
      <c r="P13" s="47">
        <f t="shared" si="1"/>
        <v>1.0548182673983422</v>
      </c>
      <c r="Q13" s="9"/>
    </row>
    <row r="14" spans="1:134">
      <c r="A14" s="12"/>
      <c r="B14" s="25">
        <v>315.10000000000002</v>
      </c>
      <c r="C14" s="20" t="s">
        <v>189</v>
      </c>
      <c r="D14" s="46">
        <v>2370566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2370566</v>
      </c>
      <c r="P14" s="47">
        <f t="shared" si="1"/>
        <v>27.214726884485568</v>
      </c>
      <c r="Q14" s="9"/>
    </row>
    <row r="15" spans="1:134">
      <c r="A15" s="12"/>
      <c r="B15" s="25">
        <v>316</v>
      </c>
      <c r="C15" s="20" t="s">
        <v>133</v>
      </c>
      <c r="D15" s="46">
        <v>245815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245815</v>
      </c>
      <c r="P15" s="47">
        <f t="shared" si="1"/>
        <v>2.8220214451358117</v>
      </c>
      <c r="Q15" s="9"/>
    </row>
    <row r="16" spans="1:134" ht="15.75">
      <c r="A16" s="29" t="s">
        <v>14</v>
      </c>
      <c r="B16" s="30"/>
      <c r="C16" s="31"/>
      <c r="D16" s="32">
        <f t="shared" ref="D16:N16" si="3">SUM(D17:D22)</f>
        <v>19473741</v>
      </c>
      <c r="E16" s="32">
        <f t="shared" si="3"/>
        <v>4715302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 t="shared" ref="O16:O23" si="4">SUM(D16:N16)</f>
        <v>24189043</v>
      </c>
      <c r="P16" s="45">
        <f t="shared" si="1"/>
        <v>277.69663398617774</v>
      </c>
      <c r="Q16" s="10"/>
    </row>
    <row r="17" spans="1:17">
      <c r="A17" s="12"/>
      <c r="B17" s="25">
        <v>322</v>
      </c>
      <c r="C17" s="20" t="s">
        <v>190</v>
      </c>
      <c r="D17" s="46">
        <v>0</v>
      </c>
      <c r="E17" s="46">
        <v>4715302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4715302</v>
      </c>
      <c r="P17" s="47">
        <f t="shared" si="1"/>
        <v>54.132918513076021</v>
      </c>
      <c r="Q17" s="9"/>
    </row>
    <row r="18" spans="1:17">
      <c r="A18" s="12"/>
      <c r="B18" s="25">
        <v>322.89999999999998</v>
      </c>
      <c r="C18" s="20" t="s">
        <v>191</v>
      </c>
      <c r="D18" s="46">
        <v>43239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43239</v>
      </c>
      <c r="P18" s="47">
        <f t="shared" si="1"/>
        <v>0.4963951966569467</v>
      </c>
      <c r="Q18" s="9"/>
    </row>
    <row r="19" spans="1:17">
      <c r="A19" s="12"/>
      <c r="B19" s="25">
        <v>323.10000000000002</v>
      </c>
      <c r="C19" s="20" t="s">
        <v>15</v>
      </c>
      <c r="D19" s="46">
        <v>5096295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5096295</v>
      </c>
      <c r="P19" s="47">
        <f t="shared" si="1"/>
        <v>58.506819277661698</v>
      </c>
      <c r="Q19" s="9"/>
    </row>
    <row r="20" spans="1:17">
      <c r="A20" s="12"/>
      <c r="B20" s="25">
        <v>323.39999999999998</v>
      </c>
      <c r="C20" s="20" t="s">
        <v>16</v>
      </c>
      <c r="D20" s="46">
        <v>17462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17462</v>
      </c>
      <c r="P20" s="47">
        <f t="shared" si="1"/>
        <v>0.20046839482928847</v>
      </c>
      <c r="Q20" s="9"/>
    </row>
    <row r="21" spans="1:17">
      <c r="A21" s="12"/>
      <c r="B21" s="25">
        <v>323.89999999999998</v>
      </c>
      <c r="C21" s="20" t="s">
        <v>17</v>
      </c>
      <c r="D21" s="46">
        <v>782702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782702</v>
      </c>
      <c r="P21" s="47">
        <f t="shared" si="1"/>
        <v>8.985626707689482</v>
      </c>
      <c r="Q21" s="9"/>
    </row>
    <row r="22" spans="1:17">
      <c r="A22" s="12"/>
      <c r="B22" s="25">
        <v>325.2</v>
      </c>
      <c r="C22" s="20" t="s">
        <v>126</v>
      </c>
      <c r="D22" s="46">
        <v>13534043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13534043</v>
      </c>
      <c r="P22" s="47">
        <f t="shared" si="1"/>
        <v>155.37440589626434</v>
      </c>
      <c r="Q22" s="9"/>
    </row>
    <row r="23" spans="1:17" ht="15.75">
      <c r="A23" s="29" t="s">
        <v>192</v>
      </c>
      <c r="B23" s="30"/>
      <c r="C23" s="31"/>
      <c r="D23" s="32">
        <f t="shared" ref="D23:N23" si="5">SUM(D24:D37)</f>
        <v>8635071</v>
      </c>
      <c r="E23" s="32">
        <f t="shared" si="5"/>
        <v>3960267</v>
      </c>
      <c r="F23" s="32">
        <f t="shared" si="5"/>
        <v>0</v>
      </c>
      <c r="G23" s="32">
        <f t="shared" si="5"/>
        <v>708085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 t="shared" si="4"/>
        <v>13303423</v>
      </c>
      <c r="P23" s="45">
        <f t="shared" si="1"/>
        <v>152.72682708424219</v>
      </c>
      <c r="Q23" s="10"/>
    </row>
    <row r="24" spans="1:17">
      <c r="A24" s="12"/>
      <c r="B24" s="25">
        <v>331.5</v>
      </c>
      <c r="C24" s="20" t="s">
        <v>22</v>
      </c>
      <c r="D24" s="46">
        <v>0</v>
      </c>
      <c r="E24" s="46">
        <v>1265160</v>
      </c>
      <c r="F24" s="46">
        <v>0</v>
      </c>
      <c r="G24" s="46">
        <v>708085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2" si="6">SUM(D24:N24)</f>
        <v>1973245</v>
      </c>
      <c r="P24" s="47">
        <f t="shared" si="1"/>
        <v>22.653376346061123</v>
      </c>
      <c r="Q24" s="9"/>
    </row>
    <row r="25" spans="1:17">
      <c r="A25" s="12"/>
      <c r="B25" s="25">
        <v>331.62</v>
      </c>
      <c r="C25" s="20" t="s">
        <v>96</v>
      </c>
      <c r="D25" s="46">
        <v>0</v>
      </c>
      <c r="E25" s="46">
        <v>1632209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1632209</v>
      </c>
      <c r="P25" s="47">
        <f t="shared" si="1"/>
        <v>18.738192547011685</v>
      </c>
      <c r="Q25" s="9"/>
    </row>
    <row r="26" spans="1:17">
      <c r="A26" s="12"/>
      <c r="B26" s="25">
        <v>331.69</v>
      </c>
      <c r="C26" s="20" t="s">
        <v>26</v>
      </c>
      <c r="D26" s="46">
        <v>79411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79411</v>
      </c>
      <c r="P26" s="47">
        <f t="shared" si="1"/>
        <v>0.91165935756434691</v>
      </c>
      <c r="Q26" s="9"/>
    </row>
    <row r="27" spans="1:17">
      <c r="A27" s="12"/>
      <c r="B27" s="25">
        <v>334.5</v>
      </c>
      <c r="C27" s="20" t="s">
        <v>30</v>
      </c>
      <c r="D27" s="46">
        <v>0</v>
      </c>
      <c r="E27" s="46">
        <v>566986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566986</v>
      </c>
      <c r="P27" s="47">
        <f t="shared" si="1"/>
        <v>6.5091497715427185</v>
      </c>
      <c r="Q27" s="9"/>
    </row>
    <row r="28" spans="1:17">
      <c r="A28" s="12"/>
      <c r="B28" s="25">
        <v>334.69</v>
      </c>
      <c r="C28" s="20" t="s">
        <v>31</v>
      </c>
      <c r="D28" s="46">
        <v>13750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13750</v>
      </c>
      <c r="P28" s="47">
        <f t="shared" si="1"/>
        <v>0.15785364957637821</v>
      </c>
      <c r="Q28" s="9"/>
    </row>
    <row r="29" spans="1:17">
      <c r="A29" s="12"/>
      <c r="B29" s="25">
        <v>335.125</v>
      </c>
      <c r="C29" s="20" t="s">
        <v>193</v>
      </c>
      <c r="D29" s="46">
        <v>2483336</v>
      </c>
      <c r="E29" s="46">
        <v>495404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2978740</v>
      </c>
      <c r="P29" s="47">
        <f t="shared" si="1"/>
        <v>34.196725828301147</v>
      </c>
      <c r="Q29" s="9"/>
    </row>
    <row r="30" spans="1:17">
      <c r="A30" s="12"/>
      <c r="B30" s="25">
        <v>335.14</v>
      </c>
      <c r="C30" s="20" t="s">
        <v>135</v>
      </c>
      <c r="D30" s="46">
        <v>11635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11635</v>
      </c>
      <c r="P30" s="47">
        <f t="shared" si="1"/>
        <v>0.13357288820517529</v>
      </c>
      <c r="Q30" s="9"/>
    </row>
    <row r="31" spans="1:17">
      <c r="A31" s="12"/>
      <c r="B31" s="25">
        <v>335.15</v>
      </c>
      <c r="C31" s="20" t="s">
        <v>136</v>
      </c>
      <c r="D31" s="46">
        <v>41167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41167</v>
      </c>
      <c r="P31" s="47">
        <f t="shared" si="1"/>
        <v>0.47260808669896448</v>
      </c>
      <c r="Q31" s="9"/>
    </row>
    <row r="32" spans="1:17">
      <c r="A32" s="12"/>
      <c r="B32" s="25">
        <v>335.18</v>
      </c>
      <c r="C32" s="20" t="s">
        <v>194</v>
      </c>
      <c r="D32" s="46">
        <v>5670300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5670300</v>
      </c>
      <c r="P32" s="47">
        <f t="shared" si="1"/>
        <v>65.09654903221363</v>
      </c>
      <c r="Q32" s="9"/>
    </row>
    <row r="33" spans="1:17">
      <c r="A33" s="12"/>
      <c r="B33" s="25">
        <v>335.41</v>
      </c>
      <c r="C33" s="20" t="s">
        <v>152</v>
      </c>
      <c r="D33" s="46">
        <v>34442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9" si="7">SUM(D33:N33)</f>
        <v>34442</v>
      </c>
      <c r="P33" s="47">
        <f t="shared" si="1"/>
        <v>0.39540330172433585</v>
      </c>
      <c r="Q33" s="9"/>
    </row>
    <row r="34" spans="1:17">
      <c r="A34" s="12"/>
      <c r="B34" s="25">
        <v>337.2</v>
      </c>
      <c r="C34" s="20" t="s">
        <v>109</v>
      </c>
      <c r="D34" s="46">
        <v>225000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225000</v>
      </c>
      <c r="P34" s="47">
        <f t="shared" si="1"/>
        <v>2.5830597203407342</v>
      </c>
      <c r="Q34" s="9"/>
    </row>
    <row r="35" spans="1:17">
      <c r="A35" s="12"/>
      <c r="B35" s="25">
        <v>337.3</v>
      </c>
      <c r="C35" s="20" t="s">
        <v>110</v>
      </c>
      <c r="D35" s="46">
        <v>76000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76000</v>
      </c>
      <c r="P35" s="47">
        <f t="shared" si="1"/>
        <v>0.87250017220398135</v>
      </c>
      <c r="Q35" s="9"/>
    </row>
    <row r="36" spans="1:17">
      <c r="A36" s="12"/>
      <c r="B36" s="25">
        <v>337.5</v>
      </c>
      <c r="C36" s="20" t="s">
        <v>39</v>
      </c>
      <c r="D36" s="46">
        <v>0</v>
      </c>
      <c r="E36" s="46">
        <v>508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508</v>
      </c>
      <c r="P36" s="47">
        <f t="shared" si="1"/>
        <v>5.8319748352581909E-3</v>
      </c>
      <c r="Q36" s="9"/>
    </row>
    <row r="37" spans="1:17">
      <c r="A37" s="12"/>
      <c r="B37" s="25">
        <v>337.6</v>
      </c>
      <c r="C37" s="20" t="s">
        <v>40</v>
      </c>
      <c r="D37" s="46">
        <v>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30</v>
      </c>
      <c r="P37" s="47">
        <f t="shared" ref="P37:P68" si="8">(O37/P$77)</f>
        <v>3.4440796271209789E-4</v>
      </c>
      <c r="Q37" s="9"/>
    </row>
    <row r="38" spans="1:17" ht="15.75">
      <c r="A38" s="29" t="s">
        <v>46</v>
      </c>
      <c r="B38" s="30"/>
      <c r="C38" s="31"/>
      <c r="D38" s="32">
        <f t="shared" ref="D38:N38" si="9">SUM(D39:D56)</f>
        <v>18223749</v>
      </c>
      <c r="E38" s="32">
        <f t="shared" si="9"/>
        <v>120752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42895007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 t="shared" si="7"/>
        <v>61239508</v>
      </c>
      <c r="P38" s="45">
        <f t="shared" si="8"/>
        <v>703.04580625904066</v>
      </c>
      <c r="Q38" s="10"/>
    </row>
    <row r="39" spans="1:17">
      <c r="A39" s="12"/>
      <c r="B39" s="25">
        <v>341.1</v>
      </c>
      <c r="C39" s="20" t="s">
        <v>138</v>
      </c>
      <c r="D39" s="46">
        <v>260238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260238</v>
      </c>
      <c r="P39" s="47">
        <f t="shared" si="8"/>
        <v>2.9876013133423647</v>
      </c>
      <c r="Q39" s="9"/>
    </row>
    <row r="40" spans="1:17">
      <c r="A40" s="12"/>
      <c r="B40" s="25">
        <v>341.2</v>
      </c>
      <c r="C40" s="20" t="s">
        <v>158</v>
      </c>
      <c r="D40" s="46">
        <v>244467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56" si="10">SUM(D40:N40)</f>
        <v>244467</v>
      </c>
      <c r="P40" s="47">
        <f t="shared" si="8"/>
        <v>2.8065460473446144</v>
      </c>
      <c r="Q40" s="9"/>
    </row>
    <row r="41" spans="1:17">
      <c r="A41" s="12"/>
      <c r="B41" s="25">
        <v>341.3</v>
      </c>
      <c r="C41" s="20" t="s">
        <v>153</v>
      </c>
      <c r="D41" s="46">
        <v>7829509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7829509</v>
      </c>
      <c r="P41" s="47">
        <f t="shared" si="8"/>
        <v>89.884841457534492</v>
      </c>
      <c r="Q41" s="9"/>
    </row>
    <row r="42" spans="1:17">
      <c r="A42" s="12"/>
      <c r="B42" s="25">
        <v>341.51</v>
      </c>
      <c r="C42" s="20" t="s">
        <v>159</v>
      </c>
      <c r="D42" s="46">
        <v>16667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16667</v>
      </c>
      <c r="P42" s="47">
        <f t="shared" si="8"/>
        <v>0.19134158381741787</v>
      </c>
      <c r="Q42" s="9"/>
    </row>
    <row r="43" spans="1:17">
      <c r="A43" s="12"/>
      <c r="B43" s="25">
        <v>341.9</v>
      </c>
      <c r="C43" s="20" t="s">
        <v>139</v>
      </c>
      <c r="D43" s="46">
        <v>263528</v>
      </c>
      <c r="E43" s="46">
        <v>0</v>
      </c>
      <c r="F43" s="46">
        <v>0</v>
      </c>
      <c r="G43" s="46">
        <v>0</v>
      </c>
      <c r="H43" s="46">
        <v>0</v>
      </c>
      <c r="I43" s="46">
        <v>248757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512285</v>
      </c>
      <c r="P43" s="47">
        <f t="shared" si="8"/>
        <v>5.8811677725989027</v>
      </c>
      <c r="Q43" s="9"/>
    </row>
    <row r="44" spans="1:17">
      <c r="A44" s="12"/>
      <c r="B44" s="25">
        <v>342.4</v>
      </c>
      <c r="C44" s="20" t="s">
        <v>52</v>
      </c>
      <c r="D44" s="46">
        <v>1201555</v>
      </c>
      <c r="E44" s="46">
        <v>1815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1203370</v>
      </c>
      <c r="P44" s="47">
        <f t="shared" si="8"/>
        <v>13.815007002961908</v>
      </c>
      <c r="Q44" s="9"/>
    </row>
    <row r="45" spans="1:17">
      <c r="A45" s="12"/>
      <c r="B45" s="25">
        <v>342.5</v>
      </c>
      <c r="C45" s="20" t="s">
        <v>53</v>
      </c>
      <c r="D45" s="46">
        <v>77315</v>
      </c>
      <c r="E45" s="46">
        <v>50743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128058</v>
      </c>
      <c r="P45" s="47">
        <f t="shared" si="8"/>
        <v>1.4701398296328612</v>
      </c>
      <c r="Q45" s="9"/>
    </row>
    <row r="46" spans="1:17">
      <c r="A46" s="12"/>
      <c r="B46" s="25">
        <v>342.6</v>
      </c>
      <c r="C46" s="20" t="s">
        <v>54</v>
      </c>
      <c r="D46" s="46">
        <v>3342035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3342035</v>
      </c>
      <c r="P46" s="47">
        <f t="shared" si="8"/>
        <v>38.367448855417535</v>
      </c>
      <c r="Q46" s="9"/>
    </row>
    <row r="47" spans="1:17">
      <c r="A47" s="12"/>
      <c r="B47" s="25">
        <v>342.9</v>
      </c>
      <c r="C47" s="20" t="s">
        <v>55</v>
      </c>
      <c r="D47" s="46">
        <v>552525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552525</v>
      </c>
      <c r="P47" s="47">
        <f t="shared" si="8"/>
        <v>6.3431336532500628</v>
      </c>
      <c r="Q47" s="9"/>
    </row>
    <row r="48" spans="1:17">
      <c r="A48" s="12"/>
      <c r="B48" s="25">
        <v>343.8</v>
      </c>
      <c r="C48" s="20" t="s">
        <v>59</v>
      </c>
      <c r="D48" s="46">
        <v>109147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109147</v>
      </c>
      <c r="P48" s="47">
        <f t="shared" si="8"/>
        <v>1.2530365302045783</v>
      </c>
      <c r="Q48" s="9"/>
    </row>
    <row r="49" spans="1:17">
      <c r="A49" s="12"/>
      <c r="B49" s="25">
        <v>343.9</v>
      </c>
      <c r="C49" s="20" t="s">
        <v>60</v>
      </c>
      <c r="D49" s="46">
        <v>0</v>
      </c>
      <c r="E49" s="46">
        <v>62896</v>
      </c>
      <c r="F49" s="46">
        <v>0</v>
      </c>
      <c r="G49" s="46">
        <v>0</v>
      </c>
      <c r="H49" s="46">
        <v>0</v>
      </c>
      <c r="I49" s="46">
        <v>2183627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2246523</v>
      </c>
      <c r="P49" s="47">
        <f t="shared" si="8"/>
        <v>25.79068032052901</v>
      </c>
      <c r="Q49" s="9"/>
    </row>
    <row r="50" spans="1:17">
      <c r="A50" s="12"/>
      <c r="B50" s="25">
        <v>344.3</v>
      </c>
      <c r="C50" s="20" t="s">
        <v>140</v>
      </c>
      <c r="D50" s="46">
        <v>1970</v>
      </c>
      <c r="E50" s="46">
        <v>0</v>
      </c>
      <c r="F50" s="46">
        <v>0</v>
      </c>
      <c r="G50" s="46">
        <v>0</v>
      </c>
      <c r="H50" s="46">
        <v>0</v>
      </c>
      <c r="I50" s="46">
        <v>15058960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15060930</v>
      </c>
      <c r="P50" s="47">
        <f t="shared" si="8"/>
        <v>172.90347392831723</v>
      </c>
      <c r="Q50" s="9"/>
    </row>
    <row r="51" spans="1:17">
      <c r="A51" s="12"/>
      <c r="B51" s="25">
        <v>344.4</v>
      </c>
      <c r="C51" s="20" t="s">
        <v>195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17340553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17340553</v>
      </c>
      <c r="P51" s="47">
        <f t="shared" si="8"/>
        <v>199.07415103437191</v>
      </c>
      <c r="Q51" s="9"/>
    </row>
    <row r="52" spans="1:17">
      <c r="A52" s="12"/>
      <c r="B52" s="25">
        <v>344.5</v>
      </c>
      <c r="C52" s="20" t="s">
        <v>141</v>
      </c>
      <c r="D52" s="46">
        <v>2691836</v>
      </c>
      <c r="E52" s="46">
        <v>0</v>
      </c>
      <c r="F52" s="46">
        <v>0</v>
      </c>
      <c r="G52" s="46">
        <v>0</v>
      </c>
      <c r="H52" s="46">
        <v>0</v>
      </c>
      <c r="I52" s="46">
        <v>8063110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10754946</v>
      </c>
      <c r="P52" s="47">
        <f t="shared" si="8"/>
        <v>123.46963469795422</v>
      </c>
      <c r="Q52" s="9"/>
    </row>
    <row r="53" spans="1:17">
      <c r="A53" s="12"/>
      <c r="B53" s="25">
        <v>346.9</v>
      </c>
      <c r="C53" s="20" t="s">
        <v>64</v>
      </c>
      <c r="D53" s="46">
        <v>314441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314441</v>
      </c>
      <c r="P53" s="47">
        <f t="shared" si="8"/>
        <v>3.6098661401051593</v>
      </c>
      <c r="Q53" s="9"/>
    </row>
    <row r="54" spans="1:17">
      <c r="A54" s="12"/>
      <c r="B54" s="25">
        <v>347.2</v>
      </c>
      <c r="C54" s="20" t="s">
        <v>65</v>
      </c>
      <c r="D54" s="46">
        <v>319702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319702</v>
      </c>
      <c r="P54" s="47">
        <f t="shared" si="8"/>
        <v>3.6702638164994377</v>
      </c>
      <c r="Q54" s="9"/>
    </row>
    <row r="55" spans="1:17">
      <c r="A55" s="12"/>
      <c r="B55" s="25">
        <v>347.4</v>
      </c>
      <c r="C55" s="20" t="s">
        <v>149</v>
      </c>
      <c r="D55" s="46">
        <v>5295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5295</v>
      </c>
      <c r="P55" s="47">
        <f t="shared" si="8"/>
        <v>6.078800541868528E-2</v>
      </c>
      <c r="Q55" s="9"/>
    </row>
    <row r="56" spans="1:17">
      <c r="A56" s="12"/>
      <c r="B56" s="25">
        <v>347.5</v>
      </c>
      <c r="C56" s="20" t="s">
        <v>67</v>
      </c>
      <c r="D56" s="46">
        <v>993519</v>
      </c>
      <c r="E56" s="46">
        <v>5298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998817</v>
      </c>
      <c r="P56" s="47">
        <f t="shared" si="8"/>
        <v>11.466684269740316</v>
      </c>
      <c r="Q56" s="9"/>
    </row>
    <row r="57" spans="1:17" ht="15.75">
      <c r="A57" s="29" t="s">
        <v>47</v>
      </c>
      <c r="B57" s="30"/>
      <c r="C57" s="31"/>
      <c r="D57" s="32">
        <f t="shared" ref="D57:N57" si="11">SUM(D58:D63)</f>
        <v>1153146</v>
      </c>
      <c r="E57" s="32">
        <f t="shared" si="11"/>
        <v>326194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71705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si="11"/>
        <v>0</v>
      </c>
      <c r="O57" s="32">
        <f t="shared" ref="O57:O65" si="12">SUM(D57:N57)</f>
        <v>1551045</v>
      </c>
      <c r="P57" s="45">
        <f t="shared" si="8"/>
        <v>17.806408284159531</v>
      </c>
      <c r="Q57" s="10"/>
    </row>
    <row r="58" spans="1:17">
      <c r="A58" s="13"/>
      <c r="B58" s="39">
        <v>351.1</v>
      </c>
      <c r="C58" s="21" t="s">
        <v>99</v>
      </c>
      <c r="D58" s="46">
        <v>156733</v>
      </c>
      <c r="E58" s="46">
        <v>146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156879</v>
      </c>
      <c r="P58" s="47">
        <f t="shared" si="8"/>
        <v>1.8010125594103736</v>
      </c>
      <c r="Q58" s="9"/>
    </row>
    <row r="59" spans="1:17">
      <c r="A59" s="13"/>
      <c r="B59" s="39">
        <v>351.2</v>
      </c>
      <c r="C59" s="21" t="s">
        <v>100</v>
      </c>
      <c r="D59" s="46">
        <v>0</v>
      </c>
      <c r="E59" s="46">
        <v>64402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64402</v>
      </c>
      <c r="P59" s="47">
        <f t="shared" si="8"/>
        <v>0.73935205381948432</v>
      </c>
      <c r="Q59" s="9"/>
    </row>
    <row r="60" spans="1:17">
      <c r="A60" s="13"/>
      <c r="B60" s="39">
        <v>351.4</v>
      </c>
      <c r="C60" s="21" t="s">
        <v>101</v>
      </c>
      <c r="D60" s="46">
        <v>274776</v>
      </c>
      <c r="E60" s="46">
        <v>261646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536422</v>
      </c>
      <c r="P60" s="47">
        <f t="shared" si="8"/>
        <v>6.1582669391316331</v>
      </c>
      <c r="Q60" s="9"/>
    </row>
    <row r="61" spans="1:17">
      <c r="A61" s="13"/>
      <c r="B61" s="39">
        <v>351.5</v>
      </c>
      <c r="C61" s="21" t="s">
        <v>155</v>
      </c>
      <c r="D61" s="46">
        <v>23031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23031</v>
      </c>
      <c r="P61" s="47">
        <f t="shared" si="8"/>
        <v>0.26440199297407757</v>
      </c>
      <c r="Q61" s="9"/>
    </row>
    <row r="62" spans="1:17">
      <c r="A62" s="13"/>
      <c r="B62" s="39">
        <v>351.6</v>
      </c>
      <c r="C62" s="21" t="s">
        <v>196</v>
      </c>
      <c r="D62" s="46">
        <v>603392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603392</v>
      </c>
      <c r="P62" s="47">
        <f t="shared" si="8"/>
        <v>6.9271003145592722</v>
      </c>
      <c r="Q62" s="9"/>
    </row>
    <row r="63" spans="1:17">
      <c r="A63" s="13"/>
      <c r="B63" s="39">
        <v>354</v>
      </c>
      <c r="C63" s="21" t="s">
        <v>71</v>
      </c>
      <c r="D63" s="46">
        <v>95214</v>
      </c>
      <c r="E63" s="46">
        <v>0</v>
      </c>
      <c r="F63" s="46">
        <v>0</v>
      </c>
      <c r="G63" s="46">
        <v>0</v>
      </c>
      <c r="H63" s="46">
        <v>0</v>
      </c>
      <c r="I63" s="46">
        <v>71705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166919</v>
      </c>
      <c r="P63" s="47">
        <f t="shared" si="8"/>
        <v>1.916274424264689</v>
      </c>
      <c r="Q63" s="9"/>
    </row>
    <row r="64" spans="1:17" ht="15.75">
      <c r="A64" s="29" t="s">
        <v>3</v>
      </c>
      <c r="B64" s="30"/>
      <c r="C64" s="31"/>
      <c r="D64" s="32">
        <f t="shared" ref="D64:N64" si="13">SUM(D65:D71)</f>
        <v>383416</v>
      </c>
      <c r="E64" s="32">
        <f t="shared" si="13"/>
        <v>591842</v>
      </c>
      <c r="F64" s="32">
        <f t="shared" si="13"/>
        <v>12258</v>
      </c>
      <c r="G64" s="32">
        <f t="shared" si="13"/>
        <v>33788</v>
      </c>
      <c r="H64" s="32">
        <f t="shared" si="13"/>
        <v>192056</v>
      </c>
      <c r="I64" s="32">
        <f t="shared" si="13"/>
        <v>619883</v>
      </c>
      <c r="J64" s="32">
        <f t="shared" si="13"/>
        <v>0</v>
      </c>
      <c r="K64" s="32">
        <f t="shared" si="13"/>
        <v>64566986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 t="shared" si="12"/>
        <v>66400229</v>
      </c>
      <c r="P64" s="45">
        <f t="shared" si="8"/>
        <v>762.29225311689208</v>
      </c>
      <c r="Q64" s="10"/>
    </row>
    <row r="65" spans="1:120">
      <c r="A65" s="12"/>
      <c r="B65" s="25">
        <v>361.1</v>
      </c>
      <c r="C65" s="20" t="s">
        <v>73</v>
      </c>
      <c r="D65" s="46">
        <v>76111</v>
      </c>
      <c r="E65" s="46">
        <v>100442</v>
      </c>
      <c r="F65" s="46">
        <v>12258</v>
      </c>
      <c r="G65" s="46">
        <v>33788</v>
      </c>
      <c r="H65" s="46">
        <v>38861</v>
      </c>
      <c r="I65" s="46">
        <v>47444</v>
      </c>
      <c r="J65" s="46">
        <v>0</v>
      </c>
      <c r="K65" s="46">
        <v>6701443</v>
      </c>
      <c r="L65" s="46">
        <v>0</v>
      </c>
      <c r="M65" s="46">
        <v>0</v>
      </c>
      <c r="N65" s="46">
        <v>0</v>
      </c>
      <c r="O65" s="46">
        <f t="shared" si="12"/>
        <v>7010347</v>
      </c>
      <c r="P65" s="47">
        <f t="shared" si="8"/>
        <v>80.480644272495582</v>
      </c>
      <c r="Q65" s="9"/>
    </row>
    <row r="66" spans="1:120">
      <c r="A66" s="12"/>
      <c r="B66" s="25">
        <v>361.3</v>
      </c>
      <c r="C66" s="20" t="s">
        <v>74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45768294</v>
      </c>
      <c r="L66" s="46">
        <v>0</v>
      </c>
      <c r="M66" s="46">
        <v>0</v>
      </c>
      <c r="N66" s="46">
        <v>0</v>
      </c>
      <c r="O66" s="46">
        <f t="shared" ref="O66:O71" si="14">SUM(D66:N66)</f>
        <v>45768294</v>
      </c>
      <c r="P66" s="47">
        <f t="shared" si="8"/>
        <v>525.43216311161109</v>
      </c>
      <c r="Q66" s="9"/>
    </row>
    <row r="67" spans="1:120">
      <c r="A67" s="12"/>
      <c r="B67" s="25">
        <v>362</v>
      </c>
      <c r="C67" s="20" t="s">
        <v>125</v>
      </c>
      <c r="D67" s="46">
        <v>10704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10704</v>
      </c>
      <c r="P67" s="47">
        <f t="shared" si="8"/>
        <v>0.12288476109567653</v>
      </c>
      <c r="Q67" s="9"/>
    </row>
    <row r="68" spans="1:120">
      <c r="A68" s="12"/>
      <c r="B68" s="25">
        <v>365</v>
      </c>
      <c r="C68" s="20" t="s">
        <v>144</v>
      </c>
      <c r="D68" s="46">
        <v>65584</v>
      </c>
      <c r="E68" s="46">
        <v>0</v>
      </c>
      <c r="F68" s="46">
        <v>0</v>
      </c>
      <c r="G68" s="46">
        <v>0</v>
      </c>
      <c r="H68" s="46">
        <v>0</v>
      </c>
      <c r="I68" s="46">
        <v>2325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67909</v>
      </c>
      <c r="P68" s="47">
        <f t="shared" si="8"/>
        <v>0.77961334466052856</v>
      </c>
      <c r="Q68" s="9"/>
    </row>
    <row r="69" spans="1:120">
      <c r="A69" s="12"/>
      <c r="B69" s="25">
        <v>366</v>
      </c>
      <c r="C69" s="20" t="s">
        <v>77</v>
      </c>
      <c r="D69" s="46">
        <v>120820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120820</v>
      </c>
      <c r="P69" s="47">
        <f t="shared" ref="P69:P75" si="15">(O69/P$77)</f>
        <v>1.3870456684958556</v>
      </c>
      <c r="Q69" s="9"/>
    </row>
    <row r="70" spans="1:120">
      <c r="A70" s="12"/>
      <c r="B70" s="25">
        <v>368</v>
      </c>
      <c r="C70" s="20" t="s">
        <v>78</v>
      </c>
      <c r="D70" s="46">
        <v>0</v>
      </c>
      <c r="E70" s="46">
        <v>0</v>
      </c>
      <c r="F70" s="46">
        <v>0</v>
      </c>
      <c r="G70" s="46">
        <v>0</v>
      </c>
      <c r="H70" s="46">
        <v>153195</v>
      </c>
      <c r="I70" s="46">
        <v>0</v>
      </c>
      <c r="J70" s="46">
        <v>0</v>
      </c>
      <c r="K70" s="46">
        <v>12068350</v>
      </c>
      <c r="L70" s="46">
        <v>0</v>
      </c>
      <c r="M70" s="46">
        <v>0</v>
      </c>
      <c r="N70" s="46">
        <v>0</v>
      </c>
      <c r="O70" s="46">
        <f t="shared" si="14"/>
        <v>12221545</v>
      </c>
      <c r="P70" s="47">
        <f t="shared" si="15"/>
        <v>140.3065804881409</v>
      </c>
      <c r="Q70" s="9"/>
    </row>
    <row r="71" spans="1:120">
      <c r="A71" s="12"/>
      <c r="B71" s="25">
        <v>369.9</v>
      </c>
      <c r="C71" s="20" t="s">
        <v>79</v>
      </c>
      <c r="D71" s="46">
        <v>110197</v>
      </c>
      <c r="E71" s="46">
        <v>491400</v>
      </c>
      <c r="F71" s="46">
        <v>0</v>
      </c>
      <c r="G71" s="46">
        <v>0</v>
      </c>
      <c r="H71" s="46">
        <v>0</v>
      </c>
      <c r="I71" s="46">
        <v>570114</v>
      </c>
      <c r="J71" s="46">
        <v>0</v>
      </c>
      <c r="K71" s="46">
        <v>28899</v>
      </c>
      <c r="L71" s="46">
        <v>0</v>
      </c>
      <c r="M71" s="46">
        <v>0</v>
      </c>
      <c r="N71" s="46">
        <v>0</v>
      </c>
      <c r="O71" s="46">
        <f t="shared" si="14"/>
        <v>1200610</v>
      </c>
      <c r="P71" s="47">
        <f t="shared" si="15"/>
        <v>13.783321470392396</v>
      </c>
      <c r="Q71" s="9"/>
    </row>
    <row r="72" spans="1:120" ht="15.75">
      <c r="A72" s="29" t="s">
        <v>48</v>
      </c>
      <c r="B72" s="30"/>
      <c r="C72" s="31"/>
      <c r="D72" s="32">
        <f t="shared" ref="D72:N72" si="16">SUM(D73:D74)</f>
        <v>4166022</v>
      </c>
      <c r="E72" s="32">
        <f t="shared" si="16"/>
        <v>0</v>
      </c>
      <c r="F72" s="32">
        <f t="shared" si="16"/>
        <v>4910798</v>
      </c>
      <c r="G72" s="32">
        <f t="shared" si="16"/>
        <v>0</v>
      </c>
      <c r="H72" s="32">
        <f t="shared" si="16"/>
        <v>0</v>
      </c>
      <c r="I72" s="32">
        <f t="shared" si="16"/>
        <v>0</v>
      </c>
      <c r="J72" s="32">
        <f t="shared" si="16"/>
        <v>0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 t="shared" si="16"/>
        <v>0</v>
      </c>
      <c r="O72" s="32">
        <f>SUM(D72:N72)</f>
        <v>9076820</v>
      </c>
      <c r="P72" s="45">
        <f t="shared" si="15"/>
        <v>104.20430280348081</v>
      </c>
      <c r="Q72" s="9"/>
    </row>
    <row r="73" spans="1:120">
      <c r="A73" s="12"/>
      <c r="B73" s="25">
        <v>381</v>
      </c>
      <c r="C73" s="20" t="s">
        <v>80</v>
      </c>
      <c r="D73" s="46">
        <v>2815684</v>
      </c>
      <c r="E73" s="46">
        <v>0</v>
      </c>
      <c r="F73" s="46">
        <v>4910798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>SUM(D73:N73)</f>
        <v>7726482</v>
      </c>
      <c r="P73" s="47">
        <f t="shared" si="15"/>
        <v>88.702064151723192</v>
      </c>
      <c r="Q73" s="9"/>
    </row>
    <row r="74" spans="1:120" ht="15.75" thickBot="1">
      <c r="A74" s="12"/>
      <c r="B74" s="25">
        <v>389.2</v>
      </c>
      <c r="C74" s="20" t="s">
        <v>197</v>
      </c>
      <c r="D74" s="46">
        <v>1350338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>SUM(D74:N74)</f>
        <v>1350338</v>
      </c>
      <c r="P74" s="47">
        <f t="shared" si="15"/>
        <v>15.502238651757629</v>
      </c>
      <c r="Q74" s="9"/>
    </row>
    <row r="75" spans="1:120" ht="16.5" thickBot="1">
      <c r="A75" s="14" t="s">
        <v>69</v>
      </c>
      <c r="B75" s="23"/>
      <c r="C75" s="22"/>
      <c r="D75" s="15">
        <f t="shared" ref="D75:N75" si="17">SUM(D5,D16,D23,D38,D57,D64,D72)</f>
        <v>111505622</v>
      </c>
      <c r="E75" s="15">
        <f t="shared" si="17"/>
        <v>15394706</v>
      </c>
      <c r="F75" s="15">
        <f t="shared" si="17"/>
        <v>4923056</v>
      </c>
      <c r="G75" s="15">
        <f t="shared" si="17"/>
        <v>741873</v>
      </c>
      <c r="H75" s="15">
        <f t="shared" si="17"/>
        <v>192056</v>
      </c>
      <c r="I75" s="15">
        <f t="shared" si="17"/>
        <v>43586595</v>
      </c>
      <c r="J75" s="15">
        <f t="shared" si="17"/>
        <v>0</v>
      </c>
      <c r="K75" s="15">
        <f t="shared" si="17"/>
        <v>64566986</v>
      </c>
      <c r="L75" s="15">
        <f t="shared" si="17"/>
        <v>0</v>
      </c>
      <c r="M75" s="15">
        <f t="shared" si="17"/>
        <v>0</v>
      </c>
      <c r="N75" s="15">
        <f t="shared" si="17"/>
        <v>0</v>
      </c>
      <c r="O75" s="15">
        <f>SUM(D75:N75)</f>
        <v>240910894</v>
      </c>
      <c r="P75" s="38">
        <f t="shared" si="15"/>
        <v>2765.7210065896725</v>
      </c>
      <c r="Q75" s="6"/>
      <c r="R75" s="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</row>
    <row r="76" spans="1:120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9"/>
    </row>
    <row r="77" spans="1:120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120" t="s">
        <v>198</v>
      </c>
      <c r="N77" s="120"/>
      <c r="O77" s="120"/>
      <c r="P77" s="43">
        <v>87106</v>
      </c>
    </row>
    <row r="78" spans="1:120">
      <c r="A78" s="121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9"/>
    </row>
    <row r="79" spans="1:120" ht="15.75" customHeight="1" thickBot="1">
      <c r="A79" s="122" t="s">
        <v>106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2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177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83</v>
      </c>
      <c r="B3" s="110"/>
      <c r="C3" s="111"/>
      <c r="D3" s="130" t="s">
        <v>42</v>
      </c>
      <c r="E3" s="131"/>
      <c r="F3" s="131"/>
      <c r="G3" s="131"/>
      <c r="H3" s="132"/>
      <c r="I3" s="130" t="s">
        <v>43</v>
      </c>
      <c r="J3" s="132"/>
      <c r="K3" s="130" t="s">
        <v>45</v>
      </c>
      <c r="L3" s="132"/>
      <c r="M3" s="36"/>
      <c r="N3" s="37"/>
      <c r="O3" s="133" t="s">
        <v>88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44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57095475</v>
      </c>
      <c r="E5" s="27">
        <f t="shared" si="0"/>
        <v>5231584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62327059</v>
      </c>
      <c r="O5" s="33">
        <f t="shared" ref="O5:O36" si="1">(N5/O$90)</f>
        <v>777.35861458255386</v>
      </c>
      <c r="P5" s="6"/>
    </row>
    <row r="6" spans="1:133">
      <c r="A6" s="12"/>
      <c r="B6" s="25">
        <v>311</v>
      </c>
      <c r="C6" s="20" t="s">
        <v>2</v>
      </c>
      <c r="D6" s="46">
        <v>44281635</v>
      </c>
      <c r="E6" s="46">
        <v>4027757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48309392</v>
      </c>
      <c r="O6" s="47">
        <f t="shared" si="1"/>
        <v>602.52677791912993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1203827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1203827</v>
      </c>
      <c r="O7" s="47">
        <f t="shared" si="1"/>
        <v>15.014430392376962</v>
      </c>
      <c r="P7" s="9"/>
    </row>
    <row r="8" spans="1:133">
      <c r="A8" s="12"/>
      <c r="B8" s="25">
        <v>312.51</v>
      </c>
      <c r="C8" s="20" t="s">
        <v>121</v>
      </c>
      <c r="D8" s="46">
        <v>632681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632681</v>
      </c>
      <c r="O8" s="47">
        <f t="shared" si="1"/>
        <v>7.8909551248472152</v>
      </c>
      <c r="P8" s="9"/>
    </row>
    <row r="9" spans="1:133">
      <c r="A9" s="12"/>
      <c r="B9" s="25">
        <v>312.52</v>
      </c>
      <c r="C9" s="20" t="s">
        <v>131</v>
      </c>
      <c r="D9" s="46">
        <v>743420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743420</v>
      </c>
      <c r="O9" s="47">
        <f t="shared" si="1"/>
        <v>9.2721195340367686</v>
      </c>
      <c r="P9" s="9"/>
    </row>
    <row r="10" spans="1:133">
      <c r="A10" s="12"/>
      <c r="B10" s="25">
        <v>314.10000000000002</v>
      </c>
      <c r="C10" s="20" t="s">
        <v>115</v>
      </c>
      <c r="D10" s="46">
        <v>6939303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6939303</v>
      </c>
      <c r="O10" s="47">
        <f t="shared" si="1"/>
        <v>86.548716605552642</v>
      </c>
      <c r="P10" s="9"/>
    </row>
    <row r="11" spans="1:133">
      <c r="A11" s="12"/>
      <c r="B11" s="25">
        <v>314.3</v>
      </c>
      <c r="C11" s="20" t="s">
        <v>116</v>
      </c>
      <c r="D11" s="46">
        <v>1322733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1322733</v>
      </c>
      <c r="O11" s="47">
        <f t="shared" si="1"/>
        <v>16.497455661153932</v>
      </c>
      <c r="P11" s="9"/>
    </row>
    <row r="12" spans="1:133">
      <c r="A12" s="12"/>
      <c r="B12" s="25">
        <v>314.39999999999998</v>
      </c>
      <c r="C12" s="20" t="s">
        <v>117</v>
      </c>
      <c r="D12" s="46">
        <v>58026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58026</v>
      </c>
      <c r="O12" s="47">
        <f t="shared" si="1"/>
        <v>0.7237147347152586</v>
      </c>
      <c r="P12" s="9"/>
    </row>
    <row r="13" spans="1:133">
      <c r="A13" s="12"/>
      <c r="B13" s="25">
        <v>314.8</v>
      </c>
      <c r="C13" s="20" t="s">
        <v>118</v>
      </c>
      <c r="D13" s="46">
        <v>101722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101722</v>
      </c>
      <c r="O13" s="47">
        <f t="shared" si="1"/>
        <v>1.2687021377435206</v>
      </c>
      <c r="P13" s="9"/>
    </row>
    <row r="14" spans="1:133">
      <c r="A14" s="12"/>
      <c r="B14" s="25">
        <v>315</v>
      </c>
      <c r="C14" s="20" t="s">
        <v>132</v>
      </c>
      <c r="D14" s="46">
        <v>1803919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1803919</v>
      </c>
      <c r="O14" s="47">
        <f t="shared" si="1"/>
        <v>22.498927386564894</v>
      </c>
      <c r="P14" s="9"/>
    </row>
    <row r="15" spans="1:133">
      <c r="A15" s="12"/>
      <c r="B15" s="25">
        <v>316</v>
      </c>
      <c r="C15" s="20" t="s">
        <v>133</v>
      </c>
      <c r="D15" s="46">
        <v>1212036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1212036</v>
      </c>
      <c r="O15" s="47">
        <f t="shared" si="1"/>
        <v>15.116815086432688</v>
      </c>
      <c r="P15" s="9"/>
    </row>
    <row r="16" spans="1:133" ht="15.75">
      <c r="A16" s="29" t="s">
        <v>14</v>
      </c>
      <c r="B16" s="30"/>
      <c r="C16" s="31"/>
      <c r="D16" s="32">
        <f t="shared" ref="D16:M16" si="3">SUM(D17:D25)</f>
        <v>19317318</v>
      </c>
      <c r="E16" s="32">
        <f t="shared" si="3"/>
        <v>6845453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26162771</v>
      </c>
      <c r="O16" s="45">
        <f t="shared" si="1"/>
        <v>326.30860086307968</v>
      </c>
      <c r="P16" s="10"/>
    </row>
    <row r="17" spans="1:16">
      <c r="A17" s="12"/>
      <c r="B17" s="25">
        <v>322</v>
      </c>
      <c r="C17" s="20" t="s">
        <v>0</v>
      </c>
      <c r="D17" s="46">
        <v>68538</v>
      </c>
      <c r="E17" s="46">
        <v>6063883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6132421</v>
      </c>
      <c r="O17" s="47">
        <f t="shared" si="1"/>
        <v>76.485083189902468</v>
      </c>
      <c r="P17" s="9"/>
    </row>
    <row r="18" spans="1:16">
      <c r="A18" s="12"/>
      <c r="B18" s="25">
        <v>323.10000000000002</v>
      </c>
      <c r="C18" s="20" t="s">
        <v>15</v>
      </c>
      <c r="D18" s="46">
        <v>4894259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4894259</v>
      </c>
      <c r="O18" s="47">
        <f t="shared" si="1"/>
        <v>61.042418119683703</v>
      </c>
      <c r="P18" s="9"/>
    </row>
    <row r="19" spans="1:16">
      <c r="A19" s="12"/>
      <c r="B19" s="25">
        <v>323.39999999999998</v>
      </c>
      <c r="C19" s="20" t="s">
        <v>16</v>
      </c>
      <c r="D19" s="46">
        <v>30470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30470</v>
      </c>
      <c r="O19" s="47">
        <f t="shared" si="1"/>
        <v>0.38002943450821919</v>
      </c>
      <c r="P19" s="9"/>
    </row>
    <row r="20" spans="1:16">
      <c r="A20" s="12"/>
      <c r="B20" s="25">
        <v>323.89999999999998</v>
      </c>
      <c r="C20" s="20" t="s">
        <v>17</v>
      </c>
      <c r="D20" s="46">
        <v>636922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636922</v>
      </c>
      <c r="O20" s="47">
        <f t="shared" si="1"/>
        <v>7.9438499338970789</v>
      </c>
      <c r="P20" s="9"/>
    </row>
    <row r="21" spans="1:16">
      <c r="A21" s="12"/>
      <c r="B21" s="25">
        <v>324.11</v>
      </c>
      <c r="C21" s="20" t="s">
        <v>18</v>
      </c>
      <c r="D21" s="46">
        <v>0</v>
      </c>
      <c r="E21" s="46">
        <v>232181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232181</v>
      </c>
      <c r="O21" s="47">
        <f t="shared" si="1"/>
        <v>2.8958193020529324</v>
      </c>
      <c r="P21" s="9"/>
    </row>
    <row r="22" spans="1:16">
      <c r="A22" s="12"/>
      <c r="B22" s="25">
        <v>324.22000000000003</v>
      </c>
      <c r="C22" s="20" t="s">
        <v>170</v>
      </c>
      <c r="D22" s="46">
        <v>0</v>
      </c>
      <c r="E22" s="46">
        <v>7593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7593</v>
      </c>
      <c r="O22" s="47">
        <f t="shared" si="1"/>
        <v>9.4701788520541799E-2</v>
      </c>
      <c r="P22" s="9"/>
    </row>
    <row r="23" spans="1:16">
      <c r="A23" s="12"/>
      <c r="B23" s="25">
        <v>324.91000000000003</v>
      </c>
      <c r="C23" s="20" t="s">
        <v>171</v>
      </c>
      <c r="D23" s="46">
        <v>0</v>
      </c>
      <c r="E23" s="46">
        <v>424784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424784</v>
      </c>
      <c r="O23" s="47">
        <f t="shared" si="1"/>
        <v>5.2980119234702787</v>
      </c>
      <c r="P23" s="9"/>
    </row>
    <row r="24" spans="1:16">
      <c r="A24" s="12"/>
      <c r="B24" s="25">
        <v>325.10000000000002</v>
      </c>
      <c r="C24" s="20" t="s">
        <v>178</v>
      </c>
      <c r="D24" s="46">
        <v>0</v>
      </c>
      <c r="E24" s="46">
        <v>80009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80009</v>
      </c>
      <c r="O24" s="47">
        <f t="shared" si="1"/>
        <v>0.99789218987752248</v>
      </c>
      <c r="P24" s="9"/>
    </row>
    <row r="25" spans="1:16">
      <c r="A25" s="12"/>
      <c r="B25" s="25">
        <v>325.2</v>
      </c>
      <c r="C25" s="20" t="s">
        <v>126</v>
      </c>
      <c r="D25" s="46">
        <v>13687129</v>
      </c>
      <c r="E25" s="46">
        <v>37003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13724132</v>
      </c>
      <c r="O25" s="47">
        <f t="shared" si="1"/>
        <v>171.17079498116689</v>
      </c>
      <c r="P25" s="9"/>
    </row>
    <row r="26" spans="1:16" ht="15.75">
      <c r="A26" s="29" t="s">
        <v>21</v>
      </c>
      <c r="B26" s="30"/>
      <c r="C26" s="31"/>
      <c r="D26" s="32">
        <f t="shared" ref="D26:M26" si="5">SUM(D27:D44)</f>
        <v>9909641</v>
      </c>
      <c r="E26" s="32">
        <f t="shared" si="5"/>
        <v>2986662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 t="shared" ref="N26:N31" si="6">SUM(D26:M26)</f>
        <v>12896303</v>
      </c>
      <c r="O26" s="45">
        <f t="shared" si="1"/>
        <v>160.84590536057271</v>
      </c>
      <c r="P26" s="10"/>
    </row>
    <row r="27" spans="1:16">
      <c r="A27" s="12"/>
      <c r="B27" s="25">
        <v>331.2</v>
      </c>
      <c r="C27" s="20" t="s">
        <v>20</v>
      </c>
      <c r="D27" s="46">
        <v>1043014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1043014</v>
      </c>
      <c r="O27" s="47">
        <f t="shared" si="1"/>
        <v>13.0087305744718</v>
      </c>
      <c r="P27" s="9"/>
    </row>
    <row r="28" spans="1:16">
      <c r="A28" s="12"/>
      <c r="B28" s="25">
        <v>331.42</v>
      </c>
      <c r="C28" s="20" t="s">
        <v>25</v>
      </c>
      <c r="D28" s="46">
        <v>0</v>
      </c>
      <c r="E28" s="46">
        <v>283147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283147</v>
      </c>
      <c r="O28" s="47">
        <f t="shared" si="1"/>
        <v>3.5314799570954625</v>
      </c>
      <c r="P28" s="9"/>
    </row>
    <row r="29" spans="1:16">
      <c r="A29" s="12"/>
      <c r="B29" s="25">
        <v>331.5</v>
      </c>
      <c r="C29" s="20" t="s">
        <v>22</v>
      </c>
      <c r="D29" s="46">
        <v>0</v>
      </c>
      <c r="E29" s="46">
        <v>1107564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1107564</v>
      </c>
      <c r="O29" s="47">
        <f t="shared" si="1"/>
        <v>13.813814263264238</v>
      </c>
      <c r="P29" s="9"/>
    </row>
    <row r="30" spans="1:16">
      <c r="A30" s="12"/>
      <c r="B30" s="25">
        <v>331.9</v>
      </c>
      <c r="C30" s="20" t="s">
        <v>172</v>
      </c>
      <c r="D30" s="46">
        <v>102491</v>
      </c>
      <c r="E30" s="46">
        <v>38936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141427</v>
      </c>
      <c r="O30" s="47">
        <f t="shared" si="1"/>
        <v>1.7639127940332759</v>
      </c>
      <c r="P30" s="9"/>
    </row>
    <row r="31" spans="1:16">
      <c r="A31" s="12"/>
      <c r="B31" s="25">
        <v>332</v>
      </c>
      <c r="C31" s="20" t="s">
        <v>179</v>
      </c>
      <c r="D31" s="46">
        <v>1374764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1374764</v>
      </c>
      <c r="O31" s="47">
        <f t="shared" si="1"/>
        <v>17.146399261642845</v>
      </c>
      <c r="P31" s="9"/>
    </row>
    <row r="32" spans="1:16">
      <c r="A32" s="12"/>
      <c r="B32" s="25">
        <v>334.42</v>
      </c>
      <c r="C32" s="20" t="s">
        <v>180</v>
      </c>
      <c r="D32" s="46">
        <v>0</v>
      </c>
      <c r="E32" s="46">
        <v>252378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252378</v>
      </c>
      <c r="O32" s="47">
        <f t="shared" si="1"/>
        <v>3.14772132006286</v>
      </c>
      <c r="P32" s="9"/>
    </row>
    <row r="33" spans="1:16">
      <c r="A33" s="12"/>
      <c r="B33" s="25">
        <v>334.5</v>
      </c>
      <c r="C33" s="20" t="s">
        <v>30</v>
      </c>
      <c r="D33" s="46">
        <v>0</v>
      </c>
      <c r="E33" s="46">
        <v>318941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318941</v>
      </c>
      <c r="O33" s="47">
        <f t="shared" si="1"/>
        <v>3.9779116465863456</v>
      </c>
      <c r="P33" s="9"/>
    </row>
    <row r="34" spans="1:16">
      <c r="A34" s="12"/>
      <c r="B34" s="25">
        <v>334.7</v>
      </c>
      <c r="C34" s="20" t="s">
        <v>32</v>
      </c>
      <c r="D34" s="46">
        <v>0</v>
      </c>
      <c r="E34" s="46">
        <v>154721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154721</v>
      </c>
      <c r="O34" s="47">
        <f t="shared" si="1"/>
        <v>1.929718875502008</v>
      </c>
      <c r="P34" s="9"/>
    </row>
    <row r="35" spans="1:16">
      <c r="A35" s="12"/>
      <c r="B35" s="25">
        <v>334.9</v>
      </c>
      <c r="C35" s="20" t="s">
        <v>173</v>
      </c>
      <c r="D35" s="46">
        <v>300742</v>
      </c>
      <c r="E35" s="46">
        <v>86264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387006</v>
      </c>
      <c r="O35" s="47">
        <f t="shared" si="1"/>
        <v>4.8268352914764652</v>
      </c>
      <c r="P35" s="9"/>
    </row>
    <row r="36" spans="1:16">
      <c r="A36" s="12"/>
      <c r="B36" s="25">
        <v>335.12</v>
      </c>
      <c r="C36" s="20" t="s">
        <v>134</v>
      </c>
      <c r="D36" s="46">
        <v>1715329</v>
      </c>
      <c r="E36" s="46">
        <v>569908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2285237</v>
      </c>
      <c r="O36" s="47">
        <f t="shared" si="1"/>
        <v>28.502045448876249</v>
      </c>
      <c r="P36" s="9"/>
    </row>
    <row r="37" spans="1:16">
      <c r="A37" s="12"/>
      <c r="B37" s="25">
        <v>335.14</v>
      </c>
      <c r="C37" s="20" t="s">
        <v>135</v>
      </c>
      <c r="D37" s="46">
        <v>10310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10310</v>
      </c>
      <c r="O37" s="47">
        <f t="shared" ref="O37:O68" si="8">(N37/O$90)</f>
        <v>0.12858888972037216</v>
      </c>
      <c r="P37" s="9"/>
    </row>
    <row r="38" spans="1:16">
      <c r="A38" s="12"/>
      <c r="B38" s="25">
        <v>335.15</v>
      </c>
      <c r="C38" s="20" t="s">
        <v>136</v>
      </c>
      <c r="D38" s="46">
        <v>44812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44812</v>
      </c>
      <c r="O38" s="47">
        <f t="shared" si="8"/>
        <v>0.55890643318616084</v>
      </c>
      <c r="P38" s="9"/>
    </row>
    <row r="39" spans="1:16">
      <c r="A39" s="12"/>
      <c r="B39" s="25">
        <v>335.18</v>
      </c>
      <c r="C39" s="20" t="s">
        <v>137</v>
      </c>
      <c r="D39" s="46">
        <v>4803143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4803143</v>
      </c>
      <c r="O39" s="47">
        <f t="shared" si="8"/>
        <v>59.9059966574372</v>
      </c>
      <c r="P39" s="9"/>
    </row>
    <row r="40" spans="1:16">
      <c r="A40" s="12"/>
      <c r="B40" s="25">
        <v>335.41</v>
      </c>
      <c r="C40" s="20" t="s">
        <v>152</v>
      </c>
      <c r="D40" s="46">
        <v>30985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30985</v>
      </c>
      <c r="O40" s="47">
        <f t="shared" si="8"/>
        <v>0.38645264286961512</v>
      </c>
      <c r="P40" s="9"/>
    </row>
    <row r="41" spans="1:16">
      <c r="A41" s="12"/>
      <c r="B41" s="25">
        <v>337.2</v>
      </c>
      <c r="C41" s="20" t="s">
        <v>109</v>
      </c>
      <c r="D41" s="46">
        <v>382200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9">SUM(D41:M41)</f>
        <v>382200</v>
      </c>
      <c r="O41" s="47">
        <f t="shared" si="8"/>
        <v>4.7668936616029338</v>
      </c>
      <c r="P41" s="9"/>
    </row>
    <row r="42" spans="1:16">
      <c r="A42" s="12"/>
      <c r="B42" s="25">
        <v>337.3</v>
      </c>
      <c r="C42" s="20" t="s">
        <v>110</v>
      </c>
      <c r="D42" s="46">
        <v>0</v>
      </c>
      <c r="E42" s="46">
        <v>-75000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-75000</v>
      </c>
      <c r="O42" s="47">
        <f t="shared" si="8"/>
        <v>-0.9354186934071691</v>
      </c>
      <c r="P42" s="9"/>
    </row>
    <row r="43" spans="1:16">
      <c r="A43" s="12"/>
      <c r="B43" s="25">
        <v>337.5</v>
      </c>
      <c r="C43" s="20" t="s">
        <v>39</v>
      </c>
      <c r="D43" s="46">
        <v>0</v>
      </c>
      <c r="E43" s="46">
        <v>249803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249803</v>
      </c>
      <c r="O43" s="47">
        <f t="shared" si="8"/>
        <v>3.1156052782558805</v>
      </c>
      <c r="P43" s="9"/>
    </row>
    <row r="44" spans="1:16">
      <c r="A44" s="12"/>
      <c r="B44" s="25">
        <v>337.6</v>
      </c>
      <c r="C44" s="20" t="s">
        <v>40</v>
      </c>
      <c r="D44" s="46">
        <v>101851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101851</v>
      </c>
      <c r="O44" s="47">
        <f t="shared" si="8"/>
        <v>1.2703110578961809</v>
      </c>
      <c r="P44" s="9"/>
    </row>
    <row r="45" spans="1:16" ht="15.75">
      <c r="A45" s="29" t="s">
        <v>46</v>
      </c>
      <c r="B45" s="30"/>
      <c r="C45" s="31"/>
      <c r="D45" s="32">
        <f t="shared" ref="D45:M45" si="10">SUM(D46:D69)</f>
        <v>8757900</v>
      </c>
      <c r="E45" s="32">
        <f t="shared" si="10"/>
        <v>167958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43535243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9"/>
        <v>52461101</v>
      </c>
      <c r="O45" s="45">
        <f t="shared" si="8"/>
        <v>654.30792736162039</v>
      </c>
      <c r="P45" s="10"/>
    </row>
    <row r="46" spans="1:16">
      <c r="A46" s="12"/>
      <c r="B46" s="25">
        <v>341.1</v>
      </c>
      <c r="C46" s="20" t="s">
        <v>138</v>
      </c>
      <c r="D46" s="46">
        <v>161202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161202</v>
      </c>
      <c r="O46" s="47">
        <f t="shared" si="8"/>
        <v>2.0105515228616331</v>
      </c>
      <c r="P46" s="9"/>
    </row>
    <row r="47" spans="1:16">
      <c r="A47" s="12"/>
      <c r="B47" s="25">
        <v>341.2</v>
      </c>
      <c r="C47" s="20" t="s">
        <v>158</v>
      </c>
      <c r="D47" s="46">
        <v>290269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9" si="11">SUM(D47:M47)</f>
        <v>290269</v>
      </c>
      <c r="O47" s="47">
        <f t="shared" si="8"/>
        <v>3.6203073162214072</v>
      </c>
      <c r="P47" s="9"/>
    </row>
    <row r="48" spans="1:16">
      <c r="A48" s="12"/>
      <c r="B48" s="25">
        <v>341.3</v>
      </c>
      <c r="C48" s="20" t="s">
        <v>153</v>
      </c>
      <c r="D48" s="46">
        <v>163161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163161</v>
      </c>
      <c r="O48" s="47">
        <f t="shared" si="8"/>
        <v>2.034984659133428</v>
      </c>
      <c r="P48" s="9"/>
    </row>
    <row r="49" spans="1:16">
      <c r="A49" s="12"/>
      <c r="B49" s="25">
        <v>341.51</v>
      </c>
      <c r="C49" s="20" t="s">
        <v>159</v>
      </c>
      <c r="D49" s="46">
        <v>10105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10105</v>
      </c>
      <c r="O49" s="47">
        <f t="shared" si="8"/>
        <v>0.12603207862505925</v>
      </c>
      <c r="P49" s="9"/>
    </row>
    <row r="50" spans="1:16">
      <c r="A50" s="12"/>
      <c r="B50" s="25">
        <v>341.8</v>
      </c>
      <c r="C50" s="20" t="s">
        <v>160</v>
      </c>
      <c r="D50" s="46">
        <v>20593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20593</v>
      </c>
      <c r="O50" s="47">
        <f t="shared" si="8"/>
        <v>0.25684102871111775</v>
      </c>
      <c r="P50" s="9"/>
    </row>
    <row r="51" spans="1:16">
      <c r="A51" s="12"/>
      <c r="B51" s="25">
        <v>341.9</v>
      </c>
      <c r="C51" s="20" t="s">
        <v>139</v>
      </c>
      <c r="D51" s="46">
        <v>3600</v>
      </c>
      <c r="E51" s="46">
        <v>0</v>
      </c>
      <c r="F51" s="46">
        <v>0</v>
      </c>
      <c r="G51" s="46">
        <v>0</v>
      </c>
      <c r="H51" s="46">
        <v>0</v>
      </c>
      <c r="I51" s="46">
        <v>288310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291910</v>
      </c>
      <c r="O51" s="47">
        <f t="shared" si="8"/>
        <v>3.6407742772331564</v>
      </c>
      <c r="P51" s="9"/>
    </row>
    <row r="52" spans="1:16">
      <c r="A52" s="12"/>
      <c r="B52" s="25">
        <v>342.1</v>
      </c>
      <c r="C52" s="20" t="s">
        <v>174</v>
      </c>
      <c r="D52" s="46">
        <v>8350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8350</v>
      </c>
      <c r="O52" s="47">
        <f t="shared" si="8"/>
        <v>0.10414328119933149</v>
      </c>
      <c r="P52" s="9"/>
    </row>
    <row r="53" spans="1:16">
      <c r="A53" s="12"/>
      <c r="B53" s="25">
        <v>342.4</v>
      </c>
      <c r="C53" s="20" t="s">
        <v>52</v>
      </c>
      <c r="D53" s="46">
        <v>1123898</v>
      </c>
      <c r="E53" s="46">
        <v>3235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1127133</v>
      </c>
      <c r="O53" s="47">
        <f t="shared" si="8"/>
        <v>14.057883708748035</v>
      </c>
      <c r="P53" s="9"/>
    </row>
    <row r="54" spans="1:16">
      <c r="A54" s="12"/>
      <c r="B54" s="25">
        <v>342.5</v>
      </c>
      <c r="C54" s="20" t="s">
        <v>53</v>
      </c>
      <c r="D54" s="46">
        <v>145229</v>
      </c>
      <c r="E54" s="46">
        <v>65676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210905</v>
      </c>
      <c r="O54" s="47">
        <f t="shared" si="8"/>
        <v>2.6304597271071866</v>
      </c>
      <c r="P54" s="9"/>
    </row>
    <row r="55" spans="1:16">
      <c r="A55" s="12"/>
      <c r="B55" s="25">
        <v>342.6</v>
      </c>
      <c r="C55" s="20" t="s">
        <v>54</v>
      </c>
      <c r="D55" s="46">
        <v>3422518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3422518</v>
      </c>
      <c r="O55" s="47">
        <f t="shared" si="8"/>
        <v>42.686497542966897</v>
      </c>
      <c r="P55" s="9"/>
    </row>
    <row r="56" spans="1:16">
      <c r="A56" s="12"/>
      <c r="B56" s="25">
        <v>342.9</v>
      </c>
      <c r="C56" s="20" t="s">
        <v>55</v>
      </c>
      <c r="D56" s="46">
        <v>270478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270478</v>
      </c>
      <c r="O56" s="47">
        <f t="shared" si="8"/>
        <v>3.3734690314051234</v>
      </c>
      <c r="P56" s="9"/>
    </row>
    <row r="57" spans="1:16">
      <c r="A57" s="12"/>
      <c r="B57" s="25">
        <v>343.3</v>
      </c>
      <c r="C57" s="20" t="s">
        <v>56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15080757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15080757</v>
      </c>
      <c r="O57" s="47">
        <f t="shared" si="8"/>
        <v>188.09096011374692</v>
      </c>
      <c r="P57" s="9"/>
    </row>
    <row r="58" spans="1:16">
      <c r="A58" s="12"/>
      <c r="B58" s="25">
        <v>343.4</v>
      </c>
      <c r="C58" s="20" t="s">
        <v>57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17399705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17399705</v>
      </c>
      <c r="O58" s="47">
        <f t="shared" si="8"/>
        <v>217.0134575569358</v>
      </c>
      <c r="P58" s="9"/>
    </row>
    <row r="59" spans="1:16">
      <c r="A59" s="12"/>
      <c r="B59" s="25">
        <v>343.5</v>
      </c>
      <c r="C59" s="20" t="s">
        <v>58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8533388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8533388</v>
      </c>
      <c r="O59" s="47">
        <f t="shared" si="8"/>
        <v>106.4305420439522</v>
      </c>
      <c r="P59" s="9"/>
    </row>
    <row r="60" spans="1:16">
      <c r="A60" s="12"/>
      <c r="B60" s="25">
        <v>343.8</v>
      </c>
      <c r="C60" s="20" t="s">
        <v>59</v>
      </c>
      <c r="D60" s="46">
        <v>120000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120000</v>
      </c>
      <c r="O60" s="47">
        <f t="shared" si="8"/>
        <v>1.4966699094514704</v>
      </c>
      <c r="P60" s="9"/>
    </row>
    <row r="61" spans="1:16">
      <c r="A61" s="12"/>
      <c r="B61" s="25">
        <v>343.9</v>
      </c>
      <c r="C61" s="20" t="s">
        <v>60</v>
      </c>
      <c r="D61" s="46">
        <v>0</v>
      </c>
      <c r="E61" s="46">
        <v>54911</v>
      </c>
      <c r="F61" s="46">
        <v>0</v>
      </c>
      <c r="G61" s="46">
        <v>0</v>
      </c>
      <c r="H61" s="46">
        <v>0</v>
      </c>
      <c r="I61" s="46">
        <v>2233083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2287994</v>
      </c>
      <c r="O61" s="47">
        <f t="shared" si="8"/>
        <v>28.536431440045899</v>
      </c>
      <c r="P61" s="9"/>
    </row>
    <row r="62" spans="1:16">
      <c r="A62" s="12"/>
      <c r="B62" s="25">
        <v>344.3</v>
      </c>
      <c r="C62" s="20" t="s">
        <v>140</v>
      </c>
      <c r="D62" s="46">
        <v>229432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229432</v>
      </c>
      <c r="O62" s="47">
        <f t="shared" si="8"/>
        <v>2.8615330888772483</v>
      </c>
      <c r="P62" s="9"/>
    </row>
    <row r="63" spans="1:16">
      <c r="A63" s="12"/>
      <c r="B63" s="25">
        <v>344.5</v>
      </c>
      <c r="C63" s="20" t="s">
        <v>141</v>
      </c>
      <c r="D63" s="46">
        <v>1770986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1770986</v>
      </c>
      <c r="O63" s="47">
        <f t="shared" si="8"/>
        <v>22.088178802165181</v>
      </c>
      <c r="P63" s="9"/>
    </row>
    <row r="64" spans="1:16">
      <c r="A64" s="12"/>
      <c r="B64" s="25">
        <v>346.9</v>
      </c>
      <c r="C64" s="20" t="s">
        <v>64</v>
      </c>
      <c r="D64" s="46">
        <v>12419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12419</v>
      </c>
      <c r="O64" s="47">
        <f t="shared" si="8"/>
        <v>0.15489286337898175</v>
      </c>
      <c r="P64" s="9"/>
    </row>
    <row r="65" spans="1:16">
      <c r="A65" s="12"/>
      <c r="B65" s="25">
        <v>347.2</v>
      </c>
      <c r="C65" s="20" t="s">
        <v>65</v>
      </c>
      <c r="D65" s="46">
        <v>201776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201776</v>
      </c>
      <c r="O65" s="47">
        <f t="shared" si="8"/>
        <v>2.5166005637456661</v>
      </c>
      <c r="P65" s="9"/>
    </row>
    <row r="66" spans="1:16">
      <c r="A66" s="12"/>
      <c r="B66" s="25">
        <v>347.3</v>
      </c>
      <c r="C66" s="20" t="s">
        <v>66</v>
      </c>
      <c r="D66" s="46">
        <v>162646</v>
      </c>
      <c r="E66" s="46">
        <v>40795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203441</v>
      </c>
      <c r="O66" s="47">
        <f t="shared" si="8"/>
        <v>2.537366858739305</v>
      </c>
      <c r="P66" s="9"/>
    </row>
    <row r="67" spans="1:16">
      <c r="A67" s="12"/>
      <c r="B67" s="25">
        <v>347.4</v>
      </c>
      <c r="C67" s="20" t="s">
        <v>149</v>
      </c>
      <c r="D67" s="46">
        <v>46767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46767</v>
      </c>
      <c r="O67" s="47">
        <f t="shared" si="8"/>
        <v>0.58328968046097429</v>
      </c>
      <c r="P67" s="9"/>
    </row>
    <row r="68" spans="1:16">
      <c r="A68" s="12"/>
      <c r="B68" s="25">
        <v>347.5</v>
      </c>
      <c r="C68" s="20" t="s">
        <v>67</v>
      </c>
      <c r="D68" s="46">
        <v>592361</v>
      </c>
      <c r="E68" s="46">
        <v>3341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595702</v>
      </c>
      <c r="O68" s="47">
        <f t="shared" si="8"/>
        <v>7.4297438200004988</v>
      </c>
      <c r="P68" s="9"/>
    </row>
    <row r="69" spans="1:16">
      <c r="A69" s="12"/>
      <c r="B69" s="25">
        <v>347.9</v>
      </c>
      <c r="C69" s="20" t="s">
        <v>68</v>
      </c>
      <c r="D69" s="46">
        <v>2110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2110</v>
      </c>
      <c r="O69" s="47">
        <f t="shared" ref="O69:O88" si="12">(N69/O$90)</f>
        <v>2.6316445907855021E-2</v>
      </c>
      <c r="P69" s="9"/>
    </row>
    <row r="70" spans="1:16" ht="15.75">
      <c r="A70" s="29" t="s">
        <v>47</v>
      </c>
      <c r="B70" s="30"/>
      <c r="C70" s="31"/>
      <c r="D70" s="32">
        <f t="shared" ref="D70:M70" si="13">SUM(D71:D74)</f>
        <v>1040747</v>
      </c>
      <c r="E70" s="32">
        <f t="shared" si="13"/>
        <v>692839</v>
      </c>
      <c r="F70" s="32">
        <f t="shared" si="13"/>
        <v>0</v>
      </c>
      <c r="G70" s="32">
        <f t="shared" si="13"/>
        <v>0</v>
      </c>
      <c r="H70" s="32">
        <f t="shared" si="13"/>
        <v>0</v>
      </c>
      <c r="I70" s="32">
        <f t="shared" si="13"/>
        <v>101097</v>
      </c>
      <c r="J70" s="32">
        <f t="shared" si="13"/>
        <v>0</v>
      </c>
      <c r="K70" s="32">
        <f t="shared" si="13"/>
        <v>0</v>
      </c>
      <c r="L70" s="32">
        <f t="shared" si="13"/>
        <v>0</v>
      </c>
      <c r="M70" s="32">
        <f t="shared" si="13"/>
        <v>0</v>
      </c>
      <c r="N70" s="32">
        <f t="shared" ref="N70:N76" si="14">SUM(D70:M70)</f>
        <v>1834683</v>
      </c>
      <c r="O70" s="45">
        <f t="shared" si="12"/>
        <v>22.882623662351268</v>
      </c>
      <c r="P70" s="10"/>
    </row>
    <row r="71" spans="1:16">
      <c r="A71" s="13"/>
      <c r="B71" s="39">
        <v>351.1</v>
      </c>
      <c r="C71" s="21" t="s">
        <v>99</v>
      </c>
      <c r="D71" s="46">
        <v>682491</v>
      </c>
      <c r="E71" s="46">
        <v>414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682905</v>
      </c>
      <c r="O71" s="47">
        <f t="shared" si="12"/>
        <v>8.5173613709496365</v>
      </c>
      <c r="P71" s="9"/>
    </row>
    <row r="72" spans="1:16">
      <c r="A72" s="13"/>
      <c r="B72" s="39">
        <v>351.2</v>
      </c>
      <c r="C72" s="21" t="s">
        <v>100</v>
      </c>
      <c r="D72" s="46">
        <v>0</v>
      </c>
      <c r="E72" s="46">
        <v>417788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417788</v>
      </c>
      <c r="O72" s="47">
        <f t="shared" si="12"/>
        <v>5.2107560677492577</v>
      </c>
      <c r="P72" s="9"/>
    </row>
    <row r="73" spans="1:16">
      <c r="A73" s="13"/>
      <c r="B73" s="39">
        <v>351.4</v>
      </c>
      <c r="C73" s="21" t="s">
        <v>101</v>
      </c>
      <c r="D73" s="46">
        <v>318155</v>
      </c>
      <c r="E73" s="46">
        <v>274637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592792</v>
      </c>
      <c r="O73" s="47">
        <f t="shared" si="12"/>
        <v>7.3934495746963007</v>
      </c>
      <c r="P73" s="9"/>
    </row>
    <row r="74" spans="1:16">
      <c r="A74" s="13"/>
      <c r="B74" s="39">
        <v>354</v>
      </c>
      <c r="C74" s="21" t="s">
        <v>71</v>
      </c>
      <c r="D74" s="46">
        <v>40101</v>
      </c>
      <c r="E74" s="46">
        <v>0</v>
      </c>
      <c r="F74" s="46">
        <v>0</v>
      </c>
      <c r="G74" s="46">
        <v>0</v>
      </c>
      <c r="H74" s="46">
        <v>0</v>
      </c>
      <c r="I74" s="46">
        <v>101097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141198</v>
      </c>
      <c r="O74" s="47">
        <f t="shared" si="12"/>
        <v>1.7610566489560728</v>
      </c>
      <c r="P74" s="9"/>
    </row>
    <row r="75" spans="1:16" ht="15.75">
      <c r="A75" s="29" t="s">
        <v>3</v>
      </c>
      <c r="B75" s="30"/>
      <c r="C75" s="31"/>
      <c r="D75" s="32">
        <f t="shared" ref="D75:M75" si="15">SUM(D76:D83)</f>
        <v>9403977</v>
      </c>
      <c r="E75" s="32">
        <f t="shared" si="15"/>
        <v>597291</v>
      </c>
      <c r="F75" s="32">
        <f t="shared" si="15"/>
        <v>76346</v>
      </c>
      <c r="G75" s="32">
        <f t="shared" si="15"/>
        <v>549805</v>
      </c>
      <c r="H75" s="32">
        <f t="shared" si="15"/>
        <v>195278</v>
      </c>
      <c r="I75" s="32">
        <f t="shared" si="15"/>
        <v>899180</v>
      </c>
      <c r="J75" s="32">
        <f t="shared" si="15"/>
        <v>0</v>
      </c>
      <c r="K75" s="32">
        <f t="shared" si="15"/>
        <v>15900885</v>
      </c>
      <c r="L75" s="32">
        <f t="shared" si="15"/>
        <v>0</v>
      </c>
      <c r="M75" s="32">
        <f t="shared" si="15"/>
        <v>0</v>
      </c>
      <c r="N75" s="32">
        <f t="shared" si="14"/>
        <v>27622762</v>
      </c>
      <c r="O75" s="45">
        <f t="shared" si="12"/>
        <v>344.51797251116267</v>
      </c>
      <c r="P75" s="10"/>
    </row>
    <row r="76" spans="1:16">
      <c r="A76" s="12"/>
      <c r="B76" s="25">
        <v>361.1</v>
      </c>
      <c r="C76" s="20" t="s">
        <v>73</v>
      </c>
      <c r="D76" s="46">
        <v>641338</v>
      </c>
      <c r="E76" s="46">
        <v>38378</v>
      </c>
      <c r="F76" s="46">
        <v>76346</v>
      </c>
      <c r="G76" s="46">
        <v>549805</v>
      </c>
      <c r="H76" s="46">
        <v>19718</v>
      </c>
      <c r="I76" s="46">
        <v>708666</v>
      </c>
      <c r="J76" s="46">
        <v>0</v>
      </c>
      <c r="K76" s="46">
        <v>5899523</v>
      </c>
      <c r="L76" s="46">
        <v>0</v>
      </c>
      <c r="M76" s="46">
        <v>0</v>
      </c>
      <c r="N76" s="46">
        <f t="shared" si="14"/>
        <v>7933774</v>
      </c>
      <c r="O76" s="47">
        <f t="shared" si="12"/>
        <v>98.952006784903588</v>
      </c>
      <c r="P76" s="9"/>
    </row>
    <row r="77" spans="1:16">
      <c r="A77" s="12"/>
      <c r="B77" s="25">
        <v>361.3</v>
      </c>
      <c r="C77" s="20" t="s">
        <v>74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9999753</v>
      </c>
      <c r="L77" s="46">
        <v>0</v>
      </c>
      <c r="M77" s="46">
        <v>0</v>
      </c>
      <c r="N77" s="46">
        <f t="shared" ref="N77:N83" si="16">SUM(D77:M77)</f>
        <v>9999753</v>
      </c>
      <c r="O77" s="47">
        <f t="shared" si="12"/>
        <v>124.71941180872558</v>
      </c>
      <c r="P77" s="9"/>
    </row>
    <row r="78" spans="1:16">
      <c r="A78" s="12"/>
      <c r="B78" s="25">
        <v>362</v>
      </c>
      <c r="C78" s="20" t="s">
        <v>125</v>
      </c>
      <c r="D78" s="46">
        <v>9106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9106</v>
      </c>
      <c r="O78" s="47">
        <f t="shared" si="12"/>
        <v>0.11357230162887576</v>
      </c>
      <c r="P78" s="9"/>
    </row>
    <row r="79" spans="1:16">
      <c r="A79" s="12"/>
      <c r="B79" s="25">
        <v>364</v>
      </c>
      <c r="C79" s="20" t="s">
        <v>143</v>
      </c>
      <c r="D79" s="46">
        <v>160994</v>
      </c>
      <c r="E79" s="46">
        <v>0</v>
      </c>
      <c r="F79" s="46">
        <v>0</v>
      </c>
      <c r="G79" s="46">
        <v>0</v>
      </c>
      <c r="H79" s="46">
        <v>175560</v>
      </c>
      <c r="I79" s="46">
        <v>89975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426529</v>
      </c>
      <c r="O79" s="47">
        <f t="shared" si="12"/>
        <v>5.3197759984035518</v>
      </c>
      <c r="P79" s="9"/>
    </row>
    <row r="80" spans="1:16">
      <c r="A80" s="12"/>
      <c r="B80" s="25">
        <v>365</v>
      </c>
      <c r="C80" s="20" t="s">
        <v>144</v>
      </c>
      <c r="D80" s="46">
        <v>117181</v>
      </c>
      <c r="E80" s="46">
        <v>42000</v>
      </c>
      <c r="F80" s="46">
        <v>0</v>
      </c>
      <c r="G80" s="46">
        <v>0</v>
      </c>
      <c r="H80" s="46">
        <v>0</v>
      </c>
      <c r="I80" s="46">
        <v>20433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179614</v>
      </c>
      <c r="O80" s="47">
        <f t="shared" si="12"/>
        <v>2.2401905759684699</v>
      </c>
      <c r="P80" s="9"/>
    </row>
    <row r="81" spans="1:119">
      <c r="A81" s="12"/>
      <c r="B81" s="25">
        <v>366</v>
      </c>
      <c r="C81" s="20" t="s">
        <v>77</v>
      </c>
      <c r="D81" s="46">
        <v>229327</v>
      </c>
      <c r="E81" s="46">
        <v>28236</v>
      </c>
      <c r="F81" s="46">
        <v>0</v>
      </c>
      <c r="G81" s="46">
        <v>0</v>
      </c>
      <c r="H81" s="46">
        <v>0</v>
      </c>
      <c r="I81" s="46">
        <v>10000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267563</v>
      </c>
      <c r="O81" s="47">
        <f t="shared" si="12"/>
        <v>3.3371124248546984</v>
      </c>
      <c r="P81" s="9"/>
    </row>
    <row r="82" spans="1:119">
      <c r="A82" s="12"/>
      <c r="B82" s="25">
        <v>369.4</v>
      </c>
      <c r="C82" s="20" t="s">
        <v>175</v>
      </c>
      <c r="D82" s="46">
        <v>8111049</v>
      </c>
      <c r="E82" s="46">
        <v>431177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8542226</v>
      </c>
      <c r="O82" s="47">
        <f t="shared" si="12"/>
        <v>106.54077178278331</v>
      </c>
      <c r="P82" s="9"/>
    </row>
    <row r="83" spans="1:119">
      <c r="A83" s="12"/>
      <c r="B83" s="25">
        <v>369.9</v>
      </c>
      <c r="C83" s="20" t="s">
        <v>79</v>
      </c>
      <c r="D83" s="46">
        <v>134982</v>
      </c>
      <c r="E83" s="46">
        <v>57500</v>
      </c>
      <c r="F83" s="46">
        <v>0</v>
      </c>
      <c r="G83" s="46">
        <v>0</v>
      </c>
      <c r="H83" s="46">
        <v>0</v>
      </c>
      <c r="I83" s="46">
        <v>70106</v>
      </c>
      <c r="J83" s="46">
        <v>0</v>
      </c>
      <c r="K83" s="46">
        <v>1609</v>
      </c>
      <c r="L83" s="46">
        <v>0</v>
      </c>
      <c r="M83" s="46">
        <v>0</v>
      </c>
      <c r="N83" s="46">
        <f t="shared" si="16"/>
        <v>264197</v>
      </c>
      <c r="O83" s="47">
        <f t="shared" si="12"/>
        <v>3.2951308338945844</v>
      </c>
      <c r="P83" s="9"/>
    </row>
    <row r="84" spans="1:119" ht="15.75">
      <c r="A84" s="29" t="s">
        <v>48</v>
      </c>
      <c r="B84" s="30"/>
      <c r="C84" s="31"/>
      <c r="D84" s="32">
        <f t="shared" ref="D84:M84" si="17">SUM(D85:D87)</f>
        <v>3391014</v>
      </c>
      <c r="E84" s="32">
        <f t="shared" si="17"/>
        <v>2341626</v>
      </c>
      <c r="F84" s="32">
        <f t="shared" si="17"/>
        <v>4792089</v>
      </c>
      <c r="G84" s="32">
        <f t="shared" si="17"/>
        <v>0</v>
      </c>
      <c r="H84" s="32">
        <f t="shared" si="17"/>
        <v>0</v>
      </c>
      <c r="I84" s="32">
        <f t="shared" si="17"/>
        <v>258192</v>
      </c>
      <c r="J84" s="32">
        <f t="shared" si="17"/>
        <v>0</v>
      </c>
      <c r="K84" s="32">
        <f t="shared" si="17"/>
        <v>11854791</v>
      </c>
      <c r="L84" s="32">
        <f t="shared" si="17"/>
        <v>0</v>
      </c>
      <c r="M84" s="32">
        <f t="shared" si="17"/>
        <v>0</v>
      </c>
      <c r="N84" s="32">
        <f>SUM(D84:M84)</f>
        <v>22637712</v>
      </c>
      <c r="O84" s="45">
        <f t="shared" si="12"/>
        <v>282.34318641023719</v>
      </c>
      <c r="P84" s="9"/>
    </row>
    <row r="85" spans="1:119">
      <c r="A85" s="12"/>
      <c r="B85" s="25">
        <v>381</v>
      </c>
      <c r="C85" s="20" t="s">
        <v>80</v>
      </c>
      <c r="D85" s="46">
        <v>1552392</v>
      </c>
      <c r="E85" s="46">
        <v>2341626</v>
      </c>
      <c r="F85" s="46">
        <v>4792089</v>
      </c>
      <c r="G85" s="46">
        <v>0</v>
      </c>
      <c r="H85" s="46">
        <v>0</v>
      </c>
      <c r="I85" s="46">
        <v>258192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8944299</v>
      </c>
      <c r="O85" s="47">
        <f t="shared" si="12"/>
        <v>111.55552645364065</v>
      </c>
      <c r="P85" s="9"/>
    </row>
    <row r="86" spans="1:119">
      <c r="A86" s="12"/>
      <c r="B86" s="25">
        <v>385</v>
      </c>
      <c r="C86" s="20" t="s">
        <v>166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11854791</v>
      </c>
      <c r="L86" s="46">
        <v>0</v>
      </c>
      <c r="M86" s="46">
        <v>0</v>
      </c>
      <c r="N86" s="46">
        <f>SUM(D86:M86)</f>
        <v>11854791</v>
      </c>
      <c r="O86" s="47">
        <f t="shared" si="12"/>
        <v>147.85590810446757</v>
      </c>
      <c r="P86" s="9"/>
    </row>
    <row r="87" spans="1:119" ht="15.75" thickBot="1">
      <c r="A87" s="12"/>
      <c r="B87" s="25">
        <v>389.2</v>
      </c>
      <c r="C87" s="20" t="s">
        <v>181</v>
      </c>
      <c r="D87" s="46">
        <v>1838622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>SUM(D87:M87)</f>
        <v>1838622</v>
      </c>
      <c r="O87" s="47">
        <f t="shared" si="12"/>
        <v>22.931751852129015</v>
      </c>
      <c r="P87" s="9"/>
    </row>
    <row r="88" spans="1:119" ht="16.5" thickBot="1">
      <c r="A88" s="14" t="s">
        <v>69</v>
      </c>
      <c r="B88" s="23"/>
      <c r="C88" s="22"/>
      <c r="D88" s="15">
        <f t="shared" ref="D88:M88" si="18">SUM(D5,D16,D26,D45,D70,D75,D84)</f>
        <v>108916072</v>
      </c>
      <c r="E88" s="15">
        <f t="shared" si="18"/>
        <v>18863413</v>
      </c>
      <c r="F88" s="15">
        <f t="shared" si="18"/>
        <v>4868435</v>
      </c>
      <c r="G88" s="15">
        <f t="shared" si="18"/>
        <v>549805</v>
      </c>
      <c r="H88" s="15">
        <f t="shared" si="18"/>
        <v>195278</v>
      </c>
      <c r="I88" s="15">
        <f t="shared" si="18"/>
        <v>44793712</v>
      </c>
      <c r="J88" s="15">
        <f t="shared" si="18"/>
        <v>0</v>
      </c>
      <c r="K88" s="15">
        <f t="shared" si="18"/>
        <v>27755676</v>
      </c>
      <c r="L88" s="15">
        <f t="shared" si="18"/>
        <v>0</v>
      </c>
      <c r="M88" s="15">
        <f t="shared" si="18"/>
        <v>0</v>
      </c>
      <c r="N88" s="15">
        <f>SUM(D88:M88)</f>
        <v>205942391</v>
      </c>
      <c r="O88" s="38">
        <f t="shared" si="12"/>
        <v>2568.5648307515776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120" t="s">
        <v>182</v>
      </c>
      <c r="M90" s="120"/>
      <c r="N90" s="120"/>
      <c r="O90" s="43">
        <v>80178</v>
      </c>
    </row>
    <row r="91" spans="1:119">
      <c r="A91" s="121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9"/>
    </row>
    <row r="92" spans="1:119" ht="15.75" customHeight="1" thickBot="1">
      <c r="A92" s="122" t="s">
        <v>106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2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168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83</v>
      </c>
      <c r="B3" s="110"/>
      <c r="C3" s="111"/>
      <c r="D3" s="130" t="s">
        <v>42</v>
      </c>
      <c r="E3" s="131"/>
      <c r="F3" s="131"/>
      <c r="G3" s="131"/>
      <c r="H3" s="132"/>
      <c r="I3" s="130" t="s">
        <v>43</v>
      </c>
      <c r="J3" s="132"/>
      <c r="K3" s="130" t="s">
        <v>45</v>
      </c>
      <c r="L3" s="132"/>
      <c r="M3" s="36"/>
      <c r="N3" s="37"/>
      <c r="O3" s="133" t="s">
        <v>88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44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54001287</v>
      </c>
      <c r="E5" s="27">
        <f t="shared" si="0"/>
        <v>5305721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59307008</v>
      </c>
      <c r="O5" s="33">
        <f t="shared" ref="O5:O36" si="1">(N5/O$88)</f>
        <v>746.02825263846432</v>
      </c>
      <c r="P5" s="6"/>
    </row>
    <row r="6" spans="1:133">
      <c r="A6" s="12"/>
      <c r="B6" s="25">
        <v>311</v>
      </c>
      <c r="C6" s="20" t="s">
        <v>2</v>
      </c>
      <c r="D6" s="46">
        <v>41337606</v>
      </c>
      <c r="E6" s="46">
        <v>3878112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45215718</v>
      </c>
      <c r="O6" s="47">
        <f t="shared" si="1"/>
        <v>568.77263292954456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1427609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1427609</v>
      </c>
      <c r="O7" s="47">
        <f t="shared" si="1"/>
        <v>17.9580235732166</v>
      </c>
      <c r="P7" s="9"/>
    </row>
    <row r="8" spans="1:133">
      <c r="A8" s="12"/>
      <c r="B8" s="25">
        <v>312.51</v>
      </c>
      <c r="C8" s="20" t="s">
        <v>121</v>
      </c>
      <c r="D8" s="46">
        <v>658818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658818</v>
      </c>
      <c r="O8" s="47">
        <f t="shared" si="1"/>
        <v>8.2873315974187705</v>
      </c>
      <c r="P8" s="9"/>
    </row>
    <row r="9" spans="1:133">
      <c r="A9" s="12"/>
      <c r="B9" s="25">
        <v>312.52</v>
      </c>
      <c r="C9" s="20" t="s">
        <v>131</v>
      </c>
      <c r="D9" s="46">
        <v>745040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745040</v>
      </c>
      <c r="O9" s="47">
        <f t="shared" si="1"/>
        <v>9.3719259846283514</v>
      </c>
      <c r="P9" s="9"/>
    </row>
    <row r="10" spans="1:133">
      <c r="A10" s="12"/>
      <c r="B10" s="25">
        <v>314.10000000000002</v>
      </c>
      <c r="C10" s="20" t="s">
        <v>115</v>
      </c>
      <c r="D10" s="46">
        <v>7171766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7171766</v>
      </c>
      <c r="O10" s="47">
        <f t="shared" si="1"/>
        <v>90.214297394870243</v>
      </c>
      <c r="P10" s="9"/>
    </row>
    <row r="11" spans="1:133">
      <c r="A11" s="12"/>
      <c r="B11" s="25">
        <v>314.3</v>
      </c>
      <c r="C11" s="20" t="s">
        <v>116</v>
      </c>
      <c r="D11" s="46">
        <v>1368476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1368476</v>
      </c>
      <c r="O11" s="47">
        <f t="shared" si="1"/>
        <v>17.214184183050932</v>
      </c>
      <c r="P11" s="9"/>
    </row>
    <row r="12" spans="1:133">
      <c r="A12" s="12"/>
      <c r="B12" s="25">
        <v>314.39999999999998</v>
      </c>
      <c r="C12" s="20" t="s">
        <v>117</v>
      </c>
      <c r="D12" s="46">
        <v>54950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54950</v>
      </c>
      <c r="O12" s="47">
        <f t="shared" si="1"/>
        <v>0.69122105236675602</v>
      </c>
      <c r="P12" s="9"/>
    </row>
    <row r="13" spans="1:133">
      <c r="A13" s="12"/>
      <c r="B13" s="25">
        <v>314.8</v>
      </c>
      <c r="C13" s="20" t="s">
        <v>118</v>
      </c>
      <c r="D13" s="46">
        <v>114173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114173</v>
      </c>
      <c r="O13" s="47">
        <f t="shared" si="1"/>
        <v>1.4361925607255619</v>
      </c>
      <c r="P13" s="9"/>
    </row>
    <row r="14" spans="1:133">
      <c r="A14" s="12"/>
      <c r="B14" s="25">
        <v>315</v>
      </c>
      <c r="C14" s="20" t="s">
        <v>132</v>
      </c>
      <c r="D14" s="46">
        <v>1829805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1829805</v>
      </c>
      <c r="O14" s="47">
        <f t="shared" si="1"/>
        <v>23.017283671081927</v>
      </c>
      <c r="P14" s="9"/>
    </row>
    <row r="15" spans="1:133">
      <c r="A15" s="12"/>
      <c r="B15" s="25">
        <v>316</v>
      </c>
      <c r="C15" s="20" t="s">
        <v>133</v>
      </c>
      <c r="D15" s="46">
        <v>720653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720653</v>
      </c>
      <c r="O15" s="47">
        <f t="shared" si="1"/>
        <v>9.0651596915606873</v>
      </c>
      <c r="P15" s="9"/>
    </row>
    <row r="16" spans="1:133" ht="15.75">
      <c r="A16" s="29" t="s">
        <v>14</v>
      </c>
      <c r="B16" s="30"/>
      <c r="C16" s="31"/>
      <c r="D16" s="32">
        <f t="shared" ref="D16:M16" si="3">SUM(D17:D24)</f>
        <v>24112955</v>
      </c>
      <c r="E16" s="32">
        <f t="shared" si="3"/>
        <v>517501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24630456</v>
      </c>
      <c r="O16" s="45">
        <f t="shared" si="1"/>
        <v>309.82874825465115</v>
      </c>
      <c r="P16" s="10"/>
    </row>
    <row r="17" spans="1:16">
      <c r="A17" s="12"/>
      <c r="B17" s="25">
        <v>322</v>
      </c>
      <c r="C17" s="20" t="s">
        <v>0</v>
      </c>
      <c r="D17" s="46">
        <v>6814813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6814813</v>
      </c>
      <c r="O17" s="47">
        <f t="shared" si="1"/>
        <v>85.724153112696072</v>
      </c>
      <c r="P17" s="9"/>
    </row>
    <row r="18" spans="1:16">
      <c r="A18" s="12"/>
      <c r="B18" s="25">
        <v>323.10000000000002</v>
      </c>
      <c r="C18" s="20" t="s">
        <v>15</v>
      </c>
      <c r="D18" s="46">
        <v>5164856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5164856</v>
      </c>
      <c r="O18" s="47">
        <f t="shared" si="1"/>
        <v>64.969193806055571</v>
      </c>
      <c r="P18" s="9"/>
    </row>
    <row r="19" spans="1:16">
      <c r="A19" s="12"/>
      <c r="B19" s="25">
        <v>323.39999999999998</v>
      </c>
      <c r="C19" s="20" t="s">
        <v>16</v>
      </c>
      <c r="D19" s="46">
        <v>242297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242297</v>
      </c>
      <c r="O19" s="47">
        <f t="shared" si="1"/>
        <v>3.0478760204787601</v>
      </c>
      <c r="P19" s="9"/>
    </row>
    <row r="20" spans="1:16">
      <c r="A20" s="12"/>
      <c r="B20" s="25">
        <v>323.89999999999998</v>
      </c>
      <c r="C20" s="20" t="s">
        <v>17</v>
      </c>
      <c r="D20" s="46">
        <v>603536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603536</v>
      </c>
      <c r="O20" s="47">
        <f t="shared" si="1"/>
        <v>7.5919342868284341</v>
      </c>
      <c r="P20" s="9"/>
    </row>
    <row r="21" spans="1:16">
      <c r="A21" s="12"/>
      <c r="B21" s="25">
        <v>324.20999999999998</v>
      </c>
      <c r="C21" s="20" t="s">
        <v>169</v>
      </c>
      <c r="D21" s="46">
        <v>0</v>
      </c>
      <c r="E21" s="46">
        <v>88287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88287</v>
      </c>
      <c r="O21" s="47">
        <f t="shared" si="1"/>
        <v>1.1105702101966113</v>
      </c>
      <c r="P21" s="9"/>
    </row>
    <row r="22" spans="1:16">
      <c r="A22" s="12"/>
      <c r="B22" s="25">
        <v>324.22000000000003</v>
      </c>
      <c r="C22" s="20" t="s">
        <v>170</v>
      </c>
      <c r="D22" s="46">
        <v>0</v>
      </c>
      <c r="E22" s="46">
        <v>11272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11272</v>
      </c>
      <c r="O22" s="47">
        <f t="shared" si="1"/>
        <v>0.14179151414518787</v>
      </c>
      <c r="P22" s="9"/>
    </row>
    <row r="23" spans="1:16">
      <c r="A23" s="12"/>
      <c r="B23" s="25">
        <v>324.70999999999998</v>
      </c>
      <c r="C23" s="20" t="s">
        <v>171</v>
      </c>
      <c r="D23" s="46">
        <v>0</v>
      </c>
      <c r="E23" s="46">
        <v>358248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358248</v>
      </c>
      <c r="O23" s="47">
        <f t="shared" si="1"/>
        <v>4.506434205064342</v>
      </c>
      <c r="P23" s="9"/>
    </row>
    <row r="24" spans="1:16">
      <c r="A24" s="12"/>
      <c r="B24" s="25">
        <v>325.2</v>
      </c>
      <c r="C24" s="20" t="s">
        <v>126</v>
      </c>
      <c r="D24" s="46">
        <v>11287453</v>
      </c>
      <c r="E24" s="46">
        <v>59694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11347147</v>
      </c>
      <c r="O24" s="47">
        <f t="shared" si="1"/>
        <v>142.73679509918614</v>
      </c>
      <c r="P24" s="9"/>
    </row>
    <row r="25" spans="1:16" ht="15.75">
      <c r="A25" s="29" t="s">
        <v>21</v>
      </c>
      <c r="B25" s="30"/>
      <c r="C25" s="31"/>
      <c r="D25" s="32">
        <f t="shared" ref="D25:M25" si="5">SUM(D26:D41)</f>
        <v>6887081</v>
      </c>
      <c r="E25" s="32">
        <f t="shared" si="5"/>
        <v>2013780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7666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8908527</v>
      </c>
      <c r="O25" s="45">
        <f t="shared" si="1"/>
        <v>112.06117211970263</v>
      </c>
      <c r="P25" s="10"/>
    </row>
    <row r="26" spans="1:16">
      <c r="A26" s="12"/>
      <c r="B26" s="25">
        <v>331.2</v>
      </c>
      <c r="C26" s="20" t="s">
        <v>20</v>
      </c>
      <c r="D26" s="46">
        <v>-1933785</v>
      </c>
      <c r="E26" s="46">
        <v>0</v>
      </c>
      <c r="F26" s="46">
        <v>0</v>
      </c>
      <c r="G26" s="46">
        <v>0</v>
      </c>
      <c r="H26" s="46">
        <v>0</v>
      </c>
      <c r="I26" s="46">
        <v>7666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-1926119</v>
      </c>
      <c r="O26" s="47">
        <f t="shared" si="1"/>
        <v>-24.228826245015537</v>
      </c>
      <c r="P26" s="9"/>
    </row>
    <row r="27" spans="1:16">
      <c r="A27" s="12"/>
      <c r="B27" s="25">
        <v>331.5</v>
      </c>
      <c r="C27" s="20" t="s">
        <v>22</v>
      </c>
      <c r="D27" s="46">
        <v>0</v>
      </c>
      <c r="E27" s="46">
        <v>537331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537331</v>
      </c>
      <c r="O27" s="47">
        <f t="shared" si="1"/>
        <v>6.7591355648640832</v>
      </c>
      <c r="P27" s="9"/>
    </row>
    <row r="28" spans="1:16">
      <c r="A28" s="12"/>
      <c r="B28" s="25">
        <v>331.9</v>
      </c>
      <c r="C28" s="20" t="s">
        <v>172</v>
      </c>
      <c r="D28" s="46">
        <v>457930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457930</v>
      </c>
      <c r="O28" s="47">
        <f t="shared" si="1"/>
        <v>5.7603431576034314</v>
      </c>
      <c r="P28" s="9"/>
    </row>
    <row r="29" spans="1:16">
      <c r="A29" s="12"/>
      <c r="B29" s="25">
        <v>334.5</v>
      </c>
      <c r="C29" s="20" t="s">
        <v>30</v>
      </c>
      <c r="D29" s="46">
        <v>0</v>
      </c>
      <c r="E29" s="46">
        <v>164329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164329</v>
      </c>
      <c r="O29" s="47">
        <f t="shared" si="1"/>
        <v>2.0671094506710945</v>
      </c>
      <c r="P29" s="9"/>
    </row>
    <row r="30" spans="1:16">
      <c r="A30" s="12"/>
      <c r="B30" s="25">
        <v>334.7</v>
      </c>
      <c r="C30" s="20" t="s">
        <v>32</v>
      </c>
      <c r="D30" s="46">
        <v>0</v>
      </c>
      <c r="E30" s="46">
        <v>403000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403000</v>
      </c>
      <c r="O30" s="47">
        <f t="shared" si="1"/>
        <v>5.0693736870573733</v>
      </c>
      <c r="P30" s="9"/>
    </row>
    <row r="31" spans="1:16">
      <c r="A31" s="12"/>
      <c r="B31" s="25">
        <v>334.9</v>
      </c>
      <c r="C31" s="20" t="s">
        <v>173</v>
      </c>
      <c r="D31" s="46">
        <v>466015</v>
      </c>
      <c r="E31" s="46">
        <v>84575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550590</v>
      </c>
      <c r="O31" s="47">
        <f t="shared" si="1"/>
        <v>6.9259217328955813</v>
      </c>
      <c r="P31" s="9"/>
    </row>
    <row r="32" spans="1:16">
      <c r="A32" s="12"/>
      <c r="B32" s="25">
        <v>335.12</v>
      </c>
      <c r="C32" s="20" t="s">
        <v>134</v>
      </c>
      <c r="D32" s="46">
        <v>1983976</v>
      </c>
      <c r="E32" s="46">
        <v>591409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2575385</v>
      </c>
      <c r="O32" s="47">
        <f t="shared" si="1"/>
        <v>32.396002364869112</v>
      </c>
      <c r="P32" s="9"/>
    </row>
    <row r="33" spans="1:16">
      <c r="A33" s="12"/>
      <c r="B33" s="25">
        <v>335.14</v>
      </c>
      <c r="C33" s="20" t="s">
        <v>135</v>
      </c>
      <c r="D33" s="46">
        <v>9828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9828</v>
      </c>
      <c r="O33" s="47">
        <f t="shared" si="1"/>
        <v>0.12362730669081852</v>
      </c>
      <c r="P33" s="9"/>
    </row>
    <row r="34" spans="1:16">
      <c r="A34" s="12"/>
      <c r="B34" s="25">
        <v>335.15</v>
      </c>
      <c r="C34" s="20" t="s">
        <v>136</v>
      </c>
      <c r="D34" s="46">
        <v>43366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43366</v>
      </c>
      <c r="O34" s="47">
        <f t="shared" si="1"/>
        <v>0.54550486181868496</v>
      </c>
      <c r="P34" s="9"/>
    </row>
    <row r="35" spans="1:16">
      <c r="A35" s="12"/>
      <c r="B35" s="25">
        <v>335.18</v>
      </c>
      <c r="C35" s="20" t="s">
        <v>137</v>
      </c>
      <c r="D35" s="46">
        <v>5321474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5321474</v>
      </c>
      <c r="O35" s="47">
        <f t="shared" si="1"/>
        <v>66.939305885756696</v>
      </c>
      <c r="P35" s="9"/>
    </row>
    <row r="36" spans="1:16">
      <c r="A36" s="12"/>
      <c r="B36" s="25">
        <v>335.41</v>
      </c>
      <c r="C36" s="20" t="s">
        <v>152</v>
      </c>
      <c r="D36" s="46">
        <v>32020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32020</v>
      </c>
      <c r="O36" s="47">
        <f t="shared" si="1"/>
        <v>0.40278249493691587</v>
      </c>
      <c r="P36" s="9"/>
    </row>
    <row r="37" spans="1:16">
      <c r="A37" s="12"/>
      <c r="B37" s="25">
        <v>337.2</v>
      </c>
      <c r="C37" s="20" t="s">
        <v>109</v>
      </c>
      <c r="D37" s="46">
        <v>370500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7">SUM(D37:M37)</f>
        <v>370500</v>
      </c>
      <c r="O37" s="47">
        <f t="shared" ref="O37:O68" si="8">(N37/O$88)</f>
        <v>4.6605532284237139</v>
      </c>
      <c r="P37" s="9"/>
    </row>
    <row r="38" spans="1:16">
      <c r="A38" s="12"/>
      <c r="B38" s="25">
        <v>337.3</v>
      </c>
      <c r="C38" s="20" t="s">
        <v>110</v>
      </c>
      <c r="D38" s="46">
        <v>0</v>
      </c>
      <c r="E38" s="46">
        <v>102500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102500</v>
      </c>
      <c r="O38" s="47">
        <f t="shared" si="8"/>
        <v>1.2893568310753865</v>
      </c>
      <c r="P38" s="9"/>
    </row>
    <row r="39" spans="1:16">
      <c r="A39" s="12"/>
      <c r="B39" s="25">
        <v>337.5</v>
      </c>
      <c r="C39" s="20" t="s">
        <v>39</v>
      </c>
      <c r="D39" s="46">
        <v>0</v>
      </c>
      <c r="E39" s="46">
        <v>80636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80636</v>
      </c>
      <c r="O39" s="47">
        <f t="shared" si="8"/>
        <v>1.0143275846887303</v>
      </c>
      <c r="P39" s="9"/>
    </row>
    <row r="40" spans="1:16">
      <c r="A40" s="12"/>
      <c r="B40" s="25">
        <v>337.6</v>
      </c>
      <c r="C40" s="20" t="s">
        <v>40</v>
      </c>
      <c r="D40" s="46">
        <v>135757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135757</v>
      </c>
      <c r="O40" s="47">
        <f t="shared" si="8"/>
        <v>1.7076996616224511</v>
      </c>
      <c r="P40" s="9"/>
    </row>
    <row r="41" spans="1:16">
      <c r="A41" s="12"/>
      <c r="B41" s="25">
        <v>337.7</v>
      </c>
      <c r="C41" s="20" t="s">
        <v>41</v>
      </c>
      <c r="D41" s="46">
        <v>0</v>
      </c>
      <c r="E41" s="46">
        <v>50000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50000</v>
      </c>
      <c r="O41" s="47">
        <f t="shared" si="8"/>
        <v>0.62895455174409098</v>
      </c>
      <c r="P41" s="9"/>
    </row>
    <row r="42" spans="1:16" ht="15.75">
      <c r="A42" s="29" t="s">
        <v>46</v>
      </c>
      <c r="B42" s="30"/>
      <c r="C42" s="31"/>
      <c r="D42" s="32">
        <f t="shared" ref="D42:M42" si="9">SUM(D43:D66)</f>
        <v>9493647</v>
      </c>
      <c r="E42" s="32">
        <f t="shared" si="9"/>
        <v>558048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46586992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7"/>
        <v>56638687</v>
      </c>
      <c r="O42" s="45">
        <f t="shared" si="8"/>
        <v>712.4631998691774</v>
      </c>
      <c r="P42" s="10"/>
    </row>
    <row r="43" spans="1:16">
      <c r="A43" s="12"/>
      <c r="B43" s="25">
        <v>341.1</v>
      </c>
      <c r="C43" s="20" t="s">
        <v>138</v>
      </c>
      <c r="D43" s="46">
        <v>191607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191607</v>
      </c>
      <c r="O43" s="47">
        <f t="shared" si="8"/>
        <v>2.4102418959206009</v>
      </c>
      <c r="P43" s="9"/>
    </row>
    <row r="44" spans="1:16">
      <c r="A44" s="12"/>
      <c r="B44" s="25">
        <v>341.2</v>
      </c>
      <c r="C44" s="20" t="s">
        <v>158</v>
      </c>
      <c r="D44" s="46">
        <v>443914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66" si="10">SUM(D44:M44)</f>
        <v>443914</v>
      </c>
      <c r="O44" s="47">
        <f t="shared" si="8"/>
        <v>5.5840346176585278</v>
      </c>
      <c r="P44" s="9"/>
    </row>
    <row r="45" spans="1:16">
      <c r="A45" s="12"/>
      <c r="B45" s="25">
        <v>341.3</v>
      </c>
      <c r="C45" s="20" t="s">
        <v>153</v>
      </c>
      <c r="D45" s="46">
        <v>158907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158907</v>
      </c>
      <c r="O45" s="47">
        <f t="shared" si="8"/>
        <v>1.9989056190799652</v>
      </c>
      <c r="P45" s="9"/>
    </row>
    <row r="46" spans="1:16">
      <c r="A46" s="12"/>
      <c r="B46" s="25">
        <v>341.51</v>
      </c>
      <c r="C46" s="20" t="s">
        <v>159</v>
      </c>
      <c r="D46" s="46">
        <v>14561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14561</v>
      </c>
      <c r="O46" s="47">
        <f t="shared" si="8"/>
        <v>0.18316414455891417</v>
      </c>
      <c r="P46" s="9"/>
    </row>
    <row r="47" spans="1:16">
      <c r="A47" s="12"/>
      <c r="B47" s="25">
        <v>341.8</v>
      </c>
      <c r="C47" s="20" t="s">
        <v>160</v>
      </c>
      <c r="D47" s="46">
        <v>20359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20359</v>
      </c>
      <c r="O47" s="47">
        <f t="shared" si="8"/>
        <v>0.25609771437915896</v>
      </c>
      <c r="P47" s="9"/>
    </row>
    <row r="48" spans="1:16">
      <c r="A48" s="12"/>
      <c r="B48" s="25">
        <v>341.9</v>
      </c>
      <c r="C48" s="20" t="s">
        <v>139</v>
      </c>
      <c r="D48" s="46">
        <v>7350</v>
      </c>
      <c r="E48" s="46">
        <v>0</v>
      </c>
      <c r="F48" s="46">
        <v>0</v>
      </c>
      <c r="G48" s="46">
        <v>0</v>
      </c>
      <c r="H48" s="46">
        <v>0</v>
      </c>
      <c r="I48" s="46">
        <v>702872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710222</v>
      </c>
      <c r="O48" s="47">
        <f t="shared" si="8"/>
        <v>8.9339471929758361</v>
      </c>
      <c r="P48" s="9"/>
    </row>
    <row r="49" spans="1:16">
      <c r="A49" s="12"/>
      <c r="B49" s="25">
        <v>342.1</v>
      </c>
      <c r="C49" s="20" t="s">
        <v>174</v>
      </c>
      <c r="D49" s="46">
        <v>13200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13200</v>
      </c>
      <c r="O49" s="47">
        <f t="shared" si="8"/>
        <v>0.16604400166044</v>
      </c>
      <c r="P49" s="9"/>
    </row>
    <row r="50" spans="1:16">
      <c r="A50" s="12"/>
      <c r="B50" s="25">
        <v>342.4</v>
      </c>
      <c r="C50" s="20" t="s">
        <v>52</v>
      </c>
      <c r="D50" s="46">
        <v>940725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940725</v>
      </c>
      <c r="O50" s="47">
        <f t="shared" si="8"/>
        <v>11.833465413789199</v>
      </c>
      <c r="P50" s="9"/>
    </row>
    <row r="51" spans="1:16">
      <c r="A51" s="12"/>
      <c r="B51" s="25">
        <v>342.5</v>
      </c>
      <c r="C51" s="20" t="s">
        <v>53</v>
      </c>
      <c r="D51" s="46">
        <v>329674</v>
      </c>
      <c r="E51" s="46">
        <v>61851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391525</v>
      </c>
      <c r="O51" s="47">
        <f t="shared" si="8"/>
        <v>4.9250286174321047</v>
      </c>
      <c r="P51" s="9"/>
    </row>
    <row r="52" spans="1:16">
      <c r="A52" s="12"/>
      <c r="B52" s="25">
        <v>342.6</v>
      </c>
      <c r="C52" s="20" t="s">
        <v>54</v>
      </c>
      <c r="D52" s="46">
        <v>2918950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2918950</v>
      </c>
      <c r="O52" s="47">
        <f t="shared" si="8"/>
        <v>36.717737776268287</v>
      </c>
      <c r="P52" s="9"/>
    </row>
    <row r="53" spans="1:16">
      <c r="A53" s="12"/>
      <c r="B53" s="25">
        <v>342.9</v>
      </c>
      <c r="C53" s="20" t="s">
        <v>55</v>
      </c>
      <c r="D53" s="46">
        <v>266254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266254</v>
      </c>
      <c r="O53" s="47">
        <f t="shared" si="8"/>
        <v>3.349233304401424</v>
      </c>
      <c r="P53" s="9"/>
    </row>
    <row r="54" spans="1:16">
      <c r="A54" s="12"/>
      <c r="B54" s="25">
        <v>343.3</v>
      </c>
      <c r="C54" s="20" t="s">
        <v>56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16931099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16931099</v>
      </c>
      <c r="O54" s="47">
        <f t="shared" si="8"/>
        <v>212.97783564159653</v>
      </c>
      <c r="P54" s="9"/>
    </row>
    <row r="55" spans="1:16">
      <c r="A55" s="12"/>
      <c r="B55" s="25">
        <v>343.4</v>
      </c>
      <c r="C55" s="20" t="s">
        <v>57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17542561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17542561</v>
      </c>
      <c r="O55" s="47">
        <f t="shared" si="8"/>
        <v>220.66947180396744</v>
      </c>
      <c r="P55" s="9"/>
    </row>
    <row r="56" spans="1:16">
      <c r="A56" s="12"/>
      <c r="B56" s="25">
        <v>343.5</v>
      </c>
      <c r="C56" s="20" t="s">
        <v>58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9293257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9293257</v>
      </c>
      <c r="O56" s="47">
        <f t="shared" si="8"/>
        <v>116.90072581355271</v>
      </c>
      <c r="P56" s="9"/>
    </row>
    <row r="57" spans="1:16">
      <c r="A57" s="12"/>
      <c r="B57" s="25">
        <v>343.8</v>
      </c>
      <c r="C57" s="20" t="s">
        <v>59</v>
      </c>
      <c r="D57" s="46">
        <v>92170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92170</v>
      </c>
      <c r="O57" s="47">
        <f t="shared" si="8"/>
        <v>1.1594148206850572</v>
      </c>
      <c r="P57" s="9"/>
    </row>
    <row r="58" spans="1:16">
      <c r="A58" s="12"/>
      <c r="B58" s="25">
        <v>343.9</v>
      </c>
      <c r="C58" s="20" t="s">
        <v>60</v>
      </c>
      <c r="D58" s="46">
        <v>0</v>
      </c>
      <c r="E58" s="46">
        <v>443737</v>
      </c>
      <c r="F58" s="46">
        <v>0</v>
      </c>
      <c r="G58" s="46">
        <v>0</v>
      </c>
      <c r="H58" s="46">
        <v>0</v>
      </c>
      <c r="I58" s="46">
        <v>2117203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2560940</v>
      </c>
      <c r="O58" s="47">
        <f t="shared" si="8"/>
        <v>32.214297394870243</v>
      </c>
      <c r="P58" s="9"/>
    </row>
    <row r="59" spans="1:16">
      <c r="A59" s="12"/>
      <c r="B59" s="25">
        <v>344.3</v>
      </c>
      <c r="C59" s="20" t="s">
        <v>140</v>
      </c>
      <c r="D59" s="46">
        <v>76531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76531</v>
      </c>
      <c r="O59" s="47">
        <f t="shared" si="8"/>
        <v>0.9626904159905405</v>
      </c>
      <c r="P59" s="9"/>
    </row>
    <row r="60" spans="1:16">
      <c r="A60" s="12"/>
      <c r="B60" s="25">
        <v>344.5</v>
      </c>
      <c r="C60" s="20" t="s">
        <v>141</v>
      </c>
      <c r="D60" s="46">
        <v>2396715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2396715</v>
      </c>
      <c r="O60" s="47">
        <f t="shared" si="8"/>
        <v>30.148496169666778</v>
      </c>
      <c r="P60" s="9"/>
    </row>
    <row r="61" spans="1:16">
      <c r="A61" s="12"/>
      <c r="B61" s="25">
        <v>346.9</v>
      </c>
      <c r="C61" s="20" t="s">
        <v>64</v>
      </c>
      <c r="D61" s="46">
        <v>18522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18522</v>
      </c>
      <c r="O61" s="47">
        <f t="shared" si="8"/>
        <v>0.23298992414808106</v>
      </c>
      <c r="P61" s="9"/>
    </row>
    <row r="62" spans="1:16">
      <c r="A62" s="12"/>
      <c r="B62" s="25">
        <v>347.2</v>
      </c>
      <c r="C62" s="20" t="s">
        <v>65</v>
      </c>
      <c r="D62" s="46">
        <v>514870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514870</v>
      </c>
      <c r="O62" s="47">
        <f t="shared" si="8"/>
        <v>6.4765966011296028</v>
      </c>
      <c r="P62" s="9"/>
    </row>
    <row r="63" spans="1:16">
      <c r="A63" s="12"/>
      <c r="B63" s="25">
        <v>347.3</v>
      </c>
      <c r="C63" s="20" t="s">
        <v>66</v>
      </c>
      <c r="D63" s="46">
        <v>156633</v>
      </c>
      <c r="E63" s="46">
        <v>49941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206574</v>
      </c>
      <c r="O63" s="47">
        <f t="shared" si="8"/>
        <v>2.5985131514396769</v>
      </c>
      <c r="P63" s="9"/>
    </row>
    <row r="64" spans="1:16">
      <c r="A64" s="12"/>
      <c r="B64" s="25">
        <v>347.4</v>
      </c>
      <c r="C64" s="20" t="s">
        <v>149</v>
      </c>
      <c r="D64" s="46">
        <v>88682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88682</v>
      </c>
      <c r="O64" s="47">
        <f t="shared" si="8"/>
        <v>1.1155389511553895</v>
      </c>
      <c r="P64" s="9"/>
    </row>
    <row r="65" spans="1:16">
      <c r="A65" s="12"/>
      <c r="B65" s="25">
        <v>347.5</v>
      </c>
      <c r="C65" s="20" t="s">
        <v>67</v>
      </c>
      <c r="D65" s="46">
        <v>839574</v>
      </c>
      <c r="E65" s="46">
        <v>2519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842093</v>
      </c>
      <c r="O65" s="47">
        <f t="shared" si="8"/>
        <v>10.592764506836735</v>
      </c>
      <c r="P65" s="9"/>
    </row>
    <row r="66" spans="1:16">
      <c r="A66" s="12"/>
      <c r="B66" s="25">
        <v>347.9</v>
      </c>
      <c r="C66" s="20" t="s">
        <v>68</v>
      </c>
      <c r="D66" s="46">
        <v>4449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4449</v>
      </c>
      <c r="O66" s="47">
        <f t="shared" si="8"/>
        <v>5.5964376014189215E-2</v>
      </c>
      <c r="P66" s="9"/>
    </row>
    <row r="67" spans="1:16" ht="15.75">
      <c r="A67" s="29" t="s">
        <v>47</v>
      </c>
      <c r="B67" s="30"/>
      <c r="C67" s="31"/>
      <c r="D67" s="32">
        <f t="shared" ref="D67:M67" si="11">SUM(D68:D71)</f>
        <v>1013559</v>
      </c>
      <c r="E67" s="32">
        <f t="shared" si="11"/>
        <v>251978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341888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73" si="12">SUM(D67:M67)</f>
        <v>1607425</v>
      </c>
      <c r="O67" s="45">
        <f t="shared" si="8"/>
        <v>20.219945406744909</v>
      </c>
      <c r="P67" s="10"/>
    </row>
    <row r="68" spans="1:16">
      <c r="A68" s="13"/>
      <c r="B68" s="39">
        <v>351.1</v>
      </c>
      <c r="C68" s="21" t="s">
        <v>99</v>
      </c>
      <c r="D68" s="46">
        <v>808311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808311</v>
      </c>
      <c r="O68" s="47">
        <f t="shared" si="8"/>
        <v>10.167817653496359</v>
      </c>
      <c r="P68" s="9"/>
    </row>
    <row r="69" spans="1:16">
      <c r="A69" s="13"/>
      <c r="B69" s="39">
        <v>351.2</v>
      </c>
      <c r="C69" s="21" t="s">
        <v>100</v>
      </c>
      <c r="D69" s="46">
        <v>0</v>
      </c>
      <c r="E69" s="46">
        <v>116416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116416</v>
      </c>
      <c r="O69" s="47">
        <f t="shared" ref="O69:O86" si="13">(N69/O$88)</f>
        <v>1.4644074619168019</v>
      </c>
      <c r="P69" s="9"/>
    </row>
    <row r="70" spans="1:16">
      <c r="A70" s="13"/>
      <c r="B70" s="39">
        <v>351.4</v>
      </c>
      <c r="C70" s="21" t="s">
        <v>101</v>
      </c>
      <c r="D70" s="46">
        <v>200069</v>
      </c>
      <c r="E70" s="46">
        <v>135562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335631</v>
      </c>
      <c r="O70" s="47">
        <f t="shared" si="13"/>
        <v>4.2219329031284198</v>
      </c>
      <c r="P70" s="9"/>
    </row>
    <row r="71" spans="1:16">
      <c r="A71" s="13"/>
      <c r="B71" s="39">
        <v>354</v>
      </c>
      <c r="C71" s="21" t="s">
        <v>71</v>
      </c>
      <c r="D71" s="46">
        <v>5179</v>
      </c>
      <c r="E71" s="46">
        <v>0</v>
      </c>
      <c r="F71" s="46">
        <v>0</v>
      </c>
      <c r="G71" s="46">
        <v>0</v>
      </c>
      <c r="H71" s="46">
        <v>0</v>
      </c>
      <c r="I71" s="46">
        <v>341888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347067</v>
      </c>
      <c r="O71" s="47">
        <f t="shared" si="13"/>
        <v>4.3657873882033282</v>
      </c>
      <c r="P71" s="9"/>
    </row>
    <row r="72" spans="1:16" ht="15.75">
      <c r="A72" s="29" t="s">
        <v>3</v>
      </c>
      <c r="B72" s="30"/>
      <c r="C72" s="31"/>
      <c r="D72" s="32">
        <f t="shared" ref="D72:M72" si="14">SUM(D73:D82)</f>
        <v>10792999</v>
      </c>
      <c r="E72" s="32">
        <f t="shared" si="14"/>
        <v>807207</v>
      </c>
      <c r="F72" s="32">
        <f t="shared" si="14"/>
        <v>155587</v>
      </c>
      <c r="G72" s="32">
        <f t="shared" si="14"/>
        <v>1112010</v>
      </c>
      <c r="H72" s="32">
        <f t="shared" si="14"/>
        <v>135884</v>
      </c>
      <c r="I72" s="32">
        <f t="shared" si="14"/>
        <v>1378981</v>
      </c>
      <c r="J72" s="32">
        <f t="shared" si="14"/>
        <v>0</v>
      </c>
      <c r="K72" s="32">
        <f t="shared" si="14"/>
        <v>6880483</v>
      </c>
      <c r="L72" s="32">
        <f t="shared" si="14"/>
        <v>0</v>
      </c>
      <c r="M72" s="32">
        <f t="shared" si="14"/>
        <v>0</v>
      </c>
      <c r="N72" s="32">
        <f t="shared" si="12"/>
        <v>21263151</v>
      </c>
      <c r="O72" s="45">
        <f t="shared" si="13"/>
        <v>267.47111211743839</v>
      </c>
      <c r="P72" s="10"/>
    </row>
    <row r="73" spans="1:16">
      <c r="A73" s="12"/>
      <c r="B73" s="25">
        <v>361.1</v>
      </c>
      <c r="C73" s="20" t="s">
        <v>73</v>
      </c>
      <c r="D73" s="46">
        <v>1003233</v>
      </c>
      <c r="E73" s="46">
        <v>95134</v>
      </c>
      <c r="F73" s="46">
        <v>155587</v>
      </c>
      <c r="G73" s="46">
        <v>1112010</v>
      </c>
      <c r="H73" s="46">
        <v>37249</v>
      </c>
      <c r="I73" s="46">
        <v>1103321</v>
      </c>
      <c r="J73" s="46">
        <v>0</v>
      </c>
      <c r="K73" s="46">
        <v>20141390</v>
      </c>
      <c r="L73" s="46">
        <v>0</v>
      </c>
      <c r="M73" s="46">
        <v>0</v>
      </c>
      <c r="N73" s="46">
        <f t="shared" si="12"/>
        <v>23647924</v>
      </c>
      <c r="O73" s="47">
        <f t="shared" si="13"/>
        <v>297.46938878196664</v>
      </c>
      <c r="P73" s="9"/>
    </row>
    <row r="74" spans="1:16">
      <c r="A74" s="12"/>
      <c r="B74" s="25">
        <v>361.2</v>
      </c>
      <c r="C74" s="20" t="s">
        <v>102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8758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82" si="15">SUM(D74:M74)</f>
        <v>8758</v>
      </c>
      <c r="O74" s="47">
        <f t="shared" si="13"/>
        <v>0.11016767928349497</v>
      </c>
      <c r="P74" s="9"/>
    </row>
    <row r="75" spans="1:16">
      <c r="A75" s="12"/>
      <c r="B75" s="25">
        <v>361.3</v>
      </c>
      <c r="C75" s="20" t="s">
        <v>74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-13267663</v>
      </c>
      <c r="L75" s="46">
        <v>0</v>
      </c>
      <c r="M75" s="46">
        <v>0</v>
      </c>
      <c r="N75" s="46">
        <f t="shared" si="15"/>
        <v>-13267663</v>
      </c>
      <c r="O75" s="47">
        <f t="shared" si="13"/>
        <v>-166.89514069713323</v>
      </c>
      <c r="P75" s="9"/>
    </row>
    <row r="76" spans="1:16">
      <c r="A76" s="12"/>
      <c r="B76" s="25">
        <v>362</v>
      </c>
      <c r="C76" s="20" t="s">
        <v>125</v>
      </c>
      <c r="D76" s="46">
        <v>8923</v>
      </c>
      <c r="E76" s="46">
        <v>193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9116</v>
      </c>
      <c r="O76" s="47">
        <f t="shared" si="13"/>
        <v>0.11467099387398266</v>
      </c>
      <c r="P76" s="9"/>
    </row>
    <row r="77" spans="1:16">
      <c r="A77" s="12"/>
      <c r="B77" s="25">
        <v>364</v>
      </c>
      <c r="C77" s="20" t="s">
        <v>143</v>
      </c>
      <c r="D77" s="46">
        <v>354479</v>
      </c>
      <c r="E77" s="46">
        <v>0</v>
      </c>
      <c r="F77" s="46">
        <v>0</v>
      </c>
      <c r="G77" s="46">
        <v>0</v>
      </c>
      <c r="H77" s="46">
        <v>98635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453114</v>
      </c>
      <c r="O77" s="47">
        <f t="shared" si="13"/>
        <v>5.6997622551794409</v>
      </c>
      <c r="P77" s="9"/>
    </row>
    <row r="78" spans="1:16">
      <c r="A78" s="12"/>
      <c r="B78" s="25">
        <v>365</v>
      </c>
      <c r="C78" s="20" t="s">
        <v>144</v>
      </c>
      <c r="D78" s="46">
        <v>149066</v>
      </c>
      <c r="E78" s="46">
        <v>65660</v>
      </c>
      <c r="F78" s="46">
        <v>0</v>
      </c>
      <c r="G78" s="46">
        <v>0</v>
      </c>
      <c r="H78" s="46">
        <v>0</v>
      </c>
      <c r="I78" s="46">
        <v>257615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472341</v>
      </c>
      <c r="O78" s="47">
        <f t="shared" si="13"/>
        <v>5.9416204385071136</v>
      </c>
      <c r="P78" s="9"/>
    </row>
    <row r="79" spans="1:16">
      <c r="A79" s="12"/>
      <c r="B79" s="25">
        <v>366</v>
      </c>
      <c r="C79" s="20" t="s">
        <v>77</v>
      </c>
      <c r="D79" s="46">
        <v>232987</v>
      </c>
      <c r="E79" s="46">
        <v>145166</v>
      </c>
      <c r="F79" s="46">
        <v>0</v>
      </c>
      <c r="G79" s="46">
        <v>0</v>
      </c>
      <c r="H79" s="46">
        <v>0</v>
      </c>
      <c r="I79" s="46">
        <v>9254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387407</v>
      </c>
      <c r="O79" s="47">
        <f t="shared" si="13"/>
        <v>4.8732279205504607</v>
      </c>
      <c r="P79" s="9"/>
    </row>
    <row r="80" spans="1:16">
      <c r="A80" s="12"/>
      <c r="B80" s="25">
        <v>369.3</v>
      </c>
      <c r="C80" s="20" t="s">
        <v>104</v>
      </c>
      <c r="D80" s="46">
        <v>9437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9437</v>
      </c>
      <c r="O80" s="47">
        <f t="shared" si="13"/>
        <v>0.11870888209617973</v>
      </c>
      <c r="P80" s="9"/>
    </row>
    <row r="81" spans="1:119">
      <c r="A81" s="12"/>
      <c r="B81" s="25">
        <v>369.4</v>
      </c>
      <c r="C81" s="20" t="s">
        <v>175</v>
      </c>
      <c r="D81" s="46">
        <v>8867710</v>
      </c>
      <c r="E81" s="46">
        <v>495555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5"/>
        <v>9363265</v>
      </c>
      <c r="O81" s="47">
        <f t="shared" si="13"/>
        <v>117.78136281872271</v>
      </c>
      <c r="P81" s="9"/>
    </row>
    <row r="82" spans="1:119">
      <c r="A82" s="12"/>
      <c r="B82" s="25">
        <v>369.9</v>
      </c>
      <c r="C82" s="20" t="s">
        <v>79</v>
      </c>
      <c r="D82" s="46">
        <v>167164</v>
      </c>
      <c r="E82" s="46">
        <v>5499</v>
      </c>
      <c r="F82" s="46">
        <v>0</v>
      </c>
      <c r="G82" s="46">
        <v>0</v>
      </c>
      <c r="H82" s="46">
        <v>0</v>
      </c>
      <c r="I82" s="46">
        <v>33</v>
      </c>
      <c r="J82" s="46">
        <v>0</v>
      </c>
      <c r="K82" s="46">
        <v>6756</v>
      </c>
      <c r="L82" s="46">
        <v>0</v>
      </c>
      <c r="M82" s="46">
        <v>0</v>
      </c>
      <c r="N82" s="46">
        <f t="shared" si="15"/>
        <v>179452</v>
      </c>
      <c r="O82" s="47">
        <f t="shared" si="13"/>
        <v>2.2573430443916123</v>
      </c>
      <c r="P82" s="9"/>
    </row>
    <row r="83" spans="1:119" ht="15.75">
      <c r="A83" s="29" t="s">
        <v>48</v>
      </c>
      <c r="B83" s="30"/>
      <c r="C83" s="31"/>
      <c r="D83" s="32">
        <f t="shared" ref="D83:M83" si="16">SUM(D84:D85)</f>
        <v>2049976</v>
      </c>
      <c r="E83" s="32">
        <f t="shared" si="16"/>
        <v>274116</v>
      </c>
      <c r="F83" s="32">
        <f t="shared" si="16"/>
        <v>4101145</v>
      </c>
      <c r="G83" s="32">
        <f t="shared" si="16"/>
        <v>0</v>
      </c>
      <c r="H83" s="32">
        <f t="shared" si="16"/>
        <v>0</v>
      </c>
      <c r="I83" s="32">
        <f t="shared" si="16"/>
        <v>12500</v>
      </c>
      <c r="J83" s="32">
        <f t="shared" si="16"/>
        <v>0</v>
      </c>
      <c r="K83" s="32">
        <f t="shared" si="16"/>
        <v>11963396</v>
      </c>
      <c r="L83" s="32">
        <f t="shared" si="16"/>
        <v>0</v>
      </c>
      <c r="M83" s="32">
        <f t="shared" si="16"/>
        <v>0</v>
      </c>
      <c r="N83" s="32">
        <f>SUM(D83:M83)</f>
        <v>18401133</v>
      </c>
      <c r="O83" s="45">
        <f t="shared" si="13"/>
        <v>231.46952715196801</v>
      </c>
      <c r="P83" s="9"/>
    </row>
    <row r="84" spans="1:119">
      <c r="A84" s="12"/>
      <c r="B84" s="25">
        <v>381</v>
      </c>
      <c r="C84" s="20" t="s">
        <v>80</v>
      </c>
      <c r="D84" s="46">
        <v>2049976</v>
      </c>
      <c r="E84" s="46">
        <v>274116</v>
      </c>
      <c r="F84" s="46">
        <v>4101145</v>
      </c>
      <c r="G84" s="46">
        <v>0</v>
      </c>
      <c r="H84" s="46">
        <v>0</v>
      </c>
      <c r="I84" s="46">
        <v>12500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6437737</v>
      </c>
      <c r="O84" s="47">
        <f t="shared" si="13"/>
        <v>80.980879781626982</v>
      </c>
      <c r="P84" s="9"/>
    </row>
    <row r="85" spans="1:119" ht="15.75" thickBot="1">
      <c r="A85" s="12"/>
      <c r="B85" s="25">
        <v>385</v>
      </c>
      <c r="C85" s="20" t="s">
        <v>166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11963396</v>
      </c>
      <c r="L85" s="46">
        <v>0</v>
      </c>
      <c r="M85" s="46">
        <v>0</v>
      </c>
      <c r="N85" s="46">
        <f>SUM(D85:M85)</f>
        <v>11963396</v>
      </c>
      <c r="O85" s="47">
        <f t="shared" si="13"/>
        <v>150.48864737034103</v>
      </c>
      <c r="P85" s="9"/>
    </row>
    <row r="86" spans="1:119" ht="16.5" thickBot="1">
      <c r="A86" s="14" t="s">
        <v>69</v>
      </c>
      <c r="B86" s="23"/>
      <c r="C86" s="22"/>
      <c r="D86" s="15">
        <f t="shared" ref="D86:M86" si="17">SUM(D5,D16,D25,D42,D67,D72,D83)</f>
        <v>108351504</v>
      </c>
      <c r="E86" s="15">
        <f t="shared" si="17"/>
        <v>9728351</v>
      </c>
      <c r="F86" s="15">
        <f t="shared" si="17"/>
        <v>4256732</v>
      </c>
      <c r="G86" s="15">
        <f t="shared" si="17"/>
        <v>1112010</v>
      </c>
      <c r="H86" s="15">
        <f t="shared" si="17"/>
        <v>135884</v>
      </c>
      <c r="I86" s="15">
        <f t="shared" si="17"/>
        <v>48328027</v>
      </c>
      <c r="J86" s="15">
        <f t="shared" si="17"/>
        <v>0</v>
      </c>
      <c r="K86" s="15">
        <f t="shared" si="17"/>
        <v>18843879</v>
      </c>
      <c r="L86" s="15">
        <f t="shared" si="17"/>
        <v>0</v>
      </c>
      <c r="M86" s="15">
        <f t="shared" si="17"/>
        <v>0</v>
      </c>
      <c r="N86" s="15">
        <f>SUM(D86:M86)</f>
        <v>190756387</v>
      </c>
      <c r="O86" s="38">
        <f t="shared" si="13"/>
        <v>2399.5419575581468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20" t="s">
        <v>176</v>
      </c>
      <c r="M88" s="120"/>
      <c r="N88" s="120"/>
      <c r="O88" s="43">
        <v>79497</v>
      </c>
    </row>
    <row r="89" spans="1:119">
      <c r="A89" s="121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9"/>
    </row>
    <row r="90" spans="1:119" ht="15.75" customHeight="1" thickBot="1">
      <c r="A90" s="122" t="s">
        <v>106</v>
      </c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2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165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83</v>
      </c>
      <c r="B3" s="110"/>
      <c r="C3" s="111"/>
      <c r="D3" s="130" t="s">
        <v>42</v>
      </c>
      <c r="E3" s="131"/>
      <c r="F3" s="131"/>
      <c r="G3" s="131"/>
      <c r="H3" s="132"/>
      <c r="I3" s="130" t="s">
        <v>43</v>
      </c>
      <c r="J3" s="132"/>
      <c r="K3" s="130" t="s">
        <v>45</v>
      </c>
      <c r="L3" s="132"/>
      <c r="M3" s="36"/>
      <c r="N3" s="37"/>
      <c r="O3" s="133" t="s">
        <v>88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44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51731158</v>
      </c>
      <c r="E5" s="27">
        <f t="shared" si="0"/>
        <v>4877018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56608176</v>
      </c>
      <c r="O5" s="33">
        <f t="shared" ref="O5:O36" si="1">(N5/O$87)</f>
        <v>720.45328547974498</v>
      </c>
      <c r="P5" s="6"/>
    </row>
    <row r="6" spans="1:133">
      <c r="A6" s="12"/>
      <c r="B6" s="25">
        <v>311</v>
      </c>
      <c r="C6" s="20" t="s">
        <v>2</v>
      </c>
      <c r="D6" s="46">
        <v>39393931</v>
      </c>
      <c r="E6" s="46">
        <v>3458460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42852391</v>
      </c>
      <c r="O6" s="47">
        <f t="shared" si="1"/>
        <v>545.38315960953503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829551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829551</v>
      </c>
      <c r="O7" s="47">
        <f t="shared" si="1"/>
        <v>10.557710663968539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589007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589007</v>
      </c>
      <c r="O8" s="47">
        <f t="shared" si="1"/>
        <v>7.4963028012167028</v>
      </c>
      <c r="P8" s="9"/>
    </row>
    <row r="9" spans="1:133">
      <c r="A9" s="12"/>
      <c r="B9" s="25">
        <v>312.51</v>
      </c>
      <c r="C9" s="20" t="s">
        <v>121</v>
      </c>
      <c r="D9" s="46">
        <v>618399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618399</v>
      </c>
      <c r="O9" s="47">
        <f t="shared" si="1"/>
        <v>7.8703753197663318</v>
      </c>
      <c r="P9" s="9"/>
    </row>
    <row r="10" spans="1:133">
      <c r="A10" s="12"/>
      <c r="B10" s="25">
        <v>312.52</v>
      </c>
      <c r="C10" s="20" t="s">
        <v>131</v>
      </c>
      <c r="D10" s="46">
        <v>674500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674500</v>
      </c>
      <c r="O10" s="47">
        <f t="shared" si="1"/>
        <v>8.5843737670701135</v>
      </c>
      <c r="P10" s="9"/>
    </row>
    <row r="11" spans="1:133">
      <c r="A11" s="12"/>
      <c r="B11" s="25">
        <v>314.10000000000002</v>
      </c>
      <c r="C11" s="20" t="s">
        <v>115</v>
      </c>
      <c r="D11" s="46">
        <v>6949200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6949200</v>
      </c>
      <c r="O11" s="47">
        <f t="shared" si="1"/>
        <v>88.442594784467943</v>
      </c>
      <c r="P11" s="9"/>
    </row>
    <row r="12" spans="1:133">
      <c r="A12" s="12"/>
      <c r="B12" s="25">
        <v>314.3</v>
      </c>
      <c r="C12" s="20" t="s">
        <v>116</v>
      </c>
      <c r="D12" s="46">
        <v>1346325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1346325</v>
      </c>
      <c r="O12" s="47">
        <f t="shared" si="1"/>
        <v>17.134702760490246</v>
      </c>
      <c r="P12" s="9"/>
    </row>
    <row r="13" spans="1:133">
      <c r="A13" s="12"/>
      <c r="B13" s="25">
        <v>314.39999999999998</v>
      </c>
      <c r="C13" s="20" t="s">
        <v>117</v>
      </c>
      <c r="D13" s="46">
        <v>32758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32758</v>
      </c>
      <c r="O13" s="47">
        <f t="shared" si="1"/>
        <v>0.41691166176676464</v>
      </c>
      <c r="P13" s="9"/>
    </row>
    <row r="14" spans="1:133">
      <c r="A14" s="12"/>
      <c r="B14" s="25">
        <v>314.8</v>
      </c>
      <c r="C14" s="20" t="s">
        <v>118</v>
      </c>
      <c r="D14" s="46">
        <v>100911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100911</v>
      </c>
      <c r="O14" s="47">
        <f t="shared" si="1"/>
        <v>1.2842961322591731</v>
      </c>
      <c r="P14" s="9"/>
    </row>
    <row r="15" spans="1:133">
      <c r="A15" s="12"/>
      <c r="B15" s="25">
        <v>315</v>
      </c>
      <c r="C15" s="20" t="s">
        <v>132</v>
      </c>
      <c r="D15" s="46">
        <v>1919257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1919257</v>
      </c>
      <c r="O15" s="47">
        <f t="shared" si="1"/>
        <v>24.426418744352386</v>
      </c>
      <c r="P15" s="9"/>
    </row>
    <row r="16" spans="1:133">
      <c r="A16" s="12"/>
      <c r="B16" s="25">
        <v>316</v>
      </c>
      <c r="C16" s="20" t="s">
        <v>133</v>
      </c>
      <c r="D16" s="46">
        <v>695877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695877</v>
      </c>
      <c r="O16" s="47">
        <f t="shared" si="1"/>
        <v>8.856439234851667</v>
      </c>
      <c r="P16" s="9"/>
    </row>
    <row r="17" spans="1:16" ht="15.75">
      <c r="A17" s="29" t="s">
        <v>14</v>
      </c>
      <c r="B17" s="30"/>
      <c r="C17" s="31"/>
      <c r="D17" s="32">
        <f t="shared" ref="D17:M17" si="3">SUM(D18:D23)</f>
        <v>20985034</v>
      </c>
      <c r="E17" s="32">
        <f t="shared" si="3"/>
        <v>138626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7" si="4">SUM(D17:M17)</f>
        <v>21123660</v>
      </c>
      <c r="O17" s="45">
        <f t="shared" si="1"/>
        <v>268.84120499408192</v>
      </c>
      <c r="P17" s="10"/>
    </row>
    <row r="18" spans="1:16">
      <c r="A18" s="12"/>
      <c r="B18" s="25">
        <v>322</v>
      </c>
      <c r="C18" s="20" t="s">
        <v>0</v>
      </c>
      <c r="D18" s="46">
        <v>4255379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4255379</v>
      </c>
      <c r="O18" s="47">
        <f t="shared" si="1"/>
        <v>54.15828592519059</v>
      </c>
      <c r="P18" s="9"/>
    </row>
    <row r="19" spans="1:16">
      <c r="A19" s="12"/>
      <c r="B19" s="25">
        <v>323.10000000000002</v>
      </c>
      <c r="C19" s="20" t="s">
        <v>15</v>
      </c>
      <c r="D19" s="46">
        <v>5071381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5071381</v>
      </c>
      <c r="O19" s="47">
        <f t="shared" si="1"/>
        <v>64.543558219744696</v>
      </c>
      <c r="P19" s="9"/>
    </row>
    <row r="20" spans="1:16">
      <c r="A20" s="12"/>
      <c r="B20" s="25">
        <v>323.39999999999998</v>
      </c>
      <c r="C20" s="20" t="s">
        <v>16</v>
      </c>
      <c r="D20" s="46">
        <v>22395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22395</v>
      </c>
      <c r="O20" s="47">
        <f t="shared" si="1"/>
        <v>0.28502157229582681</v>
      </c>
      <c r="P20" s="9"/>
    </row>
    <row r="21" spans="1:16">
      <c r="A21" s="12"/>
      <c r="B21" s="25">
        <v>323.89999999999998</v>
      </c>
      <c r="C21" s="20" t="s">
        <v>17</v>
      </c>
      <c r="D21" s="46">
        <v>609016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609016</v>
      </c>
      <c r="O21" s="47">
        <f t="shared" si="1"/>
        <v>7.7509577081185652</v>
      </c>
      <c r="P21" s="9"/>
    </row>
    <row r="22" spans="1:16">
      <c r="A22" s="12"/>
      <c r="B22" s="25">
        <v>324.12</v>
      </c>
      <c r="C22" s="20" t="s">
        <v>95</v>
      </c>
      <c r="D22" s="46">
        <v>0</v>
      </c>
      <c r="E22" s="46">
        <v>138626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138626</v>
      </c>
      <c r="O22" s="47">
        <f t="shared" si="1"/>
        <v>1.7642956231784455</v>
      </c>
      <c r="P22" s="9"/>
    </row>
    <row r="23" spans="1:16">
      <c r="A23" s="12"/>
      <c r="B23" s="25">
        <v>325.2</v>
      </c>
      <c r="C23" s="20" t="s">
        <v>126</v>
      </c>
      <c r="D23" s="46">
        <v>11026863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11026863</v>
      </c>
      <c r="O23" s="47">
        <f t="shared" si="1"/>
        <v>140.33908594555382</v>
      </c>
      <c r="P23" s="9"/>
    </row>
    <row r="24" spans="1:16" ht="15.75">
      <c r="A24" s="29" t="s">
        <v>21</v>
      </c>
      <c r="B24" s="30"/>
      <c r="C24" s="31"/>
      <c r="D24" s="32">
        <f t="shared" ref="D24:M24" si="5">SUM(D25:D39)</f>
        <v>8743564</v>
      </c>
      <c r="E24" s="32">
        <f t="shared" si="5"/>
        <v>2412672</v>
      </c>
      <c r="F24" s="32">
        <f t="shared" si="5"/>
        <v>0</v>
      </c>
      <c r="G24" s="32">
        <f t="shared" si="5"/>
        <v>67022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11223258</v>
      </c>
      <c r="O24" s="45">
        <f t="shared" si="1"/>
        <v>142.83860868237181</v>
      </c>
      <c r="P24" s="10"/>
    </row>
    <row r="25" spans="1:16">
      <c r="A25" s="12"/>
      <c r="B25" s="25">
        <v>331.2</v>
      </c>
      <c r="C25" s="20" t="s">
        <v>20</v>
      </c>
      <c r="D25" s="46">
        <v>0</v>
      </c>
      <c r="E25" s="46">
        <v>141026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141026</v>
      </c>
      <c r="O25" s="47">
        <f t="shared" si="1"/>
        <v>1.794840466827027</v>
      </c>
      <c r="P25" s="9"/>
    </row>
    <row r="26" spans="1:16">
      <c r="A26" s="12"/>
      <c r="B26" s="25">
        <v>331.5</v>
      </c>
      <c r="C26" s="20" t="s">
        <v>22</v>
      </c>
      <c r="D26" s="46">
        <v>0</v>
      </c>
      <c r="E26" s="46">
        <v>721018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721018</v>
      </c>
      <c r="O26" s="47">
        <f t="shared" si="1"/>
        <v>9.1764091990887451</v>
      </c>
      <c r="P26" s="9"/>
    </row>
    <row r="27" spans="1:16">
      <c r="A27" s="12"/>
      <c r="B27" s="25">
        <v>331.69</v>
      </c>
      <c r="C27" s="20" t="s">
        <v>26</v>
      </c>
      <c r="D27" s="46">
        <v>226547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226547</v>
      </c>
      <c r="O27" s="47">
        <f t="shared" si="1"/>
        <v>2.883267789189671</v>
      </c>
      <c r="P27" s="9"/>
    </row>
    <row r="28" spans="1:16">
      <c r="A28" s="12"/>
      <c r="B28" s="25">
        <v>334.5</v>
      </c>
      <c r="C28" s="20" t="s">
        <v>30</v>
      </c>
      <c r="D28" s="46">
        <v>0</v>
      </c>
      <c r="E28" s="46">
        <v>420742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420742</v>
      </c>
      <c r="O28" s="47">
        <f t="shared" si="1"/>
        <v>5.354791085996462</v>
      </c>
      <c r="P28" s="9"/>
    </row>
    <row r="29" spans="1:16">
      <c r="A29" s="12"/>
      <c r="B29" s="25">
        <v>334.69</v>
      </c>
      <c r="C29" s="20" t="s">
        <v>31</v>
      </c>
      <c r="D29" s="46">
        <v>581699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581699</v>
      </c>
      <c r="O29" s="47">
        <f t="shared" si="1"/>
        <v>7.4032937523067721</v>
      </c>
      <c r="P29" s="9"/>
    </row>
    <row r="30" spans="1:16">
      <c r="A30" s="12"/>
      <c r="B30" s="25">
        <v>334.7</v>
      </c>
      <c r="C30" s="20" t="s">
        <v>32</v>
      </c>
      <c r="D30" s="46">
        <v>0</v>
      </c>
      <c r="E30" s="46">
        <v>400000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400000</v>
      </c>
      <c r="O30" s="47">
        <f t="shared" si="1"/>
        <v>5.0908072747635957</v>
      </c>
      <c r="P30" s="9"/>
    </row>
    <row r="31" spans="1:16">
      <c r="A31" s="12"/>
      <c r="B31" s="25">
        <v>335.12</v>
      </c>
      <c r="C31" s="20" t="s">
        <v>134</v>
      </c>
      <c r="D31" s="46">
        <v>2065013</v>
      </c>
      <c r="E31" s="46">
        <v>635394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2700407</v>
      </c>
      <c r="O31" s="47">
        <f t="shared" si="1"/>
        <v>34.368129001056346</v>
      </c>
      <c r="P31" s="9"/>
    </row>
    <row r="32" spans="1:16">
      <c r="A32" s="12"/>
      <c r="B32" s="25">
        <v>335.14</v>
      </c>
      <c r="C32" s="20" t="s">
        <v>135</v>
      </c>
      <c r="D32" s="46">
        <v>8810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8810</v>
      </c>
      <c r="O32" s="47">
        <f t="shared" si="1"/>
        <v>0.1121250302266682</v>
      </c>
      <c r="P32" s="9"/>
    </row>
    <row r="33" spans="1:16">
      <c r="A33" s="12"/>
      <c r="B33" s="25">
        <v>335.15</v>
      </c>
      <c r="C33" s="20" t="s">
        <v>136</v>
      </c>
      <c r="D33" s="46">
        <v>43603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43603</v>
      </c>
      <c r="O33" s="47">
        <f t="shared" si="1"/>
        <v>0.55493617400379269</v>
      </c>
      <c r="P33" s="9"/>
    </row>
    <row r="34" spans="1:16">
      <c r="A34" s="12"/>
      <c r="B34" s="25">
        <v>335.18</v>
      </c>
      <c r="C34" s="20" t="s">
        <v>137</v>
      </c>
      <c r="D34" s="46">
        <v>5384431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5384431</v>
      </c>
      <c r="O34" s="47">
        <f t="shared" si="1"/>
        <v>68.52775126315656</v>
      </c>
      <c r="P34" s="9"/>
    </row>
    <row r="35" spans="1:16">
      <c r="A35" s="12"/>
      <c r="B35" s="25">
        <v>335.41</v>
      </c>
      <c r="C35" s="20" t="s">
        <v>152</v>
      </c>
      <c r="D35" s="46">
        <v>33654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33654</v>
      </c>
      <c r="O35" s="47">
        <f t="shared" si="1"/>
        <v>0.42831507006223513</v>
      </c>
      <c r="P35" s="9"/>
    </row>
    <row r="36" spans="1:16">
      <c r="A36" s="12"/>
      <c r="B36" s="25">
        <v>337.2</v>
      </c>
      <c r="C36" s="20" t="s">
        <v>109</v>
      </c>
      <c r="D36" s="46">
        <v>231260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7">SUM(D36:M36)</f>
        <v>231260</v>
      </c>
      <c r="O36" s="47">
        <f t="shared" si="1"/>
        <v>2.9432502259045727</v>
      </c>
      <c r="P36" s="9"/>
    </row>
    <row r="37" spans="1:16">
      <c r="A37" s="12"/>
      <c r="B37" s="25">
        <v>337.4</v>
      </c>
      <c r="C37" s="20" t="s">
        <v>123</v>
      </c>
      <c r="D37" s="46">
        <v>0</v>
      </c>
      <c r="E37" s="46">
        <v>0</v>
      </c>
      <c r="F37" s="46">
        <v>0</v>
      </c>
      <c r="G37" s="46">
        <v>67022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67022</v>
      </c>
      <c r="O37" s="47">
        <f t="shared" ref="O37:O68" si="8">(N37/O$87)</f>
        <v>0.85299021292301425</v>
      </c>
      <c r="P37" s="9"/>
    </row>
    <row r="38" spans="1:16">
      <c r="A38" s="12"/>
      <c r="B38" s="25">
        <v>337.5</v>
      </c>
      <c r="C38" s="20" t="s">
        <v>39</v>
      </c>
      <c r="D38" s="46">
        <v>0</v>
      </c>
      <c r="E38" s="46">
        <v>94492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94492</v>
      </c>
      <c r="O38" s="47">
        <f t="shared" si="8"/>
        <v>1.2026014025174041</v>
      </c>
      <c r="P38" s="9"/>
    </row>
    <row r="39" spans="1:16">
      <c r="A39" s="12"/>
      <c r="B39" s="25">
        <v>337.6</v>
      </c>
      <c r="C39" s="20" t="s">
        <v>40</v>
      </c>
      <c r="D39" s="46">
        <v>168547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168547</v>
      </c>
      <c r="O39" s="47">
        <f t="shared" si="8"/>
        <v>2.1451007343489494</v>
      </c>
      <c r="P39" s="9"/>
    </row>
    <row r="40" spans="1:16" ht="15.75">
      <c r="A40" s="29" t="s">
        <v>46</v>
      </c>
      <c r="B40" s="30"/>
      <c r="C40" s="31"/>
      <c r="D40" s="32">
        <f t="shared" ref="D40:M40" si="9">SUM(D41:D62)</f>
        <v>9586007</v>
      </c>
      <c r="E40" s="32">
        <f t="shared" si="9"/>
        <v>412876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41872252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51871135</v>
      </c>
      <c r="O40" s="45">
        <f t="shared" si="8"/>
        <v>660.16487852061141</v>
      </c>
      <c r="P40" s="10"/>
    </row>
    <row r="41" spans="1:16">
      <c r="A41" s="12"/>
      <c r="B41" s="25">
        <v>341.1</v>
      </c>
      <c r="C41" s="20" t="s">
        <v>138</v>
      </c>
      <c r="D41" s="46">
        <v>210201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210201</v>
      </c>
      <c r="O41" s="47">
        <f t="shared" si="8"/>
        <v>2.6752319499064563</v>
      </c>
      <c r="P41" s="9"/>
    </row>
    <row r="42" spans="1:16">
      <c r="A42" s="12"/>
      <c r="B42" s="25">
        <v>341.2</v>
      </c>
      <c r="C42" s="20" t="s">
        <v>158</v>
      </c>
      <c r="D42" s="46">
        <v>301613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62" si="10">SUM(D42:M42)</f>
        <v>301613</v>
      </c>
      <c r="O42" s="47">
        <f t="shared" si="8"/>
        <v>3.8386341364081811</v>
      </c>
      <c r="P42" s="9"/>
    </row>
    <row r="43" spans="1:16">
      <c r="A43" s="12"/>
      <c r="B43" s="25">
        <v>341.51</v>
      </c>
      <c r="C43" s="20" t="s">
        <v>159</v>
      </c>
      <c r="D43" s="46">
        <v>16090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16090</v>
      </c>
      <c r="O43" s="47">
        <f t="shared" si="8"/>
        <v>0.20477772262736563</v>
      </c>
      <c r="P43" s="9"/>
    </row>
    <row r="44" spans="1:16">
      <c r="A44" s="12"/>
      <c r="B44" s="25">
        <v>341.8</v>
      </c>
      <c r="C44" s="20" t="s">
        <v>160</v>
      </c>
      <c r="D44" s="46">
        <v>160093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160093</v>
      </c>
      <c r="O44" s="47">
        <f t="shared" si="8"/>
        <v>2.037506522596821</v>
      </c>
      <c r="P44" s="9"/>
    </row>
    <row r="45" spans="1:16">
      <c r="A45" s="12"/>
      <c r="B45" s="25">
        <v>341.9</v>
      </c>
      <c r="C45" s="20" t="s">
        <v>139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686079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686079</v>
      </c>
      <c r="O45" s="47">
        <f t="shared" si="8"/>
        <v>8.7317399106563318</v>
      </c>
      <c r="P45" s="9"/>
    </row>
    <row r="46" spans="1:16">
      <c r="A46" s="12"/>
      <c r="B46" s="25">
        <v>342.4</v>
      </c>
      <c r="C46" s="20" t="s">
        <v>52</v>
      </c>
      <c r="D46" s="46">
        <v>1120461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1120461</v>
      </c>
      <c r="O46" s="47">
        <f t="shared" si="8"/>
        <v>14.260127524722233</v>
      </c>
      <c r="P46" s="9"/>
    </row>
    <row r="47" spans="1:16">
      <c r="A47" s="12"/>
      <c r="B47" s="25">
        <v>342.5</v>
      </c>
      <c r="C47" s="20" t="s">
        <v>53</v>
      </c>
      <c r="D47" s="46">
        <v>317492</v>
      </c>
      <c r="E47" s="46">
        <v>34667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352159</v>
      </c>
      <c r="O47" s="47">
        <f t="shared" si="8"/>
        <v>4.4819339976836829</v>
      </c>
      <c r="P47" s="9"/>
    </row>
    <row r="48" spans="1:16">
      <c r="A48" s="12"/>
      <c r="B48" s="25">
        <v>342.6</v>
      </c>
      <c r="C48" s="20" t="s">
        <v>54</v>
      </c>
      <c r="D48" s="46">
        <v>2599438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2599438</v>
      </c>
      <c r="O48" s="47">
        <f t="shared" si="8"/>
        <v>33.083094701742326</v>
      </c>
      <c r="P48" s="9"/>
    </row>
    <row r="49" spans="1:16">
      <c r="A49" s="12"/>
      <c r="B49" s="25">
        <v>342.9</v>
      </c>
      <c r="C49" s="20" t="s">
        <v>55</v>
      </c>
      <c r="D49" s="46">
        <v>473843</v>
      </c>
      <c r="E49" s="46">
        <v>178688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652531</v>
      </c>
      <c r="O49" s="47">
        <f t="shared" si="8"/>
        <v>8.3047739045219089</v>
      </c>
      <c r="P49" s="9"/>
    </row>
    <row r="50" spans="1:16">
      <c r="A50" s="12"/>
      <c r="B50" s="25">
        <v>343.3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14959759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14959759</v>
      </c>
      <c r="O50" s="47">
        <f t="shared" si="8"/>
        <v>190.39312486477544</v>
      </c>
      <c r="P50" s="9"/>
    </row>
    <row r="51" spans="1:16">
      <c r="A51" s="12"/>
      <c r="B51" s="25">
        <v>343.4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16627732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16627732</v>
      </c>
      <c r="O51" s="47">
        <f t="shared" si="8"/>
        <v>211.62144757104858</v>
      </c>
      <c r="P51" s="9"/>
    </row>
    <row r="52" spans="1:16">
      <c r="A52" s="12"/>
      <c r="B52" s="25">
        <v>343.5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9598682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9598682</v>
      </c>
      <c r="O52" s="47">
        <f t="shared" si="8"/>
        <v>122.16260038435595</v>
      </c>
      <c r="P52" s="9"/>
    </row>
    <row r="53" spans="1:16">
      <c r="A53" s="12"/>
      <c r="B53" s="25">
        <v>343.8</v>
      </c>
      <c r="C53" s="20" t="s">
        <v>59</v>
      </c>
      <c r="D53" s="46">
        <v>92575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92575</v>
      </c>
      <c r="O53" s="47">
        <f t="shared" si="8"/>
        <v>1.1782037086530996</v>
      </c>
      <c r="P53" s="9"/>
    </row>
    <row r="54" spans="1:16">
      <c r="A54" s="12"/>
      <c r="B54" s="25">
        <v>343.9</v>
      </c>
      <c r="C54" s="20" t="s">
        <v>60</v>
      </c>
      <c r="D54" s="46">
        <v>0</v>
      </c>
      <c r="E54" s="46">
        <v>161526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161526</v>
      </c>
      <c r="O54" s="47">
        <f t="shared" si="8"/>
        <v>2.0557443396586614</v>
      </c>
      <c r="P54" s="9"/>
    </row>
    <row r="55" spans="1:16">
      <c r="A55" s="12"/>
      <c r="B55" s="25">
        <v>344.3</v>
      </c>
      <c r="C55" s="20" t="s">
        <v>140</v>
      </c>
      <c r="D55" s="46">
        <v>76095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76095</v>
      </c>
      <c r="O55" s="47">
        <f t="shared" si="8"/>
        <v>0.9684624489328395</v>
      </c>
      <c r="P55" s="9"/>
    </row>
    <row r="56" spans="1:16">
      <c r="A56" s="12"/>
      <c r="B56" s="25">
        <v>344.5</v>
      </c>
      <c r="C56" s="20" t="s">
        <v>141</v>
      </c>
      <c r="D56" s="46">
        <v>2517894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2517894</v>
      </c>
      <c r="O56" s="47">
        <f t="shared" si="8"/>
        <v>32.045282730709019</v>
      </c>
      <c r="P56" s="9"/>
    </row>
    <row r="57" spans="1:16">
      <c r="A57" s="12"/>
      <c r="B57" s="25">
        <v>346.9</v>
      </c>
      <c r="C57" s="20" t="s">
        <v>64</v>
      </c>
      <c r="D57" s="46">
        <v>25794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25794</v>
      </c>
      <c r="O57" s="47">
        <f t="shared" si="8"/>
        <v>0.32828070711313045</v>
      </c>
      <c r="P57" s="9"/>
    </row>
    <row r="58" spans="1:16">
      <c r="A58" s="12"/>
      <c r="B58" s="25">
        <v>347.2</v>
      </c>
      <c r="C58" s="20" t="s">
        <v>65</v>
      </c>
      <c r="D58" s="46">
        <v>603626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603626</v>
      </c>
      <c r="O58" s="47">
        <f t="shared" si="8"/>
        <v>7.6823590800911257</v>
      </c>
      <c r="P58" s="9"/>
    </row>
    <row r="59" spans="1:16">
      <c r="A59" s="12"/>
      <c r="B59" s="25">
        <v>347.3</v>
      </c>
      <c r="C59" s="20" t="s">
        <v>66</v>
      </c>
      <c r="D59" s="46">
        <v>0</v>
      </c>
      <c r="E59" s="46">
        <v>37995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37995</v>
      </c>
      <c r="O59" s="47">
        <f t="shared" si="8"/>
        <v>0.48356305601160704</v>
      </c>
      <c r="P59" s="9"/>
    </row>
    <row r="60" spans="1:16">
      <c r="A60" s="12"/>
      <c r="B60" s="25">
        <v>347.4</v>
      </c>
      <c r="C60" s="20" t="s">
        <v>149</v>
      </c>
      <c r="D60" s="46">
        <v>37127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37127</v>
      </c>
      <c r="O60" s="47">
        <f t="shared" si="8"/>
        <v>0.47251600422537005</v>
      </c>
      <c r="P60" s="9"/>
    </row>
    <row r="61" spans="1:16">
      <c r="A61" s="12"/>
      <c r="B61" s="25">
        <v>347.5</v>
      </c>
      <c r="C61" s="20" t="s">
        <v>67</v>
      </c>
      <c r="D61" s="46">
        <v>841384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841384</v>
      </c>
      <c r="O61" s="47">
        <f t="shared" si="8"/>
        <v>10.708309470174234</v>
      </c>
      <c r="P61" s="9"/>
    </row>
    <row r="62" spans="1:16">
      <c r="A62" s="12"/>
      <c r="B62" s="25">
        <v>347.9</v>
      </c>
      <c r="C62" s="20" t="s">
        <v>68</v>
      </c>
      <c r="D62" s="46">
        <v>192281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192281</v>
      </c>
      <c r="O62" s="47">
        <f t="shared" si="8"/>
        <v>2.4471637839970475</v>
      </c>
      <c r="P62" s="9"/>
    </row>
    <row r="63" spans="1:16" ht="15.75">
      <c r="A63" s="29" t="s">
        <v>47</v>
      </c>
      <c r="B63" s="30"/>
      <c r="C63" s="31"/>
      <c r="D63" s="32">
        <f t="shared" ref="D63:M63" si="11">SUM(D64:D68)</f>
        <v>1017733</v>
      </c>
      <c r="E63" s="32">
        <f t="shared" si="11"/>
        <v>511273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314585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70" si="12">SUM(D63:M63)</f>
        <v>1843591</v>
      </c>
      <c r="O63" s="45">
        <f t="shared" si="8"/>
        <v>23.463416186221732</v>
      </c>
      <c r="P63" s="10"/>
    </row>
    <row r="64" spans="1:16">
      <c r="A64" s="13"/>
      <c r="B64" s="39">
        <v>351.1</v>
      </c>
      <c r="C64" s="21" t="s">
        <v>99</v>
      </c>
      <c r="D64" s="46">
        <v>815520</v>
      </c>
      <c r="E64" s="46">
        <v>590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816110</v>
      </c>
      <c r="O64" s="47">
        <f t="shared" si="8"/>
        <v>10.386646812518295</v>
      </c>
      <c r="P64" s="9"/>
    </row>
    <row r="65" spans="1:16">
      <c r="A65" s="13"/>
      <c r="B65" s="39">
        <v>351.2</v>
      </c>
      <c r="C65" s="21" t="s">
        <v>100</v>
      </c>
      <c r="D65" s="46">
        <v>0</v>
      </c>
      <c r="E65" s="46">
        <v>290874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290874</v>
      </c>
      <c r="O65" s="47">
        <f t="shared" si="8"/>
        <v>3.7019586880989652</v>
      </c>
      <c r="P65" s="9"/>
    </row>
    <row r="66" spans="1:16">
      <c r="A66" s="13"/>
      <c r="B66" s="39">
        <v>351.4</v>
      </c>
      <c r="C66" s="21" t="s">
        <v>101</v>
      </c>
      <c r="D66" s="46">
        <v>199715</v>
      </c>
      <c r="E66" s="46">
        <v>185011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384726</v>
      </c>
      <c r="O66" s="47">
        <f t="shared" si="8"/>
        <v>4.8964147989767479</v>
      </c>
      <c r="P66" s="9"/>
    </row>
    <row r="67" spans="1:16">
      <c r="A67" s="13"/>
      <c r="B67" s="39">
        <v>351.5</v>
      </c>
      <c r="C67" s="21" t="s">
        <v>155</v>
      </c>
      <c r="D67" s="46">
        <v>0</v>
      </c>
      <c r="E67" s="46">
        <v>34798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34798</v>
      </c>
      <c r="O67" s="47">
        <f t="shared" si="8"/>
        <v>0.44287477886805898</v>
      </c>
      <c r="P67" s="9"/>
    </row>
    <row r="68" spans="1:16">
      <c r="A68" s="13"/>
      <c r="B68" s="39">
        <v>354</v>
      </c>
      <c r="C68" s="21" t="s">
        <v>71</v>
      </c>
      <c r="D68" s="46">
        <v>2498</v>
      </c>
      <c r="E68" s="46">
        <v>0</v>
      </c>
      <c r="F68" s="46">
        <v>0</v>
      </c>
      <c r="G68" s="46">
        <v>0</v>
      </c>
      <c r="H68" s="46">
        <v>0</v>
      </c>
      <c r="I68" s="46">
        <v>314585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317083</v>
      </c>
      <c r="O68" s="47">
        <f t="shared" si="8"/>
        <v>4.0355211077596627</v>
      </c>
      <c r="P68" s="9"/>
    </row>
    <row r="69" spans="1:16" ht="15.75">
      <c r="A69" s="29" t="s">
        <v>3</v>
      </c>
      <c r="B69" s="30"/>
      <c r="C69" s="31"/>
      <c r="D69" s="32">
        <f t="shared" ref="D69:M69" si="13">SUM(D70:D80)</f>
        <v>10491915</v>
      </c>
      <c r="E69" s="32">
        <f t="shared" si="13"/>
        <v>715617</v>
      </c>
      <c r="F69" s="32">
        <f t="shared" si="13"/>
        <v>14105</v>
      </c>
      <c r="G69" s="32">
        <f t="shared" si="13"/>
        <v>222821</v>
      </c>
      <c r="H69" s="32">
        <f t="shared" si="13"/>
        <v>159766</v>
      </c>
      <c r="I69" s="32">
        <f t="shared" si="13"/>
        <v>791085</v>
      </c>
      <c r="J69" s="32">
        <f t="shared" si="13"/>
        <v>0</v>
      </c>
      <c r="K69" s="32">
        <f t="shared" si="13"/>
        <v>28381698</v>
      </c>
      <c r="L69" s="32">
        <f t="shared" si="13"/>
        <v>0</v>
      </c>
      <c r="M69" s="32">
        <f t="shared" si="13"/>
        <v>0</v>
      </c>
      <c r="N69" s="32">
        <f t="shared" si="12"/>
        <v>40777007</v>
      </c>
      <c r="O69" s="45">
        <f t="shared" ref="O69:O85" si="14">(N69/O$87)</f>
        <v>518.9697096967152</v>
      </c>
      <c r="P69" s="10"/>
    </row>
    <row r="70" spans="1:16">
      <c r="A70" s="12"/>
      <c r="B70" s="25">
        <v>361.1</v>
      </c>
      <c r="C70" s="20" t="s">
        <v>73</v>
      </c>
      <c r="D70" s="46">
        <v>449589</v>
      </c>
      <c r="E70" s="46">
        <v>135341</v>
      </c>
      <c r="F70" s="46">
        <v>14105</v>
      </c>
      <c r="G70" s="46">
        <v>222821</v>
      </c>
      <c r="H70" s="46">
        <v>73056</v>
      </c>
      <c r="I70" s="46">
        <v>493610</v>
      </c>
      <c r="J70" s="46">
        <v>0</v>
      </c>
      <c r="K70" s="46">
        <v>6318893</v>
      </c>
      <c r="L70" s="46">
        <v>0</v>
      </c>
      <c r="M70" s="46">
        <v>0</v>
      </c>
      <c r="N70" s="46">
        <f t="shared" si="12"/>
        <v>7707415</v>
      </c>
      <c r="O70" s="47">
        <f t="shared" si="14"/>
        <v>98.092410879055151</v>
      </c>
      <c r="P70" s="9"/>
    </row>
    <row r="71" spans="1:16">
      <c r="A71" s="12"/>
      <c r="B71" s="25">
        <v>361.2</v>
      </c>
      <c r="C71" s="20" t="s">
        <v>102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624945</v>
      </c>
      <c r="L71" s="46">
        <v>0</v>
      </c>
      <c r="M71" s="46">
        <v>0</v>
      </c>
      <c r="N71" s="46">
        <f t="shared" ref="N71:N80" si="15">SUM(D71:M71)</f>
        <v>624945</v>
      </c>
      <c r="O71" s="47">
        <f t="shared" si="14"/>
        <v>7.953686380817838</v>
      </c>
      <c r="P71" s="9"/>
    </row>
    <row r="72" spans="1:16">
      <c r="A72" s="12"/>
      <c r="B72" s="25">
        <v>361.3</v>
      </c>
      <c r="C72" s="20" t="s">
        <v>74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1075845</v>
      </c>
      <c r="L72" s="46">
        <v>0</v>
      </c>
      <c r="M72" s="46">
        <v>0</v>
      </c>
      <c r="N72" s="46">
        <f t="shared" si="15"/>
        <v>1075845</v>
      </c>
      <c r="O72" s="47">
        <f t="shared" si="14"/>
        <v>13.692298881295102</v>
      </c>
      <c r="P72" s="9"/>
    </row>
    <row r="73" spans="1:16">
      <c r="A73" s="12"/>
      <c r="B73" s="25">
        <v>361.4</v>
      </c>
      <c r="C73" s="20" t="s">
        <v>142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9020087</v>
      </c>
      <c r="L73" s="46">
        <v>0</v>
      </c>
      <c r="M73" s="46">
        <v>0</v>
      </c>
      <c r="N73" s="46">
        <f t="shared" si="15"/>
        <v>9020087</v>
      </c>
      <c r="O73" s="47">
        <f t="shared" si="14"/>
        <v>114.79881129650134</v>
      </c>
      <c r="P73" s="9"/>
    </row>
    <row r="74" spans="1:16">
      <c r="A74" s="12"/>
      <c r="B74" s="25">
        <v>362</v>
      </c>
      <c r="C74" s="20" t="s">
        <v>125</v>
      </c>
      <c r="D74" s="46">
        <v>9852</v>
      </c>
      <c r="E74" s="46">
        <v>9450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19302</v>
      </c>
      <c r="O74" s="47">
        <f t="shared" si="14"/>
        <v>0.24565690504371732</v>
      </c>
      <c r="P74" s="9"/>
    </row>
    <row r="75" spans="1:16">
      <c r="A75" s="12"/>
      <c r="B75" s="25">
        <v>364</v>
      </c>
      <c r="C75" s="20" t="s">
        <v>143</v>
      </c>
      <c r="D75" s="46">
        <v>0</v>
      </c>
      <c r="E75" s="46">
        <v>0</v>
      </c>
      <c r="F75" s="46">
        <v>0</v>
      </c>
      <c r="G75" s="46">
        <v>0</v>
      </c>
      <c r="H75" s="46">
        <v>86710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86710</v>
      </c>
      <c r="O75" s="47">
        <f t="shared" si="14"/>
        <v>1.1035597469868785</v>
      </c>
      <c r="P75" s="9"/>
    </row>
    <row r="76" spans="1:16">
      <c r="A76" s="12"/>
      <c r="B76" s="25">
        <v>365</v>
      </c>
      <c r="C76" s="20" t="s">
        <v>144</v>
      </c>
      <c r="D76" s="46">
        <v>249714</v>
      </c>
      <c r="E76" s="46">
        <v>0</v>
      </c>
      <c r="F76" s="46">
        <v>0</v>
      </c>
      <c r="G76" s="46">
        <v>0</v>
      </c>
      <c r="H76" s="46">
        <v>0</v>
      </c>
      <c r="I76" s="46">
        <v>128620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378334</v>
      </c>
      <c r="O76" s="47">
        <f t="shared" si="14"/>
        <v>4.8150636987260258</v>
      </c>
      <c r="P76" s="9"/>
    </row>
    <row r="77" spans="1:16">
      <c r="A77" s="12"/>
      <c r="B77" s="25">
        <v>366</v>
      </c>
      <c r="C77" s="20" t="s">
        <v>77</v>
      </c>
      <c r="D77" s="46">
        <v>247756</v>
      </c>
      <c r="E77" s="46">
        <v>99434</v>
      </c>
      <c r="F77" s="46">
        <v>0</v>
      </c>
      <c r="G77" s="46">
        <v>0</v>
      </c>
      <c r="H77" s="46">
        <v>0</v>
      </c>
      <c r="I77" s="46">
        <v>2000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349190</v>
      </c>
      <c r="O77" s="47">
        <f t="shared" si="14"/>
        <v>4.44414748068675</v>
      </c>
      <c r="P77" s="9"/>
    </row>
    <row r="78" spans="1:16">
      <c r="A78" s="12"/>
      <c r="B78" s="25">
        <v>368</v>
      </c>
      <c r="C78" s="20" t="s">
        <v>78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11334447</v>
      </c>
      <c r="L78" s="46">
        <v>0</v>
      </c>
      <c r="M78" s="46">
        <v>0</v>
      </c>
      <c r="N78" s="46">
        <f t="shared" si="15"/>
        <v>11334447</v>
      </c>
      <c r="O78" s="47">
        <f t="shared" si="14"/>
        <v>144.25371310755602</v>
      </c>
      <c r="P78" s="9"/>
    </row>
    <row r="79" spans="1:16">
      <c r="A79" s="12"/>
      <c r="B79" s="25">
        <v>369.3</v>
      </c>
      <c r="C79" s="20" t="s">
        <v>104</v>
      </c>
      <c r="D79" s="46">
        <v>1464729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1464729</v>
      </c>
      <c r="O79" s="47">
        <f t="shared" si="14"/>
        <v>18.641632621893017</v>
      </c>
      <c r="P79" s="9"/>
    </row>
    <row r="80" spans="1:16">
      <c r="A80" s="12"/>
      <c r="B80" s="25">
        <v>369.9</v>
      </c>
      <c r="C80" s="20" t="s">
        <v>79</v>
      </c>
      <c r="D80" s="46">
        <v>8070275</v>
      </c>
      <c r="E80" s="46">
        <v>471392</v>
      </c>
      <c r="F80" s="46">
        <v>0</v>
      </c>
      <c r="G80" s="46">
        <v>0</v>
      </c>
      <c r="H80" s="46">
        <v>0</v>
      </c>
      <c r="I80" s="46">
        <v>166855</v>
      </c>
      <c r="J80" s="46">
        <v>0</v>
      </c>
      <c r="K80" s="46">
        <v>7481</v>
      </c>
      <c r="L80" s="46">
        <v>0</v>
      </c>
      <c r="M80" s="46">
        <v>0</v>
      </c>
      <c r="N80" s="46">
        <f t="shared" si="15"/>
        <v>8716003</v>
      </c>
      <c r="O80" s="47">
        <f t="shared" si="14"/>
        <v>110.92872869815331</v>
      </c>
      <c r="P80" s="9"/>
    </row>
    <row r="81" spans="1:119" ht="15.75">
      <c r="A81" s="29" t="s">
        <v>48</v>
      </c>
      <c r="B81" s="30"/>
      <c r="C81" s="31"/>
      <c r="D81" s="32">
        <f t="shared" ref="D81:M81" si="16">SUM(D82:D84)</f>
        <v>2215994</v>
      </c>
      <c r="E81" s="32">
        <f t="shared" si="16"/>
        <v>486044</v>
      </c>
      <c r="F81" s="32">
        <f t="shared" si="16"/>
        <v>12691398</v>
      </c>
      <c r="G81" s="32">
        <f t="shared" si="16"/>
        <v>33484375</v>
      </c>
      <c r="H81" s="32">
        <f t="shared" si="16"/>
        <v>0</v>
      </c>
      <c r="I81" s="32">
        <f t="shared" si="16"/>
        <v>50000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>SUM(D81:M81)</f>
        <v>48927811</v>
      </c>
      <c r="O81" s="45">
        <f t="shared" si="14"/>
        <v>622.70514044264564</v>
      </c>
      <c r="P81" s="9"/>
    </row>
    <row r="82" spans="1:119">
      <c r="A82" s="12"/>
      <c r="B82" s="25">
        <v>381</v>
      </c>
      <c r="C82" s="20" t="s">
        <v>80</v>
      </c>
      <c r="D82" s="46">
        <v>2215994</v>
      </c>
      <c r="E82" s="46">
        <v>486044</v>
      </c>
      <c r="F82" s="46">
        <v>4194707</v>
      </c>
      <c r="G82" s="46">
        <v>0</v>
      </c>
      <c r="H82" s="46">
        <v>0</v>
      </c>
      <c r="I82" s="46">
        <v>50000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6946745</v>
      </c>
      <c r="O82" s="47">
        <f t="shared" si="14"/>
        <v>88.411349954819087</v>
      </c>
      <c r="P82" s="9"/>
    </row>
    <row r="83" spans="1:119">
      <c r="A83" s="12"/>
      <c r="B83" s="25">
        <v>384</v>
      </c>
      <c r="C83" s="20" t="s">
        <v>128</v>
      </c>
      <c r="D83" s="46">
        <v>0</v>
      </c>
      <c r="E83" s="46">
        <v>0</v>
      </c>
      <c r="F83" s="46">
        <v>569084</v>
      </c>
      <c r="G83" s="46">
        <v>5256982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5826066</v>
      </c>
      <c r="O83" s="47">
        <f t="shared" si="14"/>
        <v>74.148447940132101</v>
      </c>
      <c r="P83" s="9"/>
    </row>
    <row r="84" spans="1:119" ht="15.75" thickBot="1">
      <c r="A84" s="12"/>
      <c r="B84" s="25">
        <v>385</v>
      </c>
      <c r="C84" s="20" t="s">
        <v>166</v>
      </c>
      <c r="D84" s="46">
        <v>0</v>
      </c>
      <c r="E84" s="46">
        <v>0</v>
      </c>
      <c r="F84" s="46">
        <v>7927607</v>
      </c>
      <c r="G84" s="46">
        <v>28227393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36155000</v>
      </c>
      <c r="O84" s="47">
        <f t="shared" si="14"/>
        <v>460.1453425476945</v>
      </c>
      <c r="P84" s="9"/>
    </row>
    <row r="85" spans="1:119" ht="16.5" thickBot="1">
      <c r="A85" s="14" t="s">
        <v>69</v>
      </c>
      <c r="B85" s="23"/>
      <c r="C85" s="22"/>
      <c r="D85" s="15">
        <f t="shared" ref="D85:M85" si="17">SUM(D5,D17,D24,D40,D63,D69,D81)</f>
        <v>104771405</v>
      </c>
      <c r="E85" s="15">
        <f t="shared" si="17"/>
        <v>9554126</v>
      </c>
      <c r="F85" s="15">
        <f t="shared" si="17"/>
        <v>12705503</v>
      </c>
      <c r="G85" s="15">
        <f t="shared" si="17"/>
        <v>33774218</v>
      </c>
      <c r="H85" s="15">
        <f t="shared" si="17"/>
        <v>159766</v>
      </c>
      <c r="I85" s="15">
        <f t="shared" si="17"/>
        <v>43027922</v>
      </c>
      <c r="J85" s="15">
        <f t="shared" si="17"/>
        <v>0</v>
      </c>
      <c r="K85" s="15">
        <f t="shared" si="17"/>
        <v>28381698</v>
      </c>
      <c r="L85" s="15">
        <f t="shared" si="17"/>
        <v>0</v>
      </c>
      <c r="M85" s="15">
        <f t="shared" si="17"/>
        <v>0</v>
      </c>
      <c r="N85" s="15">
        <f>SUM(D85:M85)</f>
        <v>232374638</v>
      </c>
      <c r="O85" s="38">
        <f t="shared" si="14"/>
        <v>2957.4362440023929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20" t="s">
        <v>167</v>
      </c>
      <c r="M87" s="120"/>
      <c r="N87" s="120"/>
      <c r="O87" s="43">
        <v>78573</v>
      </c>
    </row>
    <row r="88" spans="1:119">
      <c r="A88" s="121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9"/>
    </row>
    <row r="89" spans="1:119" ht="15.75" customHeight="1" thickBot="1">
      <c r="A89" s="122" t="s">
        <v>106</v>
      </c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2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163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83</v>
      </c>
      <c r="B3" s="110"/>
      <c r="C3" s="111"/>
      <c r="D3" s="130" t="s">
        <v>42</v>
      </c>
      <c r="E3" s="131"/>
      <c r="F3" s="131"/>
      <c r="G3" s="131"/>
      <c r="H3" s="132"/>
      <c r="I3" s="130" t="s">
        <v>43</v>
      </c>
      <c r="J3" s="132"/>
      <c r="K3" s="130" t="s">
        <v>45</v>
      </c>
      <c r="L3" s="132"/>
      <c r="M3" s="36"/>
      <c r="N3" s="37"/>
      <c r="O3" s="133" t="s">
        <v>88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44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48913880</v>
      </c>
      <c r="E5" s="27">
        <f t="shared" si="0"/>
        <v>4516383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53430263</v>
      </c>
      <c r="O5" s="33">
        <f t="shared" ref="O5:O36" si="1">(N5/O$84)</f>
        <v>684.63472232900233</v>
      </c>
      <c r="P5" s="6"/>
    </row>
    <row r="6" spans="1:133">
      <c r="A6" s="12"/>
      <c r="B6" s="25">
        <v>311</v>
      </c>
      <c r="C6" s="20" t="s">
        <v>2</v>
      </c>
      <c r="D6" s="46">
        <v>36633074</v>
      </c>
      <c r="E6" s="46">
        <v>3099805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39732879</v>
      </c>
      <c r="O6" s="47">
        <f t="shared" si="1"/>
        <v>509.12174213884833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825728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825728</v>
      </c>
      <c r="O7" s="47">
        <f t="shared" si="1"/>
        <v>10.58055918607929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590850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590850</v>
      </c>
      <c r="O8" s="47">
        <f t="shared" si="1"/>
        <v>7.5709233489659411</v>
      </c>
      <c r="P8" s="9"/>
    </row>
    <row r="9" spans="1:133">
      <c r="A9" s="12"/>
      <c r="B9" s="25">
        <v>312.51</v>
      </c>
      <c r="C9" s="20" t="s">
        <v>121</v>
      </c>
      <c r="D9" s="46">
        <v>655213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655213</v>
      </c>
      <c r="O9" s="47">
        <f t="shared" si="1"/>
        <v>8.3956459342405374</v>
      </c>
      <c r="P9" s="9"/>
    </row>
    <row r="10" spans="1:133">
      <c r="A10" s="12"/>
      <c r="B10" s="25">
        <v>312.52</v>
      </c>
      <c r="C10" s="20" t="s">
        <v>131</v>
      </c>
      <c r="D10" s="46">
        <v>657099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657099</v>
      </c>
      <c r="O10" s="47">
        <f t="shared" si="1"/>
        <v>8.419812408703006</v>
      </c>
      <c r="P10" s="9"/>
    </row>
    <row r="11" spans="1:133">
      <c r="A11" s="12"/>
      <c r="B11" s="25">
        <v>314.10000000000002</v>
      </c>
      <c r="C11" s="20" t="s">
        <v>115</v>
      </c>
      <c r="D11" s="46">
        <v>6815218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6815218</v>
      </c>
      <c r="O11" s="47">
        <f t="shared" si="1"/>
        <v>87.327567207401145</v>
      </c>
      <c r="P11" s="9"/>
    </row>
    <row r="12" spans="1:133">
      <c r="A12" s="12"/>
      <c r="B12" s="25">
        <v>314.3</v>
      </c>
      <c r="C12" s="20" t="s">
        <v>116</v>
      </c>
      <c r="D12" s="46">
        <v>1359107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1359107</v>
      </c>
      <c r="O12" s="47">
        <f t="shared" si="1"/>
        <v>17.415071371825427</v>
      </c>
      <c r="P12" s="9"/>
    </row>
    <row r="13" spans="1:133">
      <c r="A13" s="12"/>
      <c r="B13" s="25">
        <v>314.39999999999998</v>
      </c>
      <c r="C13" s="20" t="s">
        <v>117</v>
      </c>
      <c r="D13" s="46">
        <v>41422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41422</v>
      </c>
      <c r="O13" s="47">
        <f t="shared" si="1"/>
        <v>0.53076548525153122</v>
      </c>
      <c r="P13" s="9"/>
    </row>
    <row r="14" spans="1:133">
      <c r="A14" s="12"/>
      <c r="B14" s="25">
        <v>314.8</v>
      </c>
      <c r="C14" s="20" t="s">
        <v>118</v>
      </c>
      <c r="D14" s="46">
        <v>91278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91278</v>
      </c>
      <c r="O14" s="47">
        <f t="shared" si="1"/>
        <v>1.1696009840854924</v>
      </c>
      <c r="P14" s="9"/>
    </row>
    <row r="15" spans="1:133">
      <c r="A15" s="12"/>
      <c r="B15" s="25">
        <v>315</v>
      </c>
      <c r="C15" s="20" t="s">
        <v>132</v>
      </c>
      <c r="D15" s="46">
        <v>1972939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1972939</v>
      </c>
      <c r="O15" s="47">
        <f t="shared" si="1"/>
        <v>25.280477178954921</v>
      </c>
      <c r="P15" s="9"/>
    </row>
    <row r="16" spans="1:133">
      <c r="A16" s="12"/>
      <c r="B16" s="25">
        <v>316</v>
      </c>
      <c r="C16" s="20" t="s">
        <v>133</v>
      </c>
      <c r="D16" s="46">
        <v>688530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688530</v>
      </c>
      <c r="O16" s="47">
        <f t="shared" si="1"/>
        <v>8.8225570846467285</v>
      </c>
      <c r="P16" s="9"/>
    </row>
    <row r="17" spans="1:16" ht="15.75">
      <c r="A17" s="29" t="s">
        <v>14</v>
      </c>
      <c r="B17" s="30"/>
      <c r="C17" s="31"/>
      <c r="D17" s="32">
        <f t="shared" ref="D17:M17" si="3">SUM(D18:D23)</f>
        <v>21460517</v>
      </c>
      <c r="E17" s="32">
        <f t="shared" si="3"/>
        <v>355209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7" si="4">SUM(D17:M17)</f>
        <v>21815726</v>
      </c>
      <c r="O17" s="45">
        <f t="shared" si="1"/>
        <v>279.53827426257658</v>
      </c>
      <c r="P17" s="10"/>
    </row>
    <row r="18" spans="1:16">
      <c r="A18" s="12"/>
      <c r="B18" s="25">
        <v>322</v>
      </c>
      <c r="C18" s="20" t="s">
        <v>0</v>
      </c>
      <c r="D18" s="46">
        <v>4743505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4743505</v>
      </c>
      <c r="O18" s="47">
        <f t="shared" si="1"/>
        <v>60.781438199943622</v>
      </c>
      <c r="P18" s="9"/>
    </row>
    <row r="19" spans="1:16">
      <c r="A19" s="12"/>
      <c r="B19" s="25">
        <v>323.10000000000002</v>
      </c>
      <c r="C19" s="20" t="s">
        <v>15</v>
      </c>
      <c r="D19" s="46">
        <v>5094936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5094936</v>
      </c>
      <c r="O19" s="47">
        <f t="shared" si="1"/>
        <v>65.284539094333823</v>
      </c>
      <c r="P19" s="9"/>
    </row>
    <row r="20" spans="1:16">
      <c r="A20" s="12"/>
      <c r="B20" s="25">
        <v>323.39999999999998</v>
      </c>
      <c r="C20" s="20" t="s">
        <v>16</v>
      </c>
      <c r="D20" s="46">
        <v>29427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29427</v>
      </c>
      <c r="O20" s="47">
        <f t="shared" si="1"/>
        <v>0.37706619512570155</v>
      </c>
      <c r="P20" s="9"/>
    </row>
    <row r="21" spans="1:16">
      <c r="A21" s="12"/>
      <c r="B21" s="25">
        <v>323.89999999999998</v>
      </c>
      <c r="C21" s="20" t="s">
        <v>17</v>
      </c>
      <c r="D21" s="46">
        <v>550923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550923</v>
      </c>
      <c r="O21" s="47">
        <f t="shared" si="1"/>
        <v>7.0593142154224644</v>
      </c>
      <c r="P21" s="9"/>
    </row>
    <row r="22" spans="1:16">
      <c r="A22" s="12"/>
      <c r="B22" s="25">
        <v>324.12</v>
      </c>
      <c r="C22" s="20" t="s">
        <v>95</v>
      </c>
      <c r="D22" s="46">
        <v>0</v>
      </c>
      <c r="E22" s="46">
        <v>348040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348040</v>
      </c>
      <c r="O22" s="47">
        <f t="shared" si="1"/>
        <v>4.4596499320878502</v>
      </c>
      <c r="P22" s="9"/>
    </row>
    <row r="23" spans="1:16">
      <c r="A23" s="12"/>
      <c r="B23" s="25">
        <v>325.2</v>
      </c>
      <c r="C23" s="20" t="s">
        <v>126</v>
      </c>
      <c r="D23" s="46">
        <v>11041726</v>
      </c>
      <c r="E23" s="46">
        <v>7169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11048895</v>
      </c>
      <c r="O23" s="47">
        <f t="shared" si="1"/>
        <v>141.5762666256631</v>
      </c>
      <c r="P23" s="9"/>
    </row>
    <row r="24" spans="1:16" ht="15.75">
      <c r="A24" s="29" t="s">
        <v>21</v>
      </c>
      <c r="B24" s="30"/>
      <c r="C24" s="31"/>
      <c r="D24" s="32">
        <f t="shared" ref="D24:M24" si="5">SUM(D25:D39)</f>
        <v>8578107</v>
      </c>
      <c r="E24" s="32">
        <f t="shared" si="5"/>
        <v>1859023</v>
      </c>
      <c r="F24" s="32">
        <f t="shared" si="5"/>
        <v>0</v>
      </c>
      <c r="G24" s="32">
        <f t="shared" si="5"/>
        <v>1625890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12063020</v>
      </c>
      <c r="O24" s="45">
        <f t="shared" si="1"/>
        <v>154.57087209451322</v>
      </c>
      <c r="P24" s="10"/>
    </row>
    <row r="25" spans="1:16">
      <c r="A25" s="12"/>
      <c r="B25" s="25">
        <v>331.2</v>
      </c>
      <c r="C25" s="20" t="s">
        <v>20</v>
      </c>
      <c r="D25" s="46">
        <v>0</v>
      </c>
      <c r="E25" s="46">
        <v>166667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166667</v>
      </c>
      <c r="O25" s="47">
        <f t="shared" si="1"/>
        <v>2.1356064683119347</v>
      </c>
      <c r="P25" s="9"/>
    </row>
    <row r="26" spans="1:16">
      <c r="A26" s="12"/>
      <c r="B26" s="25">
        <v>331.5</v>
      </c>
      <c r="C26" s="20" t="s">
        <v>22</v>
      </c>
      <c r="D26" s="46">
        <v>0</v>
      </c>
      <c r="E26" s="46">
        <v>366937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366937</v>
      </c>
      <c r="O26" s="47">
        <f t="shared" si="1"/>
        <v>4.7017887804002969</v>
      </c>
      <c r="P26" s="9"/>
    </row>
    <row r="27" spans="1:16">
      <c r="A27" s="12"/>
      <c r="B27" s="25">
        <v>331.69</v>
      </c>
      <c r="C27" s="20" t="s">
        <v>26</v>
      </c>
      <c r="D27" s="46">
        <v>211104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211104</v>
      </c>
      <c r="O27" s="47">
        <f t="shared" si="1"/>
        <v>2.7050049973091412</v>
      </c>
      <c r="P27" s="9"/>
    </row>
    <row r="28" spans="1:16">
      <c r="A28" s="12"/>
      <c r="B28" s="25">
        <v>334.5</v>
      </c>
      <c r="C28" s="20" t="s">
        <v>30</v>
      </c>
      <c r="D28" s="46">
        <v>0</v>
      </c>
      <c r="E28" s="46">
        <v>500981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500981</v>
      </c>
      <c r="O28" s="47">
        <f t="shared" si="1"/>
        <v>6.4193767458547963</v>
      </c>
      <c r="P28" s="9"/>
    </row>
    <row r="29" spans="1:16">
      <c r="A29" s="12"/>
      <c r="B29" s="25">
        <v>334.69</v>
      </c>
      <c r="C29" s="20" t="s">
        <v>31</v>
      </c>
      <c r="D29" s="46">
        <v>556524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556524</v>
      </c>
      <c r="O29" s="47">
        <f t="shared" si="1"/>
        <v>7.1310832628584606</v>
      </c>
      <c r="P29" s="9"/>
    </row>
    <row r="30" spans="1:16">
      <c r="A30" s="12"/>
      <c r="B30" s="25">
        <v>335.12</v>
      </c>
      <c r="C30" s="20" t="s">
        <v>134</v>
      </c>
      <c r="D30" s="46">
        <v>1987519</v>
      </c>
      <c r="E30" s="46">
        <v>623558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2611077</v>
      </c>
      <c r="O30" s="47">
        <f t="shared" si="1"/>
        <v>33.45733066810179</v>
      </c>
      <c r="P30" s="9"/>
    </row>
    <row r="31" spans="1:16">
      <c r="A31" s="12"/>
      <c r="B31" s="25">
        <v>335.14</v>
      </c>
      <c r="C31" s="20" t="s">
        <v>135</v>
      </c>
      <c r="D31" s="46">
        <v>9369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9369</v>
      </c>
      <c r="O31" s="47">
        <f t="shared" si="1"/>
        <v>0.12005074190820328</v>
      </c>
      <c r="P31" s="9"/>
    </row>
    <row r="32" spans="1:16">
      <c r="A32" s="12"/>
      <c r="B32" s="25">
        <v>335.15</v>
      </c>
      <c r="C32" s="20" t="s">
        <v>136</v>
      </c>
      <c r="D32" s="46">
        <v>43588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43588</v>
      </c>
      <c r="O32" s="47">
        <f t="shared" si="1"/>
        <v>0.55851977140514086</v>
      </c>
      <c r="P32" s="9"/>
    </row>
    <row r="33" spans="1:16">
      <c r="A33" s="12"/>
      <c r="B33" s="25">
        <v>335.18</v>
      </c>
      <c r="C33" s="20" t="s">
        <v>137</v>
      </c>
      <c r="D33" s="46">
        <v>5062149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5062149</v>
      </c>
      <c r="O33" s="47">
        <f t="shared" si="1"/>
        <v>64.86441915891443</v>
      </c>
      <c r="P33" s="9"/>
    </row>
    <row r="34" spans="1:16">
      <c r="A34" s="12"/>
      <c r="B34" s="25">
        <v>335.41</v>
      </c>
      <c r="C34" s="20" t="s">
        <v>152</v>
      </c>
      <c r="D34" s="46">
        <v>43248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43248</v>
      </c>
      <c r="O34" s="47">
        <f t="shared" si="1"/>
        <v>0.55416314292304147</v>
      </c>
      <c r="P34" s="9"/>
    </row>
    <row r="35" spans="1:16">
      <c r="A35" s="12"/>
      <c r="B35" s="25">
        <v>337.2</v>
      </c>
      <c r="C35" s="20" t="s">
        <v>109</v>
      </c>
      <c r="D35" s="46">
        <v>231303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7">SUM(D35:M35)</f>
        <v>231303</v>
      </c>
      <c r="O35" s="47">
        <f t="shared" si="1"/>
        <v>2.9638271699853926</v>
      </c>
      <c r="P35" s="9"/>
    </row>
    <row r="36" spans="1:16">
      <c r="A36" s="12"/>
      <c r="B36" s="25">
        <v>337.4</v>
      </c>
      <c r="C36" s="20" t="s">
        <v>123</v>
      </c>
      <c r="D36" s="46">
        <v>0</v>
      </c>
      <c r="E36" s="46">
        <v>0</v>
      </c>
      <c r="F36" s="46">
        <v>0</v>
      </c>
      <c r="G36" s="46">
        <v>96892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96892</v>
      </c>
      <c r="O36" s="47">
        <f t="shared" si="1"/>
        <v>1.2415366084928627</v>
      </c>
      <c r="P36" s="9"/>
    </row>
    <row r="37" spans="1:16">
      <c r="A37" s="12"/>
      <c r="B37" s="25">
        <v>337.5</v>
      </c>
      <c r="C37" s="20" t="s">
        <v>39</v>
      </c>
      <c r="D37" s="46">
        <v>0</v>
      </c>
      <c r="E37" s="46">
        <v>150880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150880</v>
      </c>
      <c r="O37" s="47">
        <f t="shared" ref="O37:O68" si="8">(N37/O$84)</f>
        <v>1.9333179569975141</v>
      </c>
      <c r="P37" s="9"/>
    </row>
    <row r="38" spans="1:16">
      <c r="A38" s="12"/>
      <c r="B38" s="25">
        <v>337.6</v>
      </c>
      <c r="C38" s="20" t="s">
        <v>40</v>
      </c>
      <c r="D38" s="46">
        <v>433303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433303</v>
      </c>
      <c r="O38" s="47">
        <f t="shared" si="8"/>
        <v>5.5521770328797313</v>
      </c>
      <c r="P38" s="9"/>
    </row>
    <row r="39" spans="1:16">
      <c r="A39" s="12"/>
      <c r="B39" s="25">
        <v>337.7</v>
      </c>
      <c r="C39" s="20" t="s">
        <v>41</v>
      </c>
      <c r="D39" s="46">
        <v>0</v>
      </c>
      <c r="E39" s="46">
        <v>50000</v>
      </c>
      <c r="F39" s="46">
        <v>0</v>
      </c>
      <c r="G39" s="46">
        <v>1528998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1578998</v>
      </c>
      <c r="O39" s="47">
        <f t="shared" si="8"/>
        <v>20.232669588170474</v>
      </c>
      <c r="P39" s="9"/>
    </row>
    <row r="40" spans="1:16" ht="15.75">
      <c r="A40" s="29" t="s">
        <v>46</v>
      </c>
      <c r="B40" s="30"/>
      <c r="C40" s="31"/>
      <c r="D40" s="32">
        <f t="shared" ref="D40:M40" si="9">SUM(D41:D63)</f>
        <v>10059556</v>
      </c>
      <c r="E40" s="32">
        <f t="shared" si="9"/>
        <v>112903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40810231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50982690</v>
      </c>
      <c r="O40" s="45">
        <f t="shared" si="8"/>
        <v>653.27246867071574</v>
      </c>
      <c r="P40" s="10"/>
    </row>
    <row r="41" spans="1:16">
      <c r="A41" s="12"/>
      <c r="B41" s="25">
        <v>341.1</v>
      </c>
      <c r="C41" s="20" t="s">
        <v>138</v>
      </c>
      <c r="D41" s="46">
        <v>221087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221087</v>
      </c>
      <c r="O41" s="47">
        <f t="shared" si="8"/>
        <v>2.8329232977114889</v>
      </c>
      <c r="P41" s="9"/>
    </row>
    <row r="42" spans="1:16">
      <c r="A42" s="12"/>
      <c r="B42" s="25">
        <v>341.2</v>
      </c>
      <c r="C42" s="20" t="s">
        <v>158</v>
      </c>
      <c r="D42" s="46">
        <v>218006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63" si="10">SUM(D42:M42)</f>
        <v>218006</v>
      </c>
      <c r="O42" s="47">
        <f t="shared" si="8"/>
        <v>2.7934445554957588</v>
      </c>
      <c r="P42" s="9"/>
    </row>
    <row r="43" spans="1:16">
      <c r="A43" s="12"/>
      <c r="B43" s="25">
        <v>341.51</v>
      </c>
      <c r="C43" s="20" t="s">
        <v>159</v>
      </c>
      <c r="D43" s="46">
        <v>13708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13708</v>
      </c>
      <c r="O43" s="47">
        <f t="shared" si="8"/>
        <v>0.17564900950770099</v>
      </c>
      <c r="P43" s="9"/>
    </row>
    <row r="44" spans="1:16">
      <c r="A44" s="12"/>
      <c r="B44" s="25">
        <v>341.8</v>
      </c>
      <c r="C44" s="20" t="s">
        <v>160</v>
      </c>
      <c r="D44" s="46">
        <v>155163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155163</v>
      </c>
      <c r="O44" s="47">
        <f t="shared" si="8"/>
        <v>1.9881986622587837</v>
      </c>
      <c r="P44" s="9"/>
    </row>
    <row r="45" spans="1:16">
      <c r="A45" s="12"/>
      <c r="B45" s="25">
        <v>341.9</v>
      </c>
      <c r="C45" s="20" t="s">
        <v>139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490116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490116</v>
      </c>
      <c r="O45" s="47">
        <f t="shared" si="8"/>
        <v>6.2801568386253557</v>
      </c>
      <c r="P45" s="9"/>
    </row>
    <row r="46" spans="1:16">
      <c r="A46" s="12"/>
      <c r="B46" s="25">
        <v>342.4</v>
      </c>
      <c r="C46" s="20" t="s">
        <v>52</v>
      </c>
      <c r="D46" s="46">
        <v>1063172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1063172</v>
      </c>
      <c r="O46" s="47">
        <f t="shared" si="8"/>
        <v>13.623074754619308</v>
      </c>
      <c r="P46" s="9"/>
    </row>
    <row r="47" spans="1:16">
      <c r="A47" s="12"/>
      <c r="B47" s="25">
        <v>342.5</v>
      </c>
      <c r="C47" s="20" t="s">
        <v>53</v>
      </c>
      <c r="D47" s="46">
        <v>427696</v>
      </c>
      <c r="E47" s="46">
        <v>29239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456935</v>
      </c>
      <c r="O47" s="47">
        <f t="shared" si="8"/>
        <v>5.8549883396120039</v>
      </c>
      <c r="P47" s="9"/>
    </row>
    <row r="48" spans="1:16">
      <c r="A48" s="12"/>
      <c r="B48" s="25">
        <v>342.6</v>
      </c>
      <c r="C48" s="20" t="s">
        <v>54</v>
      </c>
      <c r="D48" s="46">
        <v>2988084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2988084</v>
      </c>
      <c r="O48" s="47">
        <f t="shared" si="8"/>
        <v>38.288152533251328</v>
      </c>
      <c r="P48" s="9"/>
    </row>
    <row r="49" spans="1:16">
      <c r="A49" s="12"/>
      <c r="B49" s="25">
        <v>342.9</v>
      </c>
      <c r="C49" s="20" t="s">
        <v>55</v>
      </c>
      <c r="D49" s="46">
        <v>75589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75589</v>
      </c>
      <c r="O49" s="47">
        <f t="shared" si="8"/>
        <v>0.96856820686297118</v>
      </c>
      <c r="P49" s="9"/>
    </row>
    <row r="50" spans="1:16">
      <c r="A50" s="12"/>
      <c r="B50" s="25">
        <v>343.3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15686443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15686443</v>
      </c>
      <c r="O50" s="47">
        <f t="shared" si="8"/>
        <v>201.00001281361318</v>
      </c>
      <c r="P50" s="9"/>
    </row>
    <row r="51" spans="1:16">
      <c r="A51" s="12"/>
      <c r="B51" s="25">
        <v>343.4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15599217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15599217</v>
      </c>
      <c r="O51" s="47">
        <f t="shared" si="8"/>
        <v>199.88233259014376</v>
      </c>
      <c r="P51" s="9"/>
    </row>
    <row r="52" spans="1:16">
      <c r="A52" s="12"/>
      <c r="B52" s="25">
        <v>343.5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9034455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9034455</v>
      </c>
      <c r="O52" s="47">
        <f t="shared" si="8"/>
        <v>115.76401168601522</v>
      </c>
      <c r="P52" s="9"/>
    </row>
    <row r="53" spans="1:16">
      <c r="A53" s="12"/>
      <c r="B53" s="25">
        <v>343.8</v>
      </c>
      <c r="C53" s="20" t="s">
        <v>59</v>
      </c>
      <c r="D53" s="46">
        <v>63390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63390</v>
      </c>
      <c r="O53" s="47">
        <f t="shared" si="8"/>
        <v>0.81225493964788187</v>
      </c>
      <c r="P53" s="9"/>
    </row>
    <row r="54" spans="1:16">
      <c r="A54" s="12"/>
      <c r="B54" s="25">
        <v>343.9</v>
      </c>
      <c r="C54" s="20" t="s">
        <v>60</v>
      </c>
      <c r="D54" s="46">
        <v>0</v>
      </c>
      <c r="E54" s="46">
        <v>32300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32300</v>
      </c>
      <c r="O54" s="47">
        <f t="shared" si="8"/>
        <v>0.41387970579944133</v>
      </c>
      <c r="P54" s="9"/>
    </row>
    <row r="55" spans="1:16">
      <c r="A55" s="12"/>
      <c r="B55" s="25">
        <v>344.3</v>
      </c>
      <c r="C55" s="20" t="s">
        <v>140</v>
      </c>
      <c r="D55" s="46">
        <v>93515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93515</v>
      </c>
      <c r="O55" s="47">
        <f t="shared" si="8"/>
        <v>1.1982650367750698</v>
      </c>
      <c r="P55" s="9"/>
    </row>
    <row r="56" spans="1:16">
      <c r="A56" s="12"/>
      <c r="B56" s="25">
        <v>344.5</v>
      </c>
      <c r="C56" s="20" t="s">
        <v>141</v>
      </c>
      <c r="D56" s="46">
        <v>2611599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2611599</v>
      </c>
      <c r="O56" s="47">
        <f t="shared" si="8"/>
        <v>33.464019374183131</v>
      </c>
      <c r="P56" s="9"/>
    </row>
    <row r="57" spans="1:16">
      <c r="A57" s="12"/>
      <c r="B57" s="25">
        <v>345.9</v>
      </c>
      <c r="C57" s="20" t="s">
        <v>111</v>
      </c>
      <c r="D57" s="46">
        <v>0</v>
      </c>
      <c r="E57" s="46">
        <v>5098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5098</v>
      </c>
      <c r="O57" s="47">
        <f t="shared" si="8"/>
        <v>6.5323800005125443E-2</v>
      </c>
      <c r="P57" s="9"/>
    </row>
    <row r="58" spans="1:16">
      <c r="A58" s="12"/>
      <c r="B58" s="25">
        <v>346.9</v>
      </c>
      <c r="C58" s="20" t="s">
        <v>64</v>
      </c>
      <c r="D58" s="46">
        <v>13875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13875</v>
      </c>
      <c r="O58" s="47">
        <f t="shared" si="8"/>
        <v>0.17778888290920275</v>
      </c>
      <c r="P58" s="9"/>
    </row>
    <row r="59" spans="1:16">
      <c r="A59" s="12"/>
      <c r="B59" s="25">
        <v>347.2</v>
      </c>
      <c r="C59" s="20" t="s">
        <v>65</v>
      </c>
      <c r="D59" s="46">
        <v>950534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950534</v>
      </c>
      <c r="O59" s="47">
        <f t="shared" si="8"/>
        <v>12.179774992952513</v>
      </c>
      <c r="P59" s="9"/>
    </row>
    <row r="60" spans="1:16">
      <c r="A60" s="12"/>
      <c r="B60" s="25">
        <v>347.3</v>
      </c>
      <c r="C60" s="20" t="s">
        <v>66</v>
      </c>
      <c r="D60" s="46">
        <v>0</v>
      </c>
      <c r="E60" s="46">
        <v>46266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46266</v>
      </c>
      <c r="O60" s="47">
        <f t="shared" si="8"/>
        <v>0.59283462750826477</v>
      </c>
      <c r="P60" s="9"/>
    </row>
    <row r="61" spans="1:16">
      <c r="A61" s="12"/>
      <c r="B61" s="25">
        <v>347.4</v>
      </c>
      <c r="C61" s="20" t="s">
        <v>149</v>
      </c>
      <c r="D61" s="46">
        <v>64378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64378</v>
      </c>
      <c r="O61" s="47">
        <f t="shared" si="8"/>
        <v>0.82491478947233543</v>
      </c>
      <c r="P61" s="9"/>
    </row>
    <row r="62" spans="1:16">
      <c r="A62" s="12"/>
      <c r="B62" s="25">
        <v>347.5</v>
      </c>
      <c r="C62" s="20" t="s">
        <v>67</v>
      </c>
      <c r="D62" s="46">
        <v>924906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924906</v>
      </c>
      <c r="O62" s="47">
        <f t="shared" si="8"/>
        <v>11.85138771430768</v>
      </c>
      <c r="P62" s="9"/>
    </row>
    <row r="63" spans="1:16">
      <c r="A63" s="12"/>
      <c r="B63" s="25">
        <v>347.9</v>
      </c>
      <c r="C63" s="20" t="s">
        <v>68</v>
      </c>
      <c r="D63" s="46">
        <v>174854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174854</v>
      </c>
      <c r="O63" s="47">
        <f t="shared" si="8"/>
        <v>2.2405115194382512</v>
      </c>
      <c r="P63" s="9"/>
    </row>
    <row r="64" spans="1:16" ht="15.75">
      <c r="A64" s="29" t="s">
        <v>47</v>
      </c>
      <c r="B64" s="30"/>
      <c r="C64" s="31"/>
      <c r="D64" s="32">
        <f t="shared" ref="D64:M64" si="11">SUM(D65:D68)</f>
        <v>1071335</v>
      </c>
      <c r="E64" s="32">
        <f t="shared" si="11"/>
        <v>405642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240260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70" si="12">SUM(D64:M64)</f>
        <v>1717237</v>
      </c>
      <c r="O64" s="45">
        <f t="shared" si="8"/>
        <v>22.004010660926166</v>
      </c>
      <c r="P64" s="10"/>
    </row>
    <row r="65" spans="1:16">
      <c r="A65" s="13"/>
      <c r="B65" s="39">
        <v>351.1</v>
      </c>
      <c r="C65" s="21" t="s">
        <v>99</v>
      </c>
      <c r="D65" s="46">
        <v>896294</v>
      </c>
      <c r="E65" s="46">
        <v>1167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897461</v>
      </c>
      <c r="O65" s="47">
        <f t="shared" si="8"/>
        <v>11.499718100509982</v>
      </c>
      <c r="P65" s="9"/>
    </row>
    <row r="66" spans="1:16">
      <c r="A66" s="13"/>
      <c r="B66" s="39">
        <v>351.2</v>
      </c>
      <c r="C66" s="21" t="s">
        <v>100</v>
      </c>
      <c r="D66" s="46">
        <v>0</v>
      </c>
      <c r="E66" s="46">
        <v>276292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276292</v>
      </c>
      <c r="O66" s="47">
        <f t="shared" si="8"/>
        <v>3.5402988134594193</v>
      </c>
      <c r="P66" s="9"/>
    </row>
    <row r="67" spans="1:16">
      <c r="A67" s="13"/>
      <c r="B67" s="39">
        <v>351.4</v>
      </c>
      <c r="C67" s="21" t="s">
        <v>101</v>
      </c>
      <c r="D67" s="46">
        <v>155682</v>
      </c>
      <c r="E67" s="46">
        <v>128183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283865</v>
      </c>
      <c r="O67" s="47">
        <f t="shared" si="8"/>
        <v>3.6373363060915915</v>
      </c>
      <c r="P67" s="9"/>
    </row>
    <row r="68" spans="1:16">
      <c r="A68" s="13"/>
      <c r="B68" s="39">
        <v>354</v>
      </c>
      <c r="C68" s="21" t="s">
        <v>71</v>
      </c>
      <c r="D68" s="46">
        <v>19359</v>
      </c>
      <c r="E68" s="46">
        <v>0</v>
      </c>
      <c r="F68" s="46">
        <v>0</v>
      </c>
      <c r="G68" s="46">
        <v>0</v>
      </c>
      <c r="H68" s="46">
        <v>0</v>
      </c>
      <c r="I68" s="46">
        <v>240260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259619</v>
      </c>
      <c r="O68" s="47">
        <f t="shared" si="8"/>
        <v>3.326657440865175</v>
      </c>
      <c r="P68" s="9"/>
    </row>
    <row r="69" spans="1:16" ht="15.75">
      <c r="A69" s="29" t="s">
        <v>3</v>
      </c>
      <c r="B69" s="30"/>
      <c r="C69" s="31"/>
      <c r="D69" s="32">
        <f t="shared" ref="D69:M69" si="13">SUM(D70:D79)</f>
        <v>8919706</v>
      </c>
      <c r="E69" s="32">
        <f t="shared" si="13"/>
        <v>640783</v>
      </c>
      <c r="F69" s="32">
        <f t="shared" si="13"/>
        <v>908</v>
      </c>
      <c r="G69" s="32">
        <f t="shared" si="13"/>
        <v>30729</v>
      </c>
      <c r="H69" s="32">
        <f t="shared" si="13"/>
        <v>112270</v>
      </c>
      <c r="I69" s="32">
        <f t="shared" si="13"/>
        <v>576252</v>
      </c>
      <c r="J69" s="32">
        <f t="shared" si="13"/>
        <v>0</v>
      </c>
      <c r="K69" s="32">
        <f t="shared" si="13"/>
        <v>31891620</v>
      </c>
      <c r="L69" s="32">
        <f t="shared" si="13"/>
        <v>0</v>
      </c>
      <c r="M69" s="32">
        <f t="shared" si="13"/>
        <v>0</v>
      </c>
      <c r="N69" s="32">
        <f t="shared" si="12"/>
        <v>42172268</v>
      </c>
      <c r="O69" s="45">
        <f t="shared" ref="O69:O82" si="14">(N69/O$84)</f>
        <v>540.3791291868481</v>
      </c>
      <c r="P69" s="10"/>
    </row>
    <row r="70" spans="1:16">
      <c r="A70" s="12"/>
      <c r="B70" s="25">
        <v>361.1</v>
      </c>
      <c r="C70" s="20" t="s">
        <v>73</v>
      </c>
      <c r="D70" s="46">
        <v>194654</v>
      </c>
      <c r="E70" s="46">
        <v>28825</v>
      </c>
      <c r="F70" s="46">
        <v>908</v>
      </c>
      <c r="G70" s="46">
        <v>30729</v>
      </c>
      <c r="H70" s="46">
        <v>24855</v>
      </c>
      <c r="I70" s="46">
        <v>237769</v>
      </c>
      <c r="J70" s="46">
        <v>0</v>
      </c>
      <c r="K70" s="46">
        <v>5081261</v>
      </c>
      <c r="L70" s="46">
        <v>0</v>
      </c>
      <c r="M70" s="46">
        <v>0</v>
      </c>
      <c r="N70" s="46">
        <f t="shared" si="12"/>
        <v>5599001</v>
      </c>
      <c r="O70" s="47">
        <f t="shared" si="14"/>
        <v>71.743433023243895</v>
      </c>
      <c r="P70" s="9"/>
    </row>
    <row r="71" spans="1:16">
      <c r="A71" s="12"/>
      <c r="B71" s="25">
        <v>361.2</v>
      </c>
      <c r="C71" s="20" t="s">
        <v>102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502542</v>
      </c>
      <c r="L71" s="46">
        <v>0</v>
      </c>
      <c r="M71" s="46">
        <v>0</v>
      </c>
      <c r="N71" s="46">
        <f t="shared" ref="N71:N79" si="15">SUM(D71:M71)</f>
        <v>502542</v>
      </c>
      <c r="O71" s="47">
        <f t="shared" si="14"/>
        <v>6.439378796032905</v>
      </c>
      <c r="P71" s="9"/>
    </row>
    <row r="72" spans="1:16">
      <c r="A72" s="12"/>
      <c r="B72" s="25">
        <v>361.3</v>
      </c>
      <c r="C72" s="20" t="s">
        <v>74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1368742</v>
      </c>
      <c r="L72" s="46">
        <v>0</v>
      </c>
      <c r="M72" s="46">
        <v>0</v>
      </c>
      <c r="N72" s="46">
        <f t="shared" si="15"/>
        <v>1368742</v>
      </c>
      <c r="O72" s="47">
        <f t="shared" si="14"/>
        <v>17.538530534840213</v>
      </c>
      <c r="P72" s="9"/>
    </row>
    <row r="73" spans="1:16">
      <c r="A73" s="12"/>
      <c r="B73" s="25">
        <v>361.4</v>
      </c>
      <c r="C73" s="20" t="s">
        <v>142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13839507</v>
      </c>
      <c r="L73" s="46">
        <v>0</v>
      </c>
      <c r="M73" s="46">
        <v>0</v>
      </c>
      <c r="N73" s="46">
        <f t="shared" si="15"/>
        <v>13839507</v>
      </c>
      <c r="O73" s="47">
        <f t="shared" si="14"/>
        <v>177.33408933651111</v>
      </c>
      <c r="P73" s="9"/>
    </row>
    <row r="74" spans="1:16">
      <c r="A74" s="12"/>
      <c r="B74" s="25">
        <v>362</v>
      </c>
      <c r="C74" s="20" t="s">
        <v>125</v>
      </c>
      <c r="D74" s="46">
        <v>9803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9803</v>
      </c>
      <c r="O74" s="47">
        <f t="shared" si="14"/>
        <v>0.12561185002947131</v>
      </c>
      <c r="P74" s="9"/>
    </row>
    <row r="75" spans="1:16">
      <c r="A75" s="12"/>
      <c r="B75" s="25">
        <v>364</v>
      </c>
      <c r="C75" s="20" t="s">
        <v>143</v>
      </c>
      <c r="D75" s="46">
        <v>1310</v>
      </c>
      <c r="E75" s="46">
        <v>0</v>
      </c>
      <c r="F75" s="46">
        <v>0</v>
      </c>
      <c r="G75" s="46">
        <v>0</v>
      </c>
      <c r="H75" s="46">
        <v>87415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88725</v>
      </c>
      <c r="O75" s="47">
        <f t="shared" si="14"/>
        <v>1.1368878296301992</v>
      </c>
      <c r="P75" s="9"/>
    </row>
    <row r="76" spans="1:16">
      <c r="A76" s="12"/>
      <c r="B76" s="25">
        <v>365</v>
      </c>
      <c r="C76" s="20" t="s">
        <v>144</v>
      </c>
      <c r="D76" s="46">
        <v>545966</v>
      </c>
      <c r="E76" s="46">
        <v>19110</v>
      </c>
      <c r="F76" s="46">
        <v>0</v>
      </c>
      <c r="G76" s="46">
        <v>0</v>
      </c>
      <c r="H76" s="46">
        <v>0</v>
      </c>
      <c r="I76" s="46">
        <v>252461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817537</v>
      </c>
      <c r="O76" s="47">
        <f t="shared" si="14"/>
        <v>10.475602880500244</v>
      </c>
      <c r="P76" s="9"/>
    </row>
    <row r="77" spans="1:16">
      <c r="A77" s="12"/>
      <c r="B77" s="25">
        <v>366</v>
      </c>
      <c r="C77" s="20" t="s">
        <v>77</v>
      </c>
      <c r="D77" s="46">
        <v>411465</v>
      </c>
      <c r="E77" s="46">
        <v>174753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586218</v>
      </c>
      <c r="O77" s="47">
        <f t="shared" si="14"/>
        <v>7.5115706927039287</v>
      </c>
      <c r="P77" s="9"/>
    </row>
    <row r="78" spans="1:16">
      <c r="A78" s="12"/>
      <c r="B78" s="25">
        <v>368</v>
      </c>
      <c r="C78" s="20" t="s">
        <v>78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11007235</v>
      </c>
      <c r="L78" s="46">
        <v>0</v>
      </c>
      <c r="M78" s="46">
        <v>0</v>
      </c>
      <c r="N78" s="46">
        <f t="shared" si="15"/>
        <v>11007235</v>
      </c>
      <c r="O78" s="47">
        <f t="shared" si="14"/>
        <v>141.0424515004741</v>
      </c>
      <c r="P78" s="9"/>
    </row>
    <row r="79" spans="1:16">
      <c r="A79" s="12"/>
      <c r="B79" s="25">
        <v>369.9</v>
      </c>
      <c r="C79" s="20" t="s">
        <v>79</v>
      </c>
      <c r="D79" s="46">
        <v>7756508</v>
      </c>
      <c r="E79" s="46">
        <v>418095</v>
      </c>
      <c r="F79" s="46">
        <v>0</v>
      </c>
      <c r="G79" s="46">
        <v>0</v>
      </c>
      <c r="H79" s="46">
        <v>0</v>
      </c>
      <c r="I79" s="46">
        <v>86022</v>
      </c>
      <c r="J79" s="46">
        <v>0</v>
      </c>
      <c r="K79" s="46">
        <v>92333</v>
      </c>
      <c r="L79" s="46">
        <v>0</v>
      </c>
      <c r="M79" s="46">
        <v>0</v>
      </c>
      <c r="N79" s="46">
        <f t="shared" si="15"/>
        <v>8352958</v>
      </c>
      <c r="O79" s="47">
        <f t="shared" si="14"/>
        <v>107.03157274288203</v>
      </c>
      <c r="P79" s="9"/>
    </row>
    <row r="80" spans="1:16" ht="15.75">
      <c r="A80" s="29" t="s">
        <v>48</v>
      </c>
      <c r="B80" s="30"/>
      <c r="C80" s="31"/>
      <c r="D80" s="32">
        <f t="shared" ref="D80:M80" si="16">SUM(D81:D81)</f>
        <v>2074011</v>
      </c>
      <c r="E80" s="32">
        <f t="shared" si="16"/>
        <v>720366</v>
      </c>
      <c r="F80" s="32">
        <f t="shared" si="16"/>
        <v>4521675</v>
      </c>
      <c r="G80" s="32">
        <f t="shared" si="16"/>
        <v>0</v>
      </c>
      <c r="H80" s="32">
        <f t="shared" si="16"/>
        <v>0</v>
      </c>
      <c r="I80" s="32">
        <f t="shared" si="16"/>
        <v>50000</v>
      </c>
      <c r="J80" s="32">
        <f t="shared" si="16"/>
        <v>0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>SUM(D80:M80)</f>
        <v>7366052</v>
      </c>
      <c r="O80" s="45">
        <f t="shared" si="14"/>
        <v>94.385741011250346</v>
      </c>
      <c r="P80" s="9"/>
    </row>
    <row r="81" spans="1:119" ht="15.75" thickBot="1">
      <c r="A81" s="12"/>
      <c r="B81" s="25">
        <v>381</v>
      </c>
      <c r="C81" s="20" t="s">
        <v>80</v>
      </c>
      <c r="D81" s="46">
        <v>2074011</v>
      </c>
      <c r="E81" s="46">
        <v>720366</v>
      </c>
      <c r="F81" s="46">
        <v>4521675</v>
      </c>
      <c r="G81" s="46">
        <v>0</v>
      </c>
      <c r="H81" s="46">
        <v>0</v>
      </c>
      <c r="I81" s="46">
        <v>50000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7366052</v>
      </c>
      <c r="O81" s="47">
        <f t="shared" si="14"/>
        <v>94.385741011250346</v>
      </c>
      <c r="P81" s="9"/>
    </row>
    <row r="82" spans="1:119" ht="16.5" thickBot="1">
      <c r="A82" s="14" t="s">
        <v>69</v>
      </c>
      <c r="B82" s="23"/>
      <c r="C82" s="22"/>
      <c r="D82" s="15">
        <f t="shared" ref="D82:M82" si="17">SUM(D5,D17,D24,D40,D64,D69,D80)</f>
        <v>101077112</v>
      </c>
      <c r="E82" s="15">
        <f t="shared" si="17"/>
        <v>8610309</v>
      </c>
      <c r="F82" s="15">
        <f t="shared" si="17"/>
        <v>4522583</v>
      </c>
      <c r="G82" s="15">
        <f t="shared" si="17"/>
        <v>1656619</v>
      </c>
      <c r="H82" s="15">
        <f t="shared" si="17"/>
        <v>112270</v>
      </c>
      <c r="I82" s="15">
        <f t="shared" si="17"/>
        <v>41676743</v>
      </c>
      <c r="J82" s="15">
        <f t="shared" si="17"/>
        <v>0</v>
      </c>
      <c r="K82" s="15">
        <f t="shared" si="17"/>
        <v>31891620</v>
      </c>
      <c r="L82" s="15">
        <f t="shared" si="17"/>
        <v>0</v>
      </c>
      <c r="M82" s="15">
        <f t="shared" si="17"/>
        <v>0</v>
      </c>
      <c r="N82" s="15">
        <f>SUM(D82:M82)</f>
        <v>189547256</v>
      </c>
      <c r="O82" s="38">
        <f t="shared" si="14"/>
        <v>2428.7852182158326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20" t="s">
        <v>164</v>
      </c>
      <c r="M84" s="120"/>
      <c r="N84" s="120"/>
      <c r="O84" s="43">
        <v>78042</v>
      </c>
    </row>
    <row r="85" spans="1:119">
      <c r="A85" s="121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9"/>
    </row>
    <row r="86" spans="1:119" ht="15.75" customHeight="1" thickBot="1">
      <c r="A86" s="122" t="s">
        <v>106</v>
      </c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2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157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83</v>
      </c>
      <c r="B3" s="110"/>
      <c r="C3" s="111"/>
      <c r="D3" s="130" t="s">
        <v>42</v>
      </c>
      <c r="E3" s="131"/>
      <c r="F3" s="131"/>
      <c r="G3" s="131"/>
      <c r="H3" s="132"/>
      <c r="I3" s="130" t="s">
        <v>43</v>
      </c>
      <c r="J3" s="132"/>
      <c r="K3" s="130" t="s">
        <v>45</v>
      </c>
      <c r="L3" s="132"/>
      <c r="M3" s="36"/>
      <c r="N3" s="37"/>
      <c r="O3" s="133" t="s">
        <v>88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44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47063274</v>
      </c>
      <c r="E5" s="27">
        <f t="shared" si="0"/>
        <v>4207458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51270732</v>
      </c>
      <c r="O5" s="33">
        <f t="shared" ref="O5:O36" si="1">(N5/O$86)</f>
        <v>660.2033505453328</v>
      </c>
      <c r="P5" s="6"/>
    </row>
    <row r="6" spans="1:133">
      <c r="A6" s="12"/>
      <c r="B6" s="25">
        <v>311</v>
      </c>
      <c r="C6" s="20" t="s">
        <v>2</v>
      </c>
      <c r="D6" s="46">
        <v>34887089</v>
      </c>
      <c r="E6" s="46">
        <v>2716228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37603317</v>
      </c>
      <c r="O6" s="47">
        <f t="shared" si="1"/>
        <v>484.21067744884687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868801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868801</v>
      </c>
      <c r="O7" s="47">
        <f t="shared" si="1"/>
        <v>11.18738330393129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622429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622429</v>
      </c>
      <c r="O8" s="47">
        <f t="shared" si="1"/>
        <v>8.0148984663722178</v>
      </c>
      <c r="P8" s="9"/>
    </row>
    <row r="9" spans="1:133">
      <c r="A9" s="12"/>
      <c r="B9" s="25">
        <v>312.51</v>
      </c>
      <c r="C9" s="20" t="s">
        <v>121</v>
      </c>
      <c r="D9" s="46">
        <v>750585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750585</v>
      </c>
      <c r="O9" s="47">
        <f t="shared" si="1"/>
        <v>9.6651386188336179</v>
      </c>
      <c r="P9" s="9"/>
    </row>
    <row r="10" spans="1:133">
      <c r="A10" s="12"/>
      <c r="B10" s="25">
        <v>312.52</v>
      </c>
      <c r="C10" s="20" t="s">
        <v>131</v>
      </c>
      <c r="D10" s="46">
        <v>627053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627053</v>
      </c>
      <c r="O10" s="47">
        <f t="shared" si="1"/>
        <v>8.0744408246307575</v>
      </c>
      <c r="P10" s="9"/>
    </row>
    <row r="11" spans="1:133">
      <c r="A11" s="12"/>
      <c r="B11" s="25">
        <v>314.10000000000002</v>
      </c>
      <c r="C11" s="20" t="s">
        <v>115</v>
      </c>
      <c r="D11" s="46">
        <v>6604413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6604413</v>
      </c>
      <c r="O11" s="47">
        <f t="shared" si="1"/>
        <v>85.043755392163177</v>
      </c>
      <c r="P11" s="9"/>
    </row>
    <row r="12" spans="1:133">
      <c r="A12" s="12"/>
      <c r="B12" s="25">
        <v>314.3</v>
      </c>
      <c r="C12" s="20" t="s">
        <v>116</v>
      </c>
      <c r="D12" s="46">
        <v>1335118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1335118</v>
      </c>
      <c r="O12" s="47">
        <f t="shared" si="1"/>
        <v>17.192057585083507</v>
      </c>
      <c r="P12" s="9"/>
    </row>
    <row r="13" spans="1:133">
      <c r="A13" s="12"/>
      <c r="B13" s="25">
        <v>314.39999999999998</v>
      </c>
      <c r="C13" s="20" t="s">
        <v>117</v>
      </c>
      <c r="D13" s="46">
        <v>56292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56292</v>
      </c>
      <c r="O13" s="47">
        <f t="shared" si="1"/>
        <v>0.72486125239830546</v>
      </c>
      <c r="P13" s="9"/>
    </row>
    <row r="14" spans="1:133">
      <c r="A14" s="12"/>
      <c r="B14" s="25">
        <v>314.8</v>
      </c>
      <c r="C14" s="20" t="s">
        <v>118</v>
      </c>
      <c r="D14" s="46">
        <v>78958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78958</v>
      </c>
      <c r="O14" s="47">
        <f t="shared" si="1"/>
        <v>1.0167269730488417</v>
      </c>
      <c r="P14" s="9"/>
    </row>
    <row r="15" spans="1:133">
      <c r="A15" s="12"/>
      <c r="B15" s="25">
        <v>315</v>
      </c>
      <c r="C15" s="20" t="s">
        <v>132</v>
      </c>
      <c r="D15" s="46">
        <v>2284046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2284046</v>
      </c>
      <c r="O15" s="47">
        <f t="shared" si="1"/>
        <v>29.411220850126835</v>
      </c>
      <c r="P15" s="9"/>
    </row>
    <row r="16" spans="1:133">
      <c r="A16" s="12"/>
      <c r="B16" s="25">
        <v>316</v>
      </c>
      <c r="C16" s="20" t="s">
        <v>133</v>
      </c>
      <c r="D16" s="46">
        <v>439720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439720</v>
      </c>
      <c r="O16" s="47">
        <f t="shared" si="1"/>
        <v>5.6621898298973719</v>
      </c>
      <c r="P16" s="9"/>
    </row>
    <row r="17" spans="1:16" ht="15.75">
      <c r="A17" s="29" t="s">
        <v>14</v>
      </c>
      <c r="B17" s="30"/>
      <c r="C17" s="31"/>
      <c r="D17" s="32">
        <f t="shared" ref="D17:M17" si="3">SUM(D18:D23)</f>
        <v>20343920</v>
      </c>
      <c r="E17" s="32">
        <f t="shared" si="3"/>
        <v>617390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8" si="4">SUM(D17:M17)</f>
        <v>20961310</v>
      </c>
      <c r="O17" s="45">
        <f t="shared" si="1"/>
        <v>269.91475553380803</v>
      </c>
      <c r="P17" s="10"/>
    </row>
    <row r="18" spans="1:16">
      <c r="A18" s="12"/>
      <c r="B18" s="25">
        <v>322</v>
      </c>
      <c r="C18" s="20" t="s">
        <v>0</v>
      </c>
      <c r="D18" s="46">
        <v>3762183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3762183</v>
      </c>
      <c r="O18" s="47">
        <f t="shared" si="1"/>
        <v>48.444906578760992</v>
      </c>
      <c r="P18" s="9"/>
    </row>
    <row r="19" spans="1:16">
      <c r="A19" s="12"/>
      <c r="B19" s="25">
        <v>323.10000000000002</v>
      </c>
      <c r="C19" s="20" t="s">
        <v>15</v>
      </c>
      <c r="D19" s="46">
        <v>4961670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4961670</v>
      </c>
      <c r="O19" s="47">
        <f t="shared" si="1"/>
        <v>63.890469874708664</v>
      </c>
      <c r="P19" s="9"/>
    </row>
    <row r="20" spans="1:16">
      <c r="A20" s="12"/>
      <c r="B20" s="25">
        <v>323.39999999999998</v>
      </c>
      <c r="C20" s="20" t="s">
        <v>16</v>
      </c>
      <c r="D20" s="46">
        <v>13473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13473</v>
      </c>
      <c r="O20" s="47">
        <f t="shared" si="1"/>
        <v>0.17348922855045776</v>
      </c>
      <c r="P20" s="9"/>
    </row>
    <row r="21" spans="1:16">
      <c r="A21" s="12"/>
      <c r="B21" s="25">
        <v>323.89999999999998</v>
      </c>
      <c r="C21" s="20" t="s">
        <v>17</v>
      </c>
      <c r="D21" s="46">
        <v>537244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537244</v>
      </c>
      <c r="O21" s="47">
        <f t="shared" si="1"/>
        <v>6.9179876125111059</v>
      </c>
      <c r="P21" s="9"/>
    </row>
    <row r="22" spans="1:16">
      <c r="A22" s="12"/>
      <c r="B22" s="25">
        <v>324.12</v>
      </c>
      <c r="C22" s="20" t="s">
        <v>95</v>
      </c>
      <c r="D22" s="46">
        <v>1165</v>
      </c>
      <c r="E22" s="46">
        <v>176954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178119</v>
      </c>
      <c r="O22" s="47">
        <f t="shared" si="1"/>
        <v>2.2936040896740879</v>
      </c>
      <c r="P22" s="9"/>
    </row>
    <row r="23" spans="1:16">
      <c r="A23" s="12"/>
      <c r="B23" s="25">
        <v>325.2</v>
      </c>
      <c r="C23" s="20" t="s">
        <v>126</v>
      </c>
      <c r="D23" s="46">
        <v>11068185</v>
      </c>
      <c r="E23" s="46">
        <v>440436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11508621</v>
      </c>
      <c r="O23" s="47">
        <f t="shared" si="1"/>
        <v>148.19429814960276</v>
      </c>
      <c r="P23" s="9"/>
    </row>
    <row r="24" spans="1:16" ht="15.75">
      <c r="A24" s="29" t="s">
        <v>21</v>
      </c>
      <c r="B24" s="30"/>
      <c r="C24" s="31"/>
      <c r="D24" s="32">
        <f t="shared" ref="D24:M24" si="5">SUM(D25:D42)</f>
        <v>9598390</v>
      </c>
      <c r="E24" s="32">
        <f t="shared" si="5"/>
        <v>2871303</v>
      </c>
      <c r="F24" s="32">
        <f t="shared" si="5"/>
        <v>0</v>
      </c>
      <c r="G24" s="32">
        <f t="shared" si="5"/>
        <v>2127596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14597289</v>
      </c>
      <c r="O24" s="45">
        <f t="shared" si="1"/>
        <v>187.96648166986441</v>
      </c>
      <c r="P24" s="10"/>
    </row>
    <row r="25" spans="1:16">
      <c r="A25" s="12"/>
      <c r="B25" s="25">
        <v>331.2</v>
      </c>
      <c r="C25" s="20" t="s">
        <v>20</v>
      </c>
      <c r="D25" s="46">
        <v>0</v>
      </c>
      <c r="E25" s="46">
        <v>178840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178840</v>
      </c>
      <c r="O25" s="47">
        <f t="shared" si="1"/>
        <v>2.3028882679406122</v>
      </c>
      <c r="P25" s="9"/>
    </row>
    <row r="26" spans="1:16">
      <c r="A26" s="12"/>
      <c r="B26" s="25">
        <v>331.42</v>
      </c>
      <c r="C26" s="20" t="s">
        <v>25</v>
      </c>
      <c r="D26" s="46">
        <v>0</v>
      </c>
      <c r="E26" s="46">
        <v>0</v>
      </c>
      <c r="F26" s="46">
        <v>0</v>
      </c>
      <c r="G26" s="46">
        <v>215555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215555</v>
      </c>
      <c r="O26" s="47">
        <f t="shared" si="1"/>
        <v>2.77566025830876</v>
      </c>
      <c r="P26" s="9"/>
    </row>
    <row r="27" spans="1:16">
      <c r="A27" s="12"/>
      <c r="B27" s="25">
        <v>331.5</v>
      </c>
      <c r="C27" s="20" t="s">
        <v>22</v>
      </c>
      <c r="D27" s="46">
        <v>0</v>
      </c>
      <c r="E27" s="46">
        <v>663436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663436</v>
      </c>
      <c r="O27" s="47">
        <f t="shared" si="1"/>
        <v>8.5429377148817274</v>
      </c>
      <c r="P27" s="9"/>
    </row>
    <row r="28" spans="1:16">
      <c r="A28" s="12"/>
      <c r="B28" s="25">
        <v>331.69</v>
      </c>
      <c r="C28" s="20" t="s">
        <v>26</v>
      </c>
      <c r="D28" s="46">
        <v>226611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226611</v>
      </c>
      <c r="O28" s="47">
        <f t="shared" si="1"/>
        <v>2.9180262429338519</v>
      </c>
      <c r="P28" s="9"/>
    </row>
    <row r="29" spans="1:16">
      <c r="A29" s="12"/>
      <c r="B29" s="25">
        <v>334.49</v>
      </c>
      <c r="C29" s="20" t="s">
        <v>29</v>
      </c>
      <c r="D29" s="46">
        <v>0</v>
      </c>
      <c r="E29" s="46">
        <v>0</v>
      </c>
      <c r="F29" s="46">
        <v>0</v>
      </c>
      <c r="G29" s="46">
        <v>500000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6">SUM(D29:M29)</f>
        <v>500000</v>
      </c>
      <c r="O29" s="47">
        <f t="shared" si="1"/>
        <v>6.4384037909321519</v>
      </c>
      <c r="P29" s="9"/>
    </row>
    <row r="30" spans="1:16">
      <c r="A30" s="12"/>
      <c r="B30" s="25">
        <v>334.5</v>
      </c>
      <c r="C30" s="20" t="s">
        <v>30</v>
      </c>
      <c r="D30" s="46">
        <v>0</v>
      </c>
      <c r="E30" s="46">
        <v>689250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689250</v>
      </c>
      <c r="O30" s="47">
        <f t="shared" si="1"/>
        <v>8.8753396257999722</v>
      </c>
      <c r="P30" s="9"/>
    </row>
    <row r="31" spans="1:16">
      <c r="A31" s="12"/>
      <c r="B31" s="25">
        <v>334.69</v>
      </c>
      <c r="C31" s="20" t="s">
        <v>31</v>
      </c>
      <c r="D31" s="46">
        <v>599607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599607</v>
      </c>
      <c r="O31" s="47">
        <f t="shared" si="1"/>
        <v>7.7210239637389098</v>
      </c>
      <c r="P31" s="9"/>
    </row>
    <row r="32" spans="1:16">
      <c r="A32" s="12"/>
      <c r="B32" s="25">
        <v>334.7</v>
      </c>
      <c r="C32" s="20" t="s">
        <v>32</v>
      </c>
      <c r="D32" s="46">
        <v>995000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995000</v>
      </c>
      <c r="O32" s="47">
        <f t="shared" si="1"/>
        <v>12.812423543954983</v>
      </c>
      <c r="P32" s="9"/>
    </row>
    <row r="33" spans="1:16">
      <c r="A33" s="12"/>
      <c r="B33" s="25">
        <v>335.12</v>
      </c>
      <c r="C33" s="20" t="s">
        <v>134</v>
      </c>
      <c r="D33" s="46">
        <v>1868658</v>
      </c>
      <c r="E33" s="46">
        <v>583080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2451738</v>
      </c>
      <c r="O33" s="47">
        <f t="shared" si="1"/>
        <v>31.570558467144824</v>
      </c>
      <c r="P33" s="9"/>
    </row>
    <row r="34" spans="1:16">
      <c r="A34" s="12"/>
      <c r="B34" s="25">
        <v>335.14</v>
      </c>
      <c r="C34" s="20" t="s">
        <v>135</v>
      </c>
      <c r="D34" s="46">
        <v>9109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9109</v>
      </c>
      <c r="O34" s="47">
        <f t="shared" si="1"/>
        <v>0.11729484026320194</v>
      </c>
      <c r="P34" s="9"/>
    </row>
    <row r="35" spans="1:16">
      <c r="A35" s="12"/>
      <c r="B35" s="25">
        <v>335.15</v>
      </c>
      <c r="C35" s="20" t="s">
        <v>136</v>
      </c>
      <c r="D35" s="46">
        <v>41169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41169</v>
      </c>
      <c r="O35" s="47">
        <f t="shared" si="1"/>
        <v>0.53012529133777153</v>
      </c>
      <c r="P35" s="9"/>
    </row>
    <row r="36" spans="1:16">
      <c r="A36" s="12"/>
      <c r="B36" s="25">
        <v>335.18</v>
      </c>
      <c r="C36" s="20" t="s">
        <v>137</v>
      </c>
      <c r="D36" s="46">
        <v>5413109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5413109</v>
      </c>
      <c r="O36" s="47">
        <f t="shared" si="1"/>
        <v>69.703563012657895</v>
      </c>
      <c r="P36" s="9"/>
    </row>
    <row r="37" spans="1:16">
      <c r="A37" s="12"/>
      <c r="B37" s="25">
        <v>335.41</v>
      </c>
      <c r="C37" s="20" t="s">
        <v>152</v>
      </c>
      <c r="D37" s="46">
        <v>35702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35702</v>
      </c>
      <c r="O37" s="47">
        <f t="shared" ref="O37:O68" si="7">(N37/O$86)</f>
        <v>0.45972778428771938</v>
      </c>
      <c r="P37" s="9"/>
    </row>
    <row r="38" spans="1:16">
      <c r="A38" s="12"/>
      <c r="B38" s="25">
        <v>337.2</v>
      </c>
      <c r="C38" s="20" t="s">
        <v>109</v>
      </c>
      <c r="D38" s="46">
        <v>231260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8">SUM(D38:M38)</f>
        <v>231260</v>
      </c>
      <c r="O38" s="47">
        <f t="shared" si="7"/>
        <v>2.9778905213819389</v>
      </c>
      <c r="P38" s="9"/>
    </row>
    <row r="39" spans="1:16">
      <c r="A39" s="12"/>
      <c r="B39" s="25">
        <v>337.4</v>
      </c>
      <c r="C39" s="20" t="s">
        <v>123</v>
      </c>
      <c r="D39" s="46">
        <v>0</v>
      </c>
      <c r="E39" s="46">
        <v>0</v>
      </c>
      <c r="F39" s="46">
        <v>0</v>
      </c>
      <c r="G39" s="46">
        <v>1215456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1215456</v>
      </c>
      <c r="O39" s="47">
        <f t="shared" si="7"/>
        <v>15.651193036222459</v>
      </c>
      <c r="P39" s="9"/>
    </row>
    <row r="40" spans="1:16">
      <c r="A40" s="12"/>
      <c r="B40" s="25">
        <v>337.5</v>
      </c>
      <c r="C40" s="20" t="s">
        <v>39</v>
      </c>
      <c r="D40" s="46">
        <v>0</v>
      </c>
      <c r="E40" s="46">
        <v>568378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568378</v>
      </c>
      <c r="O40" s="47">
        <f t="shared" si="7"/>
        <v>7.3188941397648692</v>
      </c>
      <c r="P40" s="9"/>
    </row>
    <row r="41" spans="1:16">
      <c r="A41" s="12"/>
      <c r="B41" s="25">
        <v>337.6</v>
      </c>
      <c r="C41" s="20" t="s">
        <v>40</v>
      </c>
      <c r="D41" s="46">
        <v>178165</v>
      </c>
      <c r="E41" s="46">
        <v>49164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227329</v>
      </c>
      <c r="O41" s="47">
        <f t="shared" si="7"/>
        <v>2.9272717907776302</v>
      </c>
      <c r="P41" s="9"/>
    </row>
    <row r="42" spans="1:16">
      <c r="A42" s="12"/>
      <c r="B42" s="25">
        <v>337.7</v>
      </c>
      <c r="C42" s="20" t="s">
        <v>41</v>
      </c>
      <c r="D42" s="46">
        <v>0</v>
      </c>
      <c r="E42" s="46">
        <v>139155</v>
      </c>
      <c r="F42" s="46">
        <v>0</v>
      </c>
      <c r="G42" s="46">
        <v>196585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335740</v>
      </c>
      <c r="O42" s="47">
        <f t="shared" si="7"/>
        <v>4.3232593775351216</v>
      </c>
      <c r="P42" s="9"/>
    </row>
    <row r="43" spans="1:16" ht="15.75">
      <c r="A43" s="29" t="s">
        <v>46</v>
      </c>
      <c r="B43" s="30"/>
      <c r="C43" s="31"/>
      <c r="D43" s="32">
        <f t="shared" ref="D43:M43" si="9">SUM(D44:D63)</f>
        <v>9537692</v>
      </c>
      <c r="E43" s="32">
        <f t="shared" si="9"/>
        <v>136779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39804434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8"/>
        <v>49478905</v>
      </c>
      <c r="O43" s="45">
        <f t="shared" si="7"/>
        <v>637.13033904634358</v>
      </c>
      <c r="P43" s="10"/>
    </row>
    <row r="44" spans="1:16">
      <c r="A44" s="12"/>
      <c r="B44" s="25">
        <v>341.1</v>
      </c>
      <c r="C44" s="20" t="s">
        <v>138</v>
      </c>
      <c r="D44" s="46">
        <v>228386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228386</v>
      </c>
      <c r="O44" s="47">
        <f t="shared" si="7"/>
        <v>2.9408825763916608</v>
      </c>
      <c r="P44" s="9"/>
    </row>
    <row r="45" spans="1:16">
      <c r="A45" s="12"/>
      <c r="B45" s="25">
        <v>341.2</v>
      </c>
      <c r="C45" s="20" t="s">
        <v>158</v>
      </c>
      <c r="D45" s="46">
        <v>212957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63" si="10">SUM(D45:M45)</f>
        <v>212957</v>
      </c>
      <c r="O45" s="47">
        <f t="shared" si="7"/>
        <v>2.7422063122110765</v>
      </c>
      <c r="P45" s="9"/>
    </row>
    <row r="46" spans="1:16">
      <c r="A46" s="12"/>
      <c r="B46" s="25">
        <v>341.51</v>
      </c>
      <c r="C46" s="20" t="s">
        <v>159</v>
      </c>
      <c r="D46" s="46">
        <v>11469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11469</v>
      </c>
      <c r="O46" s="47">
        <f t="shared" si="7"/>
        <v>0.14768410615640171</v>
      </c>
      <c r="P46" s="9"/>
    </row>
    <row r="47" spans="1:16">
      <c r="A47" s="12"/>
      <c r="B47" s="25">
        <v>341.8</v>
      </c>
      <c r="C47" s="20" t="s">
        <v>160</v>
      </c>
      <c r="D47" s="46">
        <v>130990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130990</v>
      </c>
      <c r="O47" s="47">
        <f t="shared" si="7"/>
        <v>1.6867330251484052</v>
      </c>
      <c r="P47" s="9"/>
    </row>
    <row r="48" spans="1:16">
      <c r="A48" s="12"/>
      <c r="B48" s="25">
        <v>341.9</v>
      </c>
      <c r="C48" s="20" t="s">
        <v>139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227208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227208</v>
      </c>
      <c r="O48" s="47">
        <f t="shared" si="7"/>
        <v>2.9257136970602247</v>
      </c>
      <c r="P48" s="9"/>
    </row>
    <row r="49" spans="1:16">
      <c r="A49" s="12"/>
      <c r="B49" s="25">
        <v>342.4</v>
      </c>
      <c r="C49" s="20" t="s">
        <v>52</v>
      </c>
      <c r="D49" s="46">
        <v>1023780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1023780</v>
      </c>
      <c r="O49" s="47">
        <f t="shared" si="7"/>
        <v>13.183018066161038</v>
      </c>
      <c r="P49" s="9"/>
    </row>
    <row r="50" spans="1:16">
      <c r="A50" s="12"/>
      <c r="B50" s="25">
        <v>342.5</v>
      </c>
      <c r="C50" s="20" t="s">
        <v>53</v>
      </c>
      <c r="D50" s="46">
        <v>196060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196060</v>
      </c>
      <c r="O50" s="47">
        <f t="shared" si="7"/>
        <v>2.5246268945003156</v>
      </c>
      <c r="P50" s="9"/>
    </row>
    <row r="51" spans="1:16">
      <c r="A51" s="12"/>
      <c r="B51" s="25">
        <v>342.6</v>
      </c>
      <c r="C51" s="20" t="s">
        <v>54</v>
      </c>
      <c r="D51" s="46">
        <v>3005017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3005017</v>
      </c>
      <c r="O51" s="47">
        <f t="shared" si="7"/>
        <v>38.695025689231123</v>
      </c>
      <c r="P51" s="9"/>
    </row>
    <row r="52" spans="1:16">
      <c r="A52" s="12"/>
      <c r="B52" s="25">
        <v>342.9</v>
      </c>
      <c r="C52" s="20" t="s">
        <v>55</v>
      </c>
      <c r="D52" s="46">
        <v>26350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26350</v>
      </c>
      <c r="O52" s="47">
        <f t="shared" si="7"/>
        <v>0.3393038797821244</v>
      </c>
      <c r="P52" s="9"/>
    </row>
    <row r="53" spans="1:16">
      <c r="A53" s="12"/>
      <c r="B53" s="25">
        <v>343.3</v>
      </c>
      <c r="C53" s="20" t="s">
        <v>56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15410129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15410129</v>
      </c>
      <c r="O53" s="47">
        <f t="shared" si="7"/>
        <v>198.43326594470699</v>
      </c>
      <c r="P53" s="9"/>
    </row>
    <row r="54" spans="1:16">
      <c r="A54" s="12"/>
      <c r="B54" s="25">
        <v>343.4</v>
      </c>
      <c r="C54" s="20" t="s">
        <v>57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15292075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15292075</v>
      </c>
      <c r="O54" s="47">
        <f t="shared" si="7"/>
        <v>196.91310730243757</v>
      </c>
      <c r="P54" s="9"/>
    </row>
    <row r="55" spans="1:16">
      <c r="A55" s="12"/>
      <c r="B55" s="25">
        <v>343.5</v>
      </c>
      <c r="C55" s="20" t="s">
        <v>58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8875022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8875022</v>
      </c>
      <c r="O55" s="47">
        <f t="shared" si="7"/>
        <v>114.2819505788125</v>
      </c>
      <c r="P55" s="9"/>
    </row>
    <row r="56" spans="1:16">
      <c r="A56" s="12"/>
      <c r="B56" s="25">
        <v>343.8</v>
      </c>
      <c r="C56" s="20" t="s">
        <v>59</v>
      </c>
      <c r="D56" s="46">
        <v>91885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91885</v>
      </c>
      <c r="O56" s="47">
        <f t="shared" si="7"/>
        <v>1.1831854646596016</v>
      </c>
      <c r="P56" s="9"/>
    </row>
    <row r="57" spans="1:16">
      <c r="A57" s="12"/>
      <c r="B57" s="25">
        <v>344.3</v>
      </c>
      <c r="C57" s="20" t="s">
        <v>140</v>
      </c>
      <c r="D57" s="46">
        <v>29450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29450</v>
      </c>
      <c r="O57" s="47">
        <f t="shared" si="7"/>
        <v>0.37922198328590379</v>
      </c>
      <c r="P57" s="9"/>
    </row>
    <row r="58" spans="1:16">
      <c r="A58" s="12"/>
      <c r="B58" s="25">
        <v>344.5</v>
      </c>
      <c r="C58" s="20" t="s">
        <v>141</v>
      </c>
      <c r="D58" s="46">
        <v>2555315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2555315</v>
      </c>
      <c r="O58" s="47">
        <f t="shared" si="7"/>
        <v>32.904299566051584</v>
      </c>
      <c r="P58" s="9"/>
    </row>
    <row r="59" spans="1:16">
      <c r="A59" s="12"/>
      <c r="B59" s="25">
        <v>346.9</v>
      </c>
      <c r="C59" s="20" t="s">
        <v>64</v>
      </c>
      <c r="D59" s="46">
        <v>15996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15996</v>
      </c>
      <c r="O59" s="47">
        <f t="shared" si="7"/>
        <v>0.2059774140795014</v>
      </c>
      <c r="P59" s="9"/>
    </row>
    <row r="60" spans="1:16">
      <c r="A60" s="12"/>
      <c r="B60" s="25">
        <v>347.2</v>
      </c>
      <c r="C60" s="20" t="s">
        <v>65</v>
      </c>
      <c r="D60" s="46">
        <v>712909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712909</v>
      </c>
      <c r="O60" s="47">
        <f t="shared" si="7"/>
        <v>9.1799920163793001</v>
      </c>
      <c r="P60" s="9"/>
    </row>
    <row r="61" spans="1:16">
      <c r="A61" s="12"/>
      <c r="B61" s="25">
        <v>347.4</v>
      </c>
      <c r="C61" s="20" t="s">
        <v>149</v>
      </c>
      <c r="D61" s="46">
        <v>59041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59041</v>
      </c>
      <c r="O61" s="47">
        <f t="shared" si="7"/>
        <v>0.76025959644085039</v>
      </c>
      <c r="P61" s="9"/>
    </row>
    <row r="62" spans="1:16">
      <c r="A62" s="12"/>
      <c r="B62" s="25">
        <v>347.5</v>
      </c>
      <c r="C62" s="20" t="s">
        <v>67</v>
      </c>
      <c r="D62" s="46">
        <v>1076798</v>
      </c>
      <c r="E62" s="46">
        <v>21708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1098506</v>
      </c>
      <c r="O62" s="47">
        <f t="shared" si="7"/>
        <v>14.145250389523429</v>
      </c>
      <c r="P62" s="9"/>
    </row>
    <row r="63" spans="1:16">
      <c r="A63" s="12"/>
      <c r="B63" s="25">
        <v>347.9</v>
      </c>
      <c r="C63" s="20" t="s">
        <v>68</v>
      </c>
      <c r="D63" s="46">
        <v>161289</v>
      </c>
      <c r="E63" s="46">
        <v>115071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276360</v>
      </c>
      <c r="O63" s="47">
        <f t="shared" si="7"/>
        <v>3.5586345433240192</v>
      </c>
      <c r="P63" s="9"/>
    </row>
    <row r="64" spans="1:16" ht="15.75">
      <c r="A64" s="29" t="s">
        <v>47</v>
      </c>
      <c r="B64" s="30"/>
      <c r="C64" s="31"/>
      <c r="D64" s="32">
        <f t="shared" ref="D64:M64" si="11">SUM(D65:D69)</f>
        <v>1390405</v>
      </c>
      <c r="E64" s="32">
        <f t="shared" si="11"/>
        <v>42000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430646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71" si="12">SUM(D64:M64)</f>
        <v>1863051</v>
      </c>
      <c r="O64" s="45">
        <f t="shared" si="7"/>
        <v>23.990149242199873</v>
      </c>
      <c r="P64" s="10"/>
    </row>
    <row r="65" spans="1:16">
      <c r="A65" s="13"/>
      <c r="B65" s="39">
        <v>351.1</v>
      </c>
      <c r="C65" s="21" t="s">
        <v>99</v>
      </c>
      <c r="D65" s="46">
        <v>583537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583537</v>
      </c>
      <c r="O65" s="47">
        <f t="shared" si="7"/>
        <v>7.5140936658983506</v>
      </c>
      <c r="P65" s="9"/>
    </row>
    <row r="66" spans="1:16">
      <c r="A66" s="13"/>
      <c r="B66" s="39">
        <v>351.4</v>
      </c>
      <c r="C66" s="21" t="s">
        <v>101</v>
      </c>
      <c r="D66" s="46">
        <v>296590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296590</v>
      </c>
      <c r="O66" s="47">
        <f t="shared" si="7"/>
        <v>3.819132360705134</v>
      </c>
      <c r="P66" s="9"/>
    </row>
    <row r="67" spans="1:16">
      <c r="A67" s="13"/>
      <c r="B67" s="39">
        <v>351.5</v>
      </c>
      <c r="C67" s="21" t="s">
        <v>155</v>
      </c>
      <c r="D67" s="46">
        <v>483224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483224</v>
      </c>
      <c r="O67" s="47">
        <f t="shared" si="7"/>
        <v>6.2223824669387966</v>
      </c>
      <c r="P67" s="9"/>
    </row>
    <row r="68" spans="1:16">
      <c r="A68" s="13"/>
      <c r="B68" s="39">
        <v>354</v>
      </c>
      <c r="C68" s="21" t="s">
        <v>71</v>
      </c>
      <c r="D68" s="46">
        <v>27054</v>
      </c>
      <c r="E68" s="46">
        <v>0</v>
      </c>
      <c r="F68" s="46">
        <v>0</v>
      </c>
      <c r="G68" s="46">
        <v>0</v>
      </c>
      <c r="H68" s="46">
        <v>0</v>
      </c>
      <c r="I68" s="46">
        <v>430646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457700</v>
      </c>
      <c r="O68" s="47">
        <f t="shared" si="7"/>
        <v>5.8937148302192917</v>
      </c>
      <c r="P68" s="9"/>
    </row>
    <row r="69" spans="1:16">
      <c r="A69" s="13"/>
      <c r="B69" s="39">
        <v>359</v>
      </c>
      <c r="C69" s="21" t="s">
        <v>161</v>
      </c>
      <c r="D69" s="46">
        <v>0</v>
      </c>
      <c r="E69" s="46">
        <v>42000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42000</v>
      </c>
      <c r="O69" s="47">
        <f t="shared" ref="O69:O84" si="13">(N69/O$86)</f>
        <v>0.54082591843830075</v>
      </c>
      <c r="P69" s="9"/>
    </row>
    <row r="70" spans="1:16" ht="15.75">
      <c r="A70" s="29" t="s">
        <v>3</v>
      </c>
      <c r="B70" s="30"/>
      <c r="C70" s="31"/>
      <c r="D70" s="32">
        <f t="shared" ref="D70:M70" si="14">SUM(D71:D80)</f>
        <v>8125870</v>
      </c>
      <c r="E70" s="32">
        <f t="shared" si="14"/>
        <v>986146</v>
      </c>
      <c r="F70" s="32">
        <f t="shared" si="14"/>
        <v>283</v>
      </c>
      <c r="G70" s="32">
        <f t="shared" si="14"/>
        <v>34094</v>
      </c>
      <c r="H70" s="32">
        <f t="shared" si="14"/>
        <v>104080</v>
      </c>
      <c r="I70" s="32">
        <f t="shared" si="14"/>
        <v>170227</v>
      </c>
      <c r="J70" s="32">
        <f t="shared" si="14"/>
        <v>0</v>
      </c>
      <c r="K70" s="32">
        <f t="shared" si="14"/>
        <v>27540950</v>
      </c>
      <c r="L70" s="32">
        <f t="shared" si="14"/>
        <v>0</v>
      </c>
      <c r="M70" s="32">
        <f t="shared" si="14"/>
        <v>0</v>
      </c>
      <c r="N70" s="32">
        <f t="shared" si="12"/>
        <v>36961650</v>
      </c>
      <c r="O70" s="45">
        <f t="shared" si="13"/>
        <v>475.94805495821475</v>
      </c>
      <c r="P70" s="10"/>
    </row>
    <row r="71" spans="1:16">
      <c r="A71" s="12"/>
      <c r="B71" s="25">
        <v>361.1</v>
      </c>
      <c r="C71" s="20" t="s">
        <v>73</v>
      </c>
      <c r="D71" s="46">
        <v>124029</v>
      </c>
      <c r="E71" s="46">
        <v>22109</v>
      </c>
      <c r="F71" s="46">
        <v>283</v>
      </c>
      <c r="G71" s="46">
        <v>34094</v>
      </c>
      <c r="H71" s="46">
        <v>27180</v>
      </c>
      <c r="I71" s="46">
        <v>168702</v>
      </c>
      <c r="J71" s="46">
        <v>0</v>
      </c>
      <c r="K71" s="46">
        <v>4259202</v>
      </c>
      <c r="L71" s="46">
        <v>0</v>
      </c>
      <c r="M71" s="46">
        <v>0</v>
      </c>
      <c r="N71" s="46">
        <f t="shared" si="12"/>
        <v>4635599</v>
      </c>
      <c r="O71" s="47">
        <f t="shared" si="13"/>
        <v>59.691716349682586</v>
      </c>
      <c r="P71" s="9"/>
    </row>
    <row r="72" spans="1:16">
      <c r="A72" s="12"/>
      <c r="B72" s="25">
        <v>361.2</v>
      </c>
      <c r="C72" s="20" t="s">
        <v>102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417584</v>
      </c>
      <c r="L72" s="46">
        <v>0</v>
      </c>
      <c r="M72" s="46">
        <v>0</v>
      </c>
      <c r="N72" s="46">
        <f t="shared" ref="N72:N80" si="15">SUM(D72:M72)</f>
        <v>417584</v>
      </c>
      <c r="O72" s="47">
        <f t="shared" si="13"/>
        <v>5.3771488172652235</v>
      </c>
      <c r="P72" s="9"/>
    </row>
    <row r="73" spans="1:16">
      <c r="A73" s="12"/>
      <c r="B73" s="25">
        <v>361.3</v>
      </c>
      <c r="C73" s="20" t="s">
        <v>74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1118111</v>
      </c>
      <c r="L73" s="46">
        <v>0</v>
      </c>
      <c r="M73" s="46">
        <v>0</v>
      </c>
      <c r="N73" s="46">
        <f t="shared" si="15"/>
        <v>1118111</v>
      </c>
      <c r="O73" s="47">
        <f t="shared" si="13"/>
        <v>14.397700202165879</v>
      </c>
      <c r="P73" s="9"/>
    </row>
    <row r="74" spans="1:16">
      <c r="A74" s="12"/>
      <c r="B74" s="25">
        <v>361.4</v>
      </c>
      <c r="C74" s="20" t="s">
        <v>142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11015372</v>
      </c>
      <c r="L74" s="46">
        <v>0</v>
      </c>
      <c r="M74" s="46">
        <v>0</v>
      </c>
      <c r="N74" s="46">
        <f t="shared" si="15"/>
        <v>11015372</v>
      </c>
      <c r="O74" s="47">
        <f t="shared" si="13"/>
        <v>141.84282568665577</v>
      </c>
      <c r="P74" s="9"/>
    </row>
    <row r="75" spans="1:16">
      <c r="A75" s="12"/>
      <c r="B75" s="25">
        <v>362</v>
      </c>
      <c r="C75" s="20" t="s">
        <v>125</v>
      </c>
      <c r="D75" s="46">
        <v>6347</v>
      </c>
      <c r="E75" s="46">
        <v>8500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14847</v>
      </c>
      <c r="O75" s="47">
        <f t="shared" si="13"/>
        <v>0.19118196216793931</v>
      </c>
      <c r="P75" s="9"/>
    </row>
    <row r="76" spans="1:16">
      <c r="A76" s="12"/>
      <c r="B76" s="25">
        <v>364</v>
      </c>
      <c r="C76" s="20" t="s">
        <v>143</v>
      </c>
      <c r="D76" s="46">
        <v>295670</v>
      </c>
      <c r="E76" s="46">
        <v>0</v>
      </c>
      <c r="F76" s="46">
        <v>0</v>
      </c>
      <c r="G76" s="46">
        <v>0</v>
      </c>
      <c r="H76" s="46">
        <v>76900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372570</v>
      </c>
      <c r="O76" s="47">
        <f t="shared" si="13"/>
        <v>4.7975122007751843</v>
      </c>
      <c r="P76" s="9"/>
    </row>
    <row r="77" spans="1:16">
      <c r="A77" s="12"/>
      <c r="B77" s="25">
        <v>365</v>
      </c>
      <c r="C77" s="20" t="s">
        <v>144</v>
      </c>
      <c r="D77" s="46">
        <v>132424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132424</v>
      </c>
      <c r="O77" s="47">
        <f t="shared" si="13"/>
        <v>1.7051983672207986</v>
      </c>
      <c r="P77" s="9"/>
    </row>
    <row r="78" spans="1:16">
      <c r="A78" s="12"/>
      <c r="B78" s="25">
        <v>366</v>
      </c>
      <c r="C78" s="20" t="s">
        <v>77</v>
      </c>
      <c r="D78" s="46">
        <v>217381</v>
      </c>
      <c r="E78" s="46">
        <v>397716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615097</v>
      </c>
      <c r="O78" s="47">
        <f t="shared" si="13"/>
        <v>7.9204857131819884</v>
      </c>
      <c r="P78" s="9"/>
    </row>
    <row r="79" spans="1:16">
      <c r="A79" s="12"/>
      <c r="B79" s="25">
        <v>368</v>
      </c>
      <c r="C79" s="20" t="s">
        <v>78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10718572</v>
      </c>
      <c r="L79" s="46">
        <v>0</v>
      </c>
      <c r="M79" s="46">
        <v>0</v>
      </c>
      <c r="N79" s="46">
        <f t="shared" si="15"/>
        <v>10718572</v>
      </c>
      <c r="O79" s="47">
        <f t="shared" si="13"/>
        <v>138.02098919635844</v>
      </c>
      <c r="P79" s="9"/>
    </row>
    <row r="80" spans="1:16">
      <c r="A80" s="12"/>
      <c r="B80" s="25">
        <v>369.9</v>
      </c>
      <c r="C80" s="20" t="s">
        <v>79</v>
      </c>
      <c r="D80" s="46">
        <v>7350019</v>
      </c>
      <c r="E80" s="46">
        <v>557821</v>
      </c>
      <c r="F80" s="46">
        <v>0</v>
      </c>
      <c r="G80" s="46">
        <v>0</v>
      </c>
      <c r="H80" s="46">
        <v>0</v>
      </c>
      <c r="I80" s="46">
        <v>1525</v>
      </c>
      <c r="J80" s="46">
        <v>0</v>
      </c>
      <c r="K80" s="46">
        <v>12109</v>
      </c>
      <c r="L80" s="46">
        <v>0</v>
      </c>
      <c r="M80" s="46">
        <v>0</v>
      </c>
      <c r="N80" s="46">
        <f t="shared" si="15"/>
        <v>7921474</v>
      </c>
      <c r="O80" s="47">
        <f t="shared" si="13"/>
        <v>102.00329646274096</v>
      </c>
      <c r="P80" s="9"/>
    </row>
    <row r="81" spans="1:119" ht="15.75">
      <c r="A81" s="29" t="s">
        <v>48</v>
      </c>
      <c r="B81" s="30"/>
      <c r="C81" s="31"/>
      <c r="D81" s="32">
        <f t="shared" ref="D81:M81" si="16">SUM(D82:D83)</f>
        <v>3779437</v>
      </c>
      <c r="E81" s="32">
        <f t="shared" si="16"/>
        <v>403634</v>
      </c>
      <c r="F81" s="32">
        <f t="shared" si="16"/>
        <v>4342850</v>
      </c>
      <c r="G81" s="32">
        <f t="shared" si="16"/>
        <v>69843</v>
      </c>
      <c r="H81" s="32">
        <f t="shared" si="16"/>
        <v>0</v>
      </c>
      <c r="I81" s="32">
        <f t="shared" si="16"/>
        <v>500000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>SUM(D81:M81)</f>
        <v>9095764</v>
      </c>
      <c r="O81" s="45">
        <f t="shared" si="13"/>
        <v>117.1244028380484</v>
      </c>
      <c r="P81" s="9"/>
    </row>
    <row r="82" spans="1:119">
      <c r="A82" s="12"/>
      <c r="B82" s="25">
        <v>381</v>
      </c>
      <c r="C82" s="20" t="s">
        <v>80</v>
      </c>
      <c r="D82" s="46">
        <v>2027265</v>
      </c>
      <c r="E82" s="46">
        <v>403634</v>
      </c>
      <c r="F82" s="46">
        <v>4342850</v>
      </c>
      <c r="G82" s="46">
        <v>69843</v>
      </c>
      <c r="H82" s="46">
        <v>0</v>
      </c>
      <c r="I82" s="46">
        <v>500000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7343592</v>
      </c>
      <c r="O82" s="47">
        <f t="shared" si="13"/>
        <v>94.562021143718056</v>
      </c>
      <c r="P82" s="9"/>
    </row>
    <row r="83" spans="1:119" ht="15.75" thickBot="1">
      <c r="A83" s="12"/>
      <c r="B83" s="25">
        <v>389.7</v>
      </c>
      <c r="C83" s="20" t="s">
        <v>146</v>
      </c>
      <c r="D83" s="46">
        <v>1752172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1752172</v>
      </c>
      <c r="O83" s="47">
        <f t="shared" si="13"/>
        <v>22.562381694330341</v>
      </c>
      <c r="P83" s="9"/>
    </row>
    <row r="84" spans="1:119" ht="16.5" thickBot="1">
      <c r="A84" s="14" t="s">
        <v>69</v>
      </c>
      <c r="B84" s="23"/>
      <c r="C84" s="22"/>
      <c r="D84" s="15">
        <f t="shared" ref="D84:M84" si="17">SUM(D5,D17,D24,D43,D64,D70,D81)</f>
        <v>99838988</v>
      </c>
      <c r="E84" s="15">
        <f t="shared" si="17"/>
        <v>9264710</v>
      </c>
      <c r="F84" s="15">
        <f t="shared" si="17"/>
        <v>4343133</v>
      </c>
      <c r="G84" s="15">
        <f t="shared" si="17"/>
        <v>2231533</v>
      </c>
      <c r="H84" s="15">
        <f t="shared" si="17"/>
        <v>104080</v>
      </c>
      <c r="I84" s="15">
        <f t="shared" si="17"/>
        <v>40905307</v>
      </c>
      <c r="J84" s="15">
        <f t="shared" si="17"/>
        <v>0</v>
      </c>
      <c r="K84" s="15">
        <f t="shared" si="17"/>
        <v>27540950</v>
      </c>
      <c r="L84" s="15">
        <f t="shared" si="17"/>
        <v>0</v>
      </c>
      <c r="M84" s="15">
        <f t="shared" si="17"/>
        <v>0</v>
      </c>
      <c r="N84" s="15">
        <f>SUM(D84:M84)</f>
        <v>184228701</v>
      </c>
      <c r="O84" s="38">
        <f t="shared" si="13"/>
        <v>2372.277533833812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120" t="s">
        <v>162</v>
      </c>
      <c r="M86" s="120"/>
      <c r="N86" s="120"/>
      <c r="O86" s="43">
        <v>77659</v>
      </c>
    </row>
    <row r="87" spans="1:119">
      <c r="A87" s="121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9"/>
    </row>
    <row r="88" spans="1:119" ht="15.75" customHeight="1" thickBot="1">
      <c r="A88" s="122" t="s">
        <v>106</v>
      </c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2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151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83</v>
      </c>
      <c r="B3" s="110"/>
      <c r="C3" s="111"/>
      <c r="D3" s="130" t="s">
        <v>42</v>
      </c>
      <c r="E3" s="131"/>
      <c r="F3" s="131"/>
      <c r="G3" s="131"/>
      <c r="H3" s="132"/>
      <c r="I3" s="130" t="s">
        <v>43</v>
      </c>
      <c r="J3" s="132"/>
      <c r="K3" s="130" t="s">
        <v>45</v>
      </c>
      <c r="L3" s="132"/>
      <c r="M3" s="36"/>
      <c r="N3" s="37"/>
      <c r="O3" s="133" t="s">
        <v>88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84</v>
      </c>
      <c r="F4" s="34" t="s">
        <v>85</v>
      </c>
      <c r="G4" s="34" t="s">
        <v>86</v>
      </c>
      <c r="H4" s="34" t="s">
        <v>5</v>
      </c>
      <c r="I4" s="34" t="s">
        <v>6</v>
      </c>
      <c r="J4" s="35" t="s">
        <v>87</v>
      </c>
      <c r="K4" s="35" t="s">
        <v>7</v>
      </c>
      <c r="L4" s="35" t="s">
        <v>8</v>
      </c>
      <c r="M4" s="35" t="s">
        <v>9</v>
      </c>
      <c r="N4" s="35" t="s">
        <v>44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45875877</v>
      </c>
      <c r="E5" s="27">
        <f t="shared" si="0"/>
        <v>3941725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49817602</v>
      </c>
      <c r="O5" s="33">
        <f t="shared" ref="O5:O36" si="1">(N5/O$81)</f>
        <v>649.83436383084188</v>
      </c>
      <c r="P5" s="6"/>
    </row>
    <row r="6" spans="1:133">
      <c r="A6" s="12"/>
      <c r="B6" s="25">
        <v>311</v>
      </c>
      <c r="C6" s="20" t="s">
        <v>2</v>
      </c>
      <c r="D6" s="46">
        <v>32924539</v>
      </c>
      <c r="E6" s="46">
        <v>2587842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35512381</v>
      </c>
      <c r="O6" s="47">
        <f t="shared" si="1"/>
        <v>463.23316636664839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787511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787511</v>
      </c>
      <c r="O7" s="47">
        <f t="shared" si="1"/>
        <v>10.272507891784718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566372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566372</v>
      </c>
      <c r="O8" s="47">
        <f t="shared" si="1"/>
        <v>7.3879105684693851</v>
      </c>
      <c r="P8" s="9"/>
    </row>
    <row r="9" spans="1:133">
      <c r="A9" s="12"/>
      <c r="B9" s="25">
        <v>312.51</v>
      </c>
      <c r="C9" s="20" t="s">
        <v>121</v>
      </c>
      <c r="D9" s="46">
        <v>768090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768090</v>
      </c>
      <c r="O9" s="47">
        <f t="shared" si="1"/>
        <v>10.019175080222274</v>
      </c>
      <c r="P9" s="9"/>
    </row>
    <row r="10" spans="1:133">
      <c r="A10" s="12"/>
      <c r="B10" s="25">
        <v>312.52</v>
      </c>
      <c r="C10" s="20" t="s">
        <v>131</v>
      </c>
      <c r="D10" s="46">
        <v>577550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577550</v>
      </c>
      <c r="O10" s="47">
        <f t="shared" si="1"/>
        <v>7.533719443792231</v>
      </c>
      <c r="P10" s="9"/>
    </row>
    <row r="11" spans="1:133">
      <c r="A11" s="12"/>
      <c r="B11" s="25">
        <v>314.10000000000002</v>
      </c>
      <c r="C11" s="20" t="s">
        <v>115</v>
      </c>
      <c r="D11" s="46">
        <v>6507224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6507224</v>
      </c>
      <c r="O11" s="47">
        <f t="shared" si="1"/>
        <v>84.882001513135577</v>
      </c>
      <c r="P11" s="9"/>
    </row>
    <row r="12" spans="1:133">
      <c r="A12" s="12"/>
      <c r="B12" s="25">
        <v>314.3</v>
      </c>
      <c r="C12" s="20" t="s">
        <v>116</v>
      </c>
      <c r="D12" s="46">
        <v>1344816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1344816</v>
      </c>
      <c r="O12" s="47">
        <f t="shared" si="1"/>
        <v>17.542146043672222</v>
      </c>
      <c r="P12" s="9"/>
    </row>
    <row r="13" spans="1:133">
      <c r="A13" s="12"/>
      <c r="B13" s="25">
        <v>314.39999999999998</v>
      </c>
      <c r="C13" s="20" t="s">
        <v>117</v>
      </c>
      <c r="D13" s="46">
        <v>34167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34167</v>
      </c>
      <c r="O13" s="47">
        <f t="shared" si="1"/>
        <v>0.44568365030914925</v>
      </c>
      <c r="P13" s="9"/>
    </row>
    <row r="14" spans="1:133">
      <c r="A14" s="12"/>
      <c r="B14" s="25">
        <v>314.8</v>
      </c>
      <c r="C14" s="20" t="s">
        <v>118</v>
      </c>
      <c r="D14" s="46">
        <v>90347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90347</v>
      </c>
      <c r="O14" s="47">
        <f t="shared" si="1"/>
        <v>1.1785108658787926</v>
      </c>
      <c r="P14" s="9"/>
    </row>
    <row r="15" spans="1:133">
      <c r="A15" s="12"/>
      <c r="B15" s="25">
        <v>315</v>
      </c>
      <c r="C15" s="20" t="s">
        <v>132</v>
      </c>
      <c r="D15" s="46">
        <v>2708054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2708054</v>
      </c>
      <c r="O15" s="47">
        <f t="shared" si="1"/>
        <v>35.3245936709191</v>
      </c>
      <c r="P15" s="9"/>
    </row>
    <row r="16" spans="1:133">
      <c r="A16" s="12"/>
      <c r="B16" s="25">
        <v>316</v>
      </c>
      <c r="C16" s="20" t="s">
        <v>133</v>
      </c>
      <c r="D16" s="46">
        <v>921090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921090</v>
      </c>
      <c r="O16" s="47">
        <f t="shared" si="1"/>
        <v>12.014948736010018</v>
      </c>
      <c r="P16" s="9"/>
    </row>
    <row r="17" spans="1:16" ht="15.75">
      <c r="A17" s="29" t="s">
        <v>14</v>
      </c>
      <c r="B17" s="30"/>
      <c r="C17" s="31"/>
      <c r="D17" s="32">
        <f t="shared" ref="D17:M17" si="3">SUM(D18:D23)</f>
        <v>20651378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8" si="4">SUM(D17:M17)</f>
        <v>20651378</v>
      </c>
      <c r="O17" s="45">
        <f t="shared" si="1"/>
        <v>269.3821971772195</v>
      </c>
      <c r="P17" s="10"/>
    </row>
    <row r="18" spans="1:16">
      <c r="A18" s="12"/>
      <c r="B18" s="25">
        <v>322</v>
      </c>
      <c r="C18" s="20" t="s">
        <v>0</v>
      </c>
      <c r="D18" s="46">
        <v>3753247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3753247</v>
      </c>
      <c r="O18" s="47">
        <f t="shared" si="1"/>
        <v>48.958375727218176</v>
      </c>
      <c r="P18" s="9"/>
    </row>
    <row r="19" spans="1:16">
      <c r="A19" s="12"/>
      <c r="B19" s="25">
        <v>323.10000000000002</v>
      </c>
      <c r="C19" s="20" t="s">
        <v>15</v>
      </c>
      <c r="D19" s="46">
        <v>5120792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5120792</v>
      </c>
      <c r="O19" s="47">
        <f t="shared" si="1"/>
        <v>66.797005035089086</v>
      </c>
      <c r="P19" s="9"/>
    </row>
    <row r="20" spans="1:16">
      <c r="A20" s="12"/>
      <c r="B20" s="25">
        <v>323.39999999999998</v>
      </c>
      <c r="C20" s="20" t="s">
        <v>16</v>
      </c>
      <c r="D20" s="46">
        <v>618364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618364</v>
      </c>
      <c r="O20" s="47">
        <f t="shared" si="1"/>
        <v>8.0661083718139359</v>
      </c>
      <c r="P20" s="9"/>
    </row>
    <row r="21" spans="1:16">
      <c r="A21" s="12"/>
      <c r="B21" s="25">
        <v>324.11</v>
      </c>
      <c r="C21" s="20" t="s">
        <v>18</v>
      </c>
      <c r="D21" s="46">
        <v>24448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24448</v>
      </c>
      <c r="O21" s="47">
        <f t="shared" si="1"/>
        <v>0.31890636821371737</v>
      </c>
      <c r="P21" s="9"/>
    </row>
    <row r="22" spans="1:16">
      <c r="A22" s="12"/>
      <c r="B22" s="25">
        <v>324.12</v>
      </c>
      <c r="C22" s="20" t="s">
        <v>95</v>
      </c>
      <c r="D22" s="46">
        <v>126614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126614</v>
      </c>
      <c r="O22" s="47">
        <f t="shared" si="1"/>
        <v>1.6515874879340482</v>
      </c>
      <c r="P22" s="9"/>
    </row>
    <row r="23" spans="1:16">
      <c r="A23" s="12"/>
      <c r="B23" s="25">
        <v>325.2</v>
      </c>
      <c r="C23" s="20" t="s">
        <v>126</v>
      </c>
      <c r="D23" s="46">
        <v>11007913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11007913</v>
      </c>
      <c r="O23" s="47">
        <f t="shared" si="1"/>
        <v>143.5902141869505</v>
      </c>
      <c r="P23" s="9"/>
    </row>
    <row r="24" spans="1:16" ht="15.75">
      <c r="A24" s="29" t="s">
        <v>21</v>
      </c>
      <c r="B24" s="30"/>
      <c r="C24" s="31"/>
      <c r="D24" s="32">
        <f t="shared" ref="D24:M24" si="5">SUM(D25:D39)</f>
        <v>7987046</v>
      </c>
      <c r="E24" s="32">
        <f t="shared" si="5"/>
        <v>1813634</v>
      </c>
      <c r="F24" s="32">
        <f t="shared" si="5"/>
        <v>0</v>
      </c>
      <c r="G24" s="32">
        <f t="shared" si="5"/>
        <v>108015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9908695</v>
      </c>
      <c r="O24" s="45">
        <f t="shared" si="1"/>
        <v>129.25171532180221</v>
      </c>
      <c r="P24" s="10"/>
    </row>
    <row r="25" spans="1:16">
      <c r="A25" s="12"/>
      <c r="B25" s="25">
        <v>331.2</v>
      </c>
      <c r="C25" s="20" t="s">
        <v>20</v>
      </c>
      <c r="D25" s="46">
        <v>0</v>
      </c>
      <c r="E25" s="46">
        <v>5530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5530</v>
      </c>
      <c r="O25" s="47">
        <f t="shared" si="1"/>
        <v>7.2134825598079877E-2</v>
      </c>
      <c r="P25" s="9"/>
    </row>
    <row r="26" spans="1:16">
      <c r="A26" s="12"/>
      <c r="B26" s="25">
        <v>331.42</v>
      </c>
      <c r="C26" s="20" t="s">
        <v>25</v>
      </c>
      <c r="D26" s="46">
        <v>0</v>
      </c>
      <c r="E26" s="46">
        <v>0</v>
      </c>
      <c r="F26" s="46">
        <v>0</v>
      </c>
      <c r="G26" s="46">
        <v>76885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76885</v>
      </c>
      <c r="O26" s="47">
        <f t="shared" si="1"/>
        <v>1.0029088727139912</v>
      </c>
      <c r="P26" s="9"/>
    </row>
    <row r="27" spans="1:16">
      <c r="A27" s="12"/>
      <c r="B27" s="25">
        <v>331.5</v>
      </c>
      <c r="C27" s="20" t="s">
        <v>22</v>
      </c>
      <c r="D27" s="46">
        <v>0</v>
      </c>
      <c r="E27" s="46">
        <v>1133499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1133499</v>
      </c>
      <c r="O27" s="47">
        <f t="shared" si="1"/>
        <v>14.785669562495109</v>
      </c>
      <c r="P27" s="9"/>
    </row>
    <row r="28" spans="1:16">
      <c r="A28" s="12"/>
      <c r="B28" s="25">
        <v>331.69</v>
      </c>
      <c r="C28" s="20" t="s">
        <v>26</v>
      </c>
      <c r="D28" s="46">
        <v>271890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271890</v>
      </c>
      <c r="O28" s="47">
        <f t="shared" si="1"/>
        <v>3.5466071847851608</v>
      </c>
      <c r="P28" s="9"/>
    </row>
    <row r="29" spans="1:16">
      <c r="A29" s="12"/>
      <c r="B29" s="25">
        <v>334.5</v>
      </c>
      <c r="C29" s="20" t="s">
        <v>30</v>
      </c>
      <c r="D29" s="46">
        <v>0</v>
      </c>
      <c r="E29" s="46">
        <v>15000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15000</v>
      </c>
      <c r="O29" s="47">
        <f t="shared" si="1"/>
        <v>0.19566408390075918</v>
      </c>
      <c r="P29" s="9"/>
    </row>
    <row r="30" spans="1:16">
      <c r="A30" s="12"/>
      <c r="B30" s="25">
        <v>334.69</v>
      </c>
      <c r="C30" s="20" t="s">
        <v>31</v>
      </c>
      <c r="D30" s="46">
        <v>575835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575835</v>
      </c>
      <c r="O30" s="47">
        <f t="shared" si="1"/>
        <v>7.5113485168662439</v>
      </c>
      <c r="P30" s="9"/>
    </row>
    <row r="31" spans="1:16">
      <c r="A31" s="12"/>
      <c r="B31" s="25">
        <v>335.12</v>
      </c>
      <c r="C31" s="20" t="s">
        <v>134</v>
      </c>
      <c r="D31" s="46">
        <v>1804084</v>
      </c>
      <c r="E31" s="46">
        <v>584605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2388689</v>
      </c>
      <c r="O31" s="47">
        <f t="shared" si="1"/>
        <v>31.158709660588034</v>
      </c>
      <c r="P31" s="9"/>
    </row>
    <row r="32" spans="1:16">
      <c r="A32" s="12"/>
      <c r="B32" s="25">
        <v>335.14</v>
      </c>
      <c r="C32" s="20" t="s">
        <v>135</v>
      </c>
      <c r="D32" s="46">
        <v>8851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8851</v>
      </c>
      <c r="O32" s="47">
        <f t="shared" si="1"/>
        <v>0.11545485377370797</v>
      </c>
      <c r="P32" s="9"/>
    </row>
    <row r="33" spans="1:16">
      <c r="A33" s="12"/>
      <c r="B33" s="25">
        <v>335.15</v>
      </c>
      <c r="C33" s="20" t="s">
        <v>136</v>
      </c>
      <c r="D33" s="46">
        <v>50144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50144</v>
      </c>
      <c r="O33" s="47">
        <f t="shared" si="1"/>
        <v>0.65409198820797787</v>
      </c>
      <c r="P33" s="9"/>
    </row>
    <row r="34" spans="1:16">
      <c r="A34" s="12"/>
      <c r="B34" s="25">
        <v>335.18</v>
      </c>
      <c r="C34" s="20" t="s">
        <v>137</v>
      </c>
      <c r="D34" s="46">
        <v>4875615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4875615</v>
      </c>
      <c r="O34" s="47">
        <f t="shared" si="1"/>
        <v>63.598849495186663</v>
      </c>
      <c r="P34" s="9"/>
    </row>
    <row r="35" spans="1:16">
      <c r="A35" s="12"/>
      <c r="B35" s="25">
        <v>335.41</v>
      </c>
      <c r="C35" s="20" t="s">
        <v>152</v>
      </c>
      <c r="D35" s="46">
        <v>37898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37898</v>
      </c>
      <c r="O35" s="47">
        <f t="shared" si="1"/>
        <v>0.49435183011139811</v>
      </c>
      <c r="P35" s="9"/>
    </row>
    <row r="36" spans="1:16">
      <c r="A36" s="12"/>
      <c r="B36" s="25">
        <v>337.2</v>
      </c>
      <c r="C36" s="20" t="s">
        <v>109</v>
      </c>
      <c r="D36" s="46">
        <v>231260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7">SUM(D36:M36)</f>
        <v>231260</v>
      </c>
      <c r="O36" s="47">
        <f t="shared" si="1"/>
        <v>3.0166184028593044</v>
      </c>
      <c r="P36" s="9"/>
    </row>
    <row r="37" spans="1:16">
      <c r="A37" s="12"/>
      <c r="B37" s="25">
        <v>337.4</v>
      </c>
      <c r="C37" s="20" t="s">
        <v>123</v>
      </c>
      <c r="D37" s="46">
        <v>0</v>
      </c>
      <c r="E37" s="46">
        <v>0</v>
      </c>
      <c r="F37" s="46">
        <v>0</v>
      </c>
      <c r="G37" s="46">
        <v>31130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31130</v>
      </c>
      <c r="O37" s="47">
        <f t="shared" ref="O37:O68" si="8">(N37/O$81)</f>
        <v>0.40606819545537554</v>
      </c>
      <c r="P37" s="9"/>
    </row>
    <row r="38" spans="1:16">
      <c r="A38" s="12"/>
      <c r="B38" s="25">
        <v>337.5</v>
      </c>
      <c r="C38" s="20" t="s">
        <v>39</v>
      </c>
      <c r="D38" s="46">
        <v>0</v>
      </c>
      <c r="E38" s="46">
        <v>75000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75000</v>
      </c>
      <c r="O38" s="47">
        <f t="shared" si="8"/>
        <v>0.97832041950379589</v>
      </c>
      <c r="P38" s="9"/>
    </row>
    <row r="39" spans="1:16">
      <c r="A39" s="12"/>
      <c r="B39" s="25">
        <v>337.6</v>
      </c>
      <c r="C39" s="20" t="s">
        <v>40</v>
      </c>
      <c r="D39" s="46">
        <v>131469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131469</v>
      </c>
      <c r="O39" s="47">
        <f t="shared" si="8"/>
        <v>1.7149174297565939</v>
      </c>
      <c r="P39" s="9"/>
    </row>
    <row r="40" spans="1:16" ht="15.75">
      <c r="A40" s="29" t="s">
        <v>46</v>
      </c>
      <c r="B40" s="30"/>
      <c r="C40" s="31"/>
      <c r="D40" s="32">
        <f t="shared" ref="D40:M40" si="9">SUM(D41:D59)</f>
        <v>9365160</v>
      </c>
      <c r="E40" s="32">
        <f t="shared" si="9"/>
        <v>439732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39499183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49304075</v>
      </c>
      <c r="O40" s="45">
        <f t="shared" si="8"/>
        <v>643.13577782995492</v>
      </c>
      <c r="P40" s="10"/>
    </row>
    <row r="41" spans="1:16">
      <c r="A41" s="12"/>
      <c r="B41" s="25">
        <v>341.1</v>
      </c>
      <c r="C41" s="20" t="s">
        <v>138</v>
      </c>
      <c r="D41" s="46">
        <v>211285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211285</v>
      </c>
      <c r="O41" s="47">
        <f t="shared" si="8"/>
        <v>2.7560590644647935</v>
      </c>
      <c r="P41" s="9"/>
    </row>
    <row r="42" spans="1:16">
      <c r="A42" s="12"/>
      <c r="B42" s="25">
        <v>341.3</v>
      </c>
      <c r="C42" s="20" t="s">
        <v>153</v>
      </c>
      <c r="D42" s="46">
        <v>381377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9" si="10">SUM(D42:M42)</f>
        <v>381377</v>
      </c>
      <c r="O42" s="47">
        <f t="shared" si="8"/>
        <v>4.9747854217213225</v>
      </c>
      <c r="P42" s="9"/>
    </row>
    <row r="43" spans="1:16">
      <c r="A43" s="12"/>
      <c r="B43" s="25">
        <v>341.9</v>
      </c>
      <c r="C43" s="20" t="s">
        <v>139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397321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397321</v>
      </c>
      <c r="O43" s="47">
        <f t="shared" si="8"/>
        <v>5.1827632986355692</v>
      </c>
      <c r="P43" s="9"/>
    </row>
    <row r="44" spans="1:16">
      <c r="A44" s="12"/>
      <c r="B44" s="25">
        <v>342.4</v>
      </c>
      <c r="C44" s="20" t="s">
        <v>52</v>
      </c>
      <c r="D44" s="46">
        <v>1059994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1059994</v>
      </c>
      <c r="O44" s="47">
        <f t="shared" si="8"/>
        <v>13.826850330020088</v>
      </c>
      <c r="P44" s="9"/>
    </row>
    <row r="45" spans="1:16">
      <c r="A45" s="12"/>
      <c r="B45" s="25">
        <v>342.5</v>
      </c>
      <c r="C45" s="20" t="s">
        <v>53</v>
      </c>
      <c r="D45" s="46">
        <v>407123</v>
      </c>
      <c r="E45" s="46">
        <v>25000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432123</v>
      </c>
      <c r="O45" s="47">
        <f t="shared" si="8"/>
        <v>5.6367300618298506</v>
      </c>
      <c r="P45" s="9"/>
    </row>
    <row r="46" spans="1:16">
      <c r="A46" s="12"/>
      <c r="B46" s="25">
        <v>342.6</v>
      </c>
      <c r="C46" s="20" t="s">
        <v>54</v>
      </c>
      <c r="D46" s="46">
        <v>3016362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3016362</v>
      </c>
      <c r="O46" s="47">
        <f t="shared" si="8"/>
        <v>39.346247162870782</v>
      </c>
      <c r="P46" s="9"/>
    </row>
    <row r="47" spans="1:16">
      <c r="A47" s="12"/>
      <c r="B47" s="25">
        <v>342.9</v>
      </c>
      <c r="C47" s="20" t="s">
        <v>55</v>
      </c>
      <c r="D47" s="46">
        <v>22025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22025</v>
      </c>
      <c r="O47" s="47">
        <f t="shared" si="8"/>
        <v>0.28730009652761473</v>
      </c>
      <c r="P47" s="9"/>
    </row>
    <row r="48" spans="1:16">
      <c r="A48" s="12"/>
      <c r="B48" s="25">
        <v>343.3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15459923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15459923</v>
      </c>
      <c r="O48" s="47">
        <f t="shared" si="8"/>
        <v>201.66344473141842</v>
      </c>
      <c r="P48" s="9"/>
    </row>
    <row r="49" spans="1:16">
      <c r="A49" s="12"/>
      <c r="B49" s="25">
        <v>343.4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14720237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14720237</v>
      </c>
      <c r="O49" s="47">
        <f t="shared" si="8"/>
        <v>192.01477916047062</v>
      </c>
      <c r="P49" s="9"/>
    </row>
    <row r="50" spans="1:16">
      <c r="A50" s="12"/>
      <c r="B50" s="25">
        <v>343.5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8921702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8921702</v>
      </c>
      <c r="O50" s="47">
        <f t="shared" si="8"/>
        <v>116.37710991103806</v>
      </c>
      <c r="P50" s="9"/>
    </row>
    <row r="51" spans="1:16">
      <c r="A51" s="12"/>
      <c r="B51" s="25">
        <v>343.8</v>
      </c>
      <c r="C51" s="20" t="s">
        <v>59</v>
      </c>
      <c r="D51" s="46">
        <v>95121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95121</v>
      </c>
      <c r="O51" s="47">
        <f t="shared" si="8"/>
        <v>1.2407842216482743</v>
      </c>
      <c r="P51" s="9"/>
    </row>
    <row r="52" spans="1:16">
      <c r="A52" s="12"/>
      <c r="B52" s="25">
        <v>344.3</v>
      </c>
      <c r="C52" s="20" t="s">
        <v>140</v>
      </c>
      <c r="D52" s="46">
        <v>62755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62755</v>
      </c>
      <c r="O52" s="47">
        <f t="shared" si="8"/>
        <v>0.81859330567947619</v>
      </c>
      <c r="P52" s="9"/>
    </row>
    <row r="53" spans="1:16">
      <c r="A53" s="12"/>
      <c r="B53" s="25">
        <v>344.5</v>
      </c>
      <c r="C53" s="20" t="s">
        <v>141</v>
      </c>
      <c r="D53" s="46">
        <v>2206902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2206902</v>
      </c>
      <c r="O53" s="47">
        <f t="shared" si="8"/>
        <v>28.787430539250217</v>
      </c>
      <c r="P53" s="9"/>
    </row>
    <row r="54" spans="1:16">
      <c r="A54" s="12"/>
      <c r="B54" s="25">
        <v>344.9</v>
      </c>
      <c r="C54" s="20" t="s">
        <v>154</v>
      </c>
      <c r="D54" s="46">
        <v>10020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10020</v>
      </c>
      <c r="O54" s="47">
        <f t="shared" si="8"/>
        <v>0.13070360804570713</v>
      </c>
      <c r="P54" s="9"/>
    </row>
    <row r="55" spans="1:16">
      <c r="A55" s="12"/>
      <c r="B55" s="25">
        <v>347.2</v>
      </c>
      <c r="C55" s="20" t="s">
        <v>65</v>
      </c>
      <c r="D55" s="46">
        <v>747838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747838</v>
      </c>
      <c r="O55" s="47">
        <f t="shared" si="8"/>
        <v>9.7550024784117291</v>
      </c>
      <c r="P55" s="9"/>
    </row>
    <row r="56" spans="1:16">
      <c r="A56" s="12"/>
      <c r="B56" s="25">
        <v>347.3</v>
      </c>
      <c r="C56" s="20" t="s">
        <v>66</v>
      </c>
      <c r="D56" s="46">
        <v>10047</v>
      </c>
      <c r="E56" s="46">
        <v>255092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265139</v>
      </c>
      <c r="O56" s="47">
        <f t="shared" si="8"/>
        <v>3.458545302757559</v>
      </c>
      <c r="P56" s="9"/>
    </row>
    <row r="57" spans="1:16">
      <c r="A57" s="12"/>
      <c r="B57" s="25">
        <v>347.4</v>
      </c>
      <c r="C57" s="20" t="s">
        <v>149</v>
      </c>
      <c r="D57" s="46">
        <v>1346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1346</v>
      </c>
      <c r="O57" s="47">
        <f t="shared" si="8"/>
        <v>1.7557590462028122E-2</v>
      </c>
      <c r="P57" s="9"/>
    </row>
    <row r="58" spans="1:16">
      <c r="A58" s="12"/>
      <c r="B58" s="25">
        <v>347.5</v>
      </c>
      <c r="C58" s="20" t="s">
        <v>67</v>
      </c>
      <c r="D58" s="46">
        <v>811818</v>
      </c>
      <c r="E58" s="46">
        <v>159640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971458</v>
      </c>
      <c r="O58" s="47">
        <f t="shared" si="8"/>
        <v>12.671962641204248</v>
      </c>
      <c r="P58" s="9"/>
    </row>
    <row r="59" spans="1:16">
      <c r="A59" s="12"/>
      <c r="B59" s="25">
        <v>347.9</v>
      </c>
      <c r="C59" s="20" t="s">
        <v>68</v>
      </c>
      <c r="D59" s="46">
        <v>321147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321147</v>
      </c>
      <c r="O59" s="47">
        <f t="shared" si="8"/>
        <v>4.1891289034984736</v>
      </c>
      <c r="P59" s="9"/>
    </row>
    <row r="60" spans="1:16" ht="15.75">
      <c r="A60" s="29" t="s">
        <v>47</v>
      </c>
      <c r="B60" s="30"/>
      <c r="C60" s="31"/>
      <c r="D60" s="32">
        <f t="shared" ref="D60:M60" si="11">SUM(D61:D65)</f>
        <v>1315373</v>
      </c>
      <c r="E60" s="32">
        <f t="shared" si="11"/>
        <v>416405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546333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67" si="12">SUM(D60:M60)</f>
        <v>2278111</v>
      </c>
      <c r="O60" s="45">
        <f t="shared" si="8"/>
        <v>29.716300122616158</v>
      </c>
      <c r="P60" s="10"/>
    </row>
    <row r="61" spans="1:16">
      <c r="A61" s="13"/>
      <c r="B61" s="39">
        <v>351.1</v>
      </c>
      <c r="C61" s="21" t="s">
        <v>99</v>
      </c>
      <c r="D61" s="46">
        <v>1145464</v>
      </c>
      <c r="E61" s="46">
        <v>502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1145966</v>
      </c>
      <c r="O61" s="47">
        <f t="shared" si="8"/>
        <v>14.948292504761159</v>
      </c>
      <c r="P61" s="9"/>
    </row>
    <row r="62" spans="1:16">
      <c r="A62" s="13"/>
      <c r="B62" s="39">
        <v>351.2</v>
      </c>
      <c r="C62" s="21" t="s">
        <v>100</v>
      </c>
      <c r="D62" s="46">
        <v>0</v>
      </c>
      <c r="E62" s="46">
        <v>290244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290244</v>
      </c>
      <c r="O62" s="47">
        <f t="shared" si="8"/>
        <v>3.7860217578461297</v>
      </c>
      <c r="P62" s="9"/>
    </row>
    <row r="63" spans="1:16">
      <c r="A63" s="13"/>
      <c r="B63" s="39">
        <v>351.4</v>
      </c>
      <c r="C63" s="21" t="s">
        <v>101</v>
      </c>
      <c r="D63" s="46">
        <v>158154</v>
      </c>
      <c r="E63" s="46">
        <v>125659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283813</v>
      </c>
      <c r="O63" s="47">
        <f t="shared" si="8"/>
        <v>3.7021340429417444</v>
      </c>
      <c r="P63" s="9"/>
    </row>
    <row r="64" spans="1:16">
      <c r="A64" s="13"/>
      <c r="B64" s="39">
        <v>351.5</v>
      </c>
      <c r="C64" s="21" t="s">
        <v>155</v>
      </c>
      <c r="D64" s="46">
        <v>5120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5120</v>
      </c>
      <c r="O64" s="47">
        <f t="shared" si="8"/>
        <v>6.6786673971459126E-2</v>
      </c>
      <c r="P64" s="9"/>
    </row>
    <row r="65" spans="1:119">
      <c r="A65" s="13"/>
      <c r="B65" s="39">
        <v>354</v>
      </c>
      <c r="C65" s="21" t="s">
        <v>71</v>
      </c>
      <c r="D65" s="46">
        <v>6635</v>
      </c>
      <c r="E65" s="46">
        <v>0</v>
      </c>
      <c r="F65" s="46">
        <v>0</v>
      </c>
      <c r="G65" s="46">
        <v>0</v>
      </c>
      <c r="H65" s="46">
        <v>0</v>
      </c>
      <c r="I65" s="46">
        <v>546333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552968</v>
      </c>
      <c r="O65" s="47">
        <f t="shared" si="8"/>
        <v>7.2130651430956663</v>
      </c>
      <c r="P65" s="9"/>
    </row>
    <row r="66" spans="1:119" ht="15.75">
      <c r="A66" s="29" t="s">
        <v>3</v>
      </c>
      <c r="B66" s="30"/>
      <c r="C66" s="31"/>
      <c r="D66" s="32">
        <f t="shared" ref="D66:M66" si="13">SUM(D67:D75)</f>
        <v>8388262</v>
      </c>
      <c r="E66" s="32">
        <f t="shared" si="13"/>
        <v>622319</v>
      </c>
      <c r="F66" s="32">
        <f t="shared" si="13"/>
        <v>28</v>
      </c>
      <c r="G66" s="32">
        <f t="shared" si="13"/>
        <v>21240</v>
      </c>
      <c r="H66" s="32">
        <f t="shared" si="13"/>
        <v>107053</v>
      </c>
      <c r="I66" s="32">
        <f t="shared" si="13"/>
        <v>59880</v>
      </c>
      <c r="J66" s="32">
        <f t="shared" si="13"/>
        <v>0</v>
      </c>
      <c r="K66" s="32">
        <f t="shared" si="13"/>
        <v>9272897</v>
      </c>
      <c r="L66" s="32">
        <f t="shared" si="13"/>
        <v>0</v>
      </c>
      <c r="M66" s="32">
        <f t="shared" si="13"/>
        <v>0</v>
      </c>
      <c r="N66" s="32">
        <f t="shared" si="12"/>
        <v>18471679</v>
      </c>
      <c r="O66" s="45">
        <f t="shared" si="8"/>
        <v>240.94960997625944</v>
      </c>
      <c r="P66" s="10"/>
    </row>
    <row r="67" spans="1:119">
      <c r="A67" s="12"/>
      <c r="B67" s="25">
        <v>361.1</v>
      </c>
      <c r="C67" s="20" t="s">
        <v>73</v>
      </c>
      <c r="D67" s="46">
        <v>44083</v>
      </c>
      <c r="E67" s="46">
        <v>9483</v>
      </c>
      <c r="F67" s="46">
        <v>0</v>
      </c>
      <c r="G67" s="46">
        <v>21240</v>
      </c>
      <c r="H67" s="46">
        <v>10313</v>
      </c>
      <c r="I67" s="46">
        <v>59880</v>
      </c>
      <c r="J67" s="46">
        <v>0</v>
      </c>
      <c r="K67" s="46">
        <v>4715606</v>
      </c>
      <c r="L67" s="46">
        <v>0</v>
      </c>
      <c r="M67" s="46">
        <v>0</v>
      </c>
      <c r="N67" s="46">
        <f t="shared" si="12"/>
        <v>4860605</v>
      </c>
      <c r="O67" s="47">
        <f t="shared" si="8"/>
        <v>63.403054968563303</v>
      </c>
      <c r="P67" s="9"/>
    </row>
    <row r="68" spans="1:119">
      <c r="A68" s="12"/>
      <c r="B68" s="25">
        <v>361.2</v>
      </c>
      <c r="C68" s="20" t="s">
        <v>102</v>
      </c>
      <c r="D68" s="46">
        <v>5653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278286</v>
      </c>
      <c r="L68" s="46">
        <v>0</v>
      </c>
      <c r="M68" s="46">
        <v>0</v>
      </c>
      <c r="N68" s="46">
        <f t="shared" ref="N68:N75" si="14">SUM(D68:M68)</f>
        <v>283939</v>
      </c>
      <c r="O68" s="47">
        <f t="shared" si="8"/>
        <v>3.7037776212465108</v>
      </c>
      <c r="P68" s="9"/>
    </row>
    <row r="69" spans="1:119">
      <c r="A69" s="12"/>
      <c r="B69" s="25">
        <v>361.3</v>
      </c>
      <c r="C69" s="20" t="s">
        <v>74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5755164</v>
      </c>
      <c r="L69" s="46">
        <v>0</v>
      </c>
      <c r="M69" s="46">
        <v>0</v>
      </c>
      <c r="N69" s="46">
        <f t="shared" si="14"/>
        <v>5755164</v>
      </c>
      <c r="O69" s="47">
        <f t="shared" ref="O69:O79" si="15">(N69/O$81)</f>
        <v>75.071926117241915</v>
      </c>
      <c r="P69" s="9"/>
    </row>
    <row r="70" spans="1:119">
      <c r="A70" s="12"/>
      <c r="B70" s="25">
        <v>361.4</v>
      </c>
      <c r="C70" s="20" t="s">
        <v>142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-12051438</v>
      </c>
      <c r="L70" s="46">
        <v>0</v>
      </c>
      <c r="M70" s="46">
        <v>0</v>
      </c>
      <c r="N70" s="46">
        <f t="shared" si="14"/>
        <v>-12051438</v>
      </c>
      <c r="O70" s="47">
        <f t="shared" si="15"/>
        <v>-157.20223839711983</v>
      </c>
      <c r="P70" s="9"/>
    </row>
    <row r="71" spans="1:119">
      <c r="A71" s="12"/>
      <c r="B71" s="25">
        <v>364</v>
      </c>
      <c r="C71" s="20" t="s">
        <v>143</v>
      </c>
      <c r="D71" s="46">
        <v>1575</v>
      </c>
      <c r="E71" s="46">
        <v>0</v>
      </c>
      <c r="F71" s="46">
        <v>0</v>
      </c>
      <c r="G71" s="46">
        <v>0</v>
      </c>
      <c r="H71" s="46">
        <v>96740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98315</v>
      </c>
      <c r="O71" s="47">
        <f t="shared" si="15"/>
        <v>1.2824476272468759</v>
      </c>
      <c r="P71" s="9"/>
    </row>
    <row r="72" spans="1:119">
      <c r="A72" s="12"/>
      <c r="B72" s="25">
        <v>365</v>
      </c>
      <c r="C72" s="20" t="s">
        <v>144</v>
      </c>
      <c r="D72" s="46">
        <v>30000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30000</v>
      </c>
      <c r="O72" s="47">
        <f t="shared" si="15"/>
        <v>0.39132816780151836</v>
      </c>
      <c r="P72" s="9"/>
    </row>
    <row r="73" spans="1:119">
      <c r="A73" s="12"/>
      <c r="B73" s="25">
        <v>366</v>
      </c>
      <c r="C73" s="20" t="s">
        <v>77</v>
      </c>
      <c r="D73" s="46">
        <v>195641</v>
      </c>
      <c r="E73" s="46">
        <v>299438</v>
      </c>
      <c r="F73" s="46">
        <v>28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495107</v>
      </c>
      <c r="O73" s="47">
        <f t="shared" si="15"/>
        <v>6.4583105058568782</v>
      </c>
      <c r="P73" s="9"/>
    </row>
    <row r="74" spans="1:119">
      <c r="A74" s="12"/>
      <c r="B74" s="25">
        <v>368</v>
      </c>
      <c r="C74" s="20" t="s">
        <v>78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10548287</v>
      </c>
      <c r="L74" s="46">
        <v>0</v>
      </c>
      <c r="M74" s="46">
        <v>0</v>
      </c>
      <c r="N74" s="46">
        <f t="shared" si="14"/>
        <v>10548287</v>
      </c>
      <c r="O74" s="47">
        <f t="shared" si="15"/>
        <v>137.59472750515249</v>
      </c>
      <c r="P74" s="9"/>
    </row>
    <row r="75" spans="1:119">
      <c r="A75" s="12"/>
      <c r="B75" s="25">
        <v>369.9</v>
      </c>
      <c r="C75" s="20" t="s">
        <v>79</v>
      </c>
      <c r="D75" s="46">
        <v>8111310</v>
      </c>
      <c r="E75" s="46">
        <v>313398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26992</v>
      </c>
      <c r="L75" s="46">
        <v>0</v>
      </c>
      <c r="M75" s="46">
        <v>0</v>
      </c>
      <c r="N75" s="46">
        <f t="shared" si="14"/>
        <v>8451700</v>
      </c>
      <c r="O75" s="47">
        <f t="shared" si="15"/>
        <v>110.24627586026976</v>
      </c>
      <c r="P75" s="9"/>
    </row>
    <row r="76" spans="1:119" ht="15.75">
      <c r="A76" s="29" t="s">
        <v>48</v>
      </c>
      <c r="B76" s="30"/>
      <c r="C76" s="31"/>
      <c r="D76" s="32">
        <f t="shared" ref="D76:M76" si="16">SUM(D77:D78)</f>
        <v>1988709</v>
      </c>
      <c r="E76" s="32">
        <f t="shared" si="16"/>
        <v>159210</v>
      </c>
      <c r="F76" s="32">
        <f t="shared" si="16"/>
        <v>4506355</v>
      </c>
      <c r="G76" s="32">
        <f t="shared" si="16"/>
        <v>312500</v>
      </c>
      <c r="H76" s="32">
        <f t="shared" si="16"/>
        <v>0</v>
      </c>
      <c r="I76" s="32">
        <f t="shared" si="16"/>
        <v>64452</v>
      </c>
      <c r="J76" s="32">
        <f t="shared" si="16"/>
        <v>0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>SUM(D76:M76)</f>
        <v>7031226</v>
      </c>
      <c r="O76" s="45">
        <f t="shared" si="15"/>
        <v>91.717226265946621</v>
      </c>
      <c r="P76" s="9"/>
    </row>
    <row r="77" spans="1:119">
      <c r="A77" s="12"/>
      <c r="B77" s="25">
        <v>381</v>
      </c>
      <c r="C77" s="20" t="s">
        <v>80</v>
      </c>
      <c r="D77" s="46">
        <v>1988709</v>
      </c>
      <c r="E77" s="46">
        <v>159210</v>
      </c>
      <c r="F77" s="46">
        <v>4506355</v>
      </c>
      <c r="G77" s="46">
        <v>312500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6966774</v>
      </c>
      <c r="O77" s="47">
        <f t="shared" si="15"/>
        <v>90.876496830241834</v>
      </c>
      <c r="P77" s="9"/>
    </row>
    <row r="78" spans="1:119" ht="15.75" thickBot="1">
      <c r="A78" s="12"/>
      <c r="B78" s="25">
        <v>389.7</v>
      </c>
      <c r="C78" s="20" t="s">
        <v>146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64452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64452</v>
      </c>
      <c r="O78" s="47">
        <f t="shared" si="15"/>
        <v>0.84072943570478198</v>
      </c>
      <c r="P78" s="9"/>
    </row>
    <row r="79" spans="1:119" ht="16.5" thickBot="1">
      <c r="A79" s="14" t="s">
        <v>69</v>
      </c>
      <c r="B79" s="23"/>
      <c r="C79" s="22"/>
      <c r="D79" s="15">
        <f t="shared" ref="D79:M79" si="17">SUM(D5,D17,D24,D40,D60,D66,D76)</f>
        <v>95571805</v>
      </c>
      <c r="E79" s="15">
        <f t="shared" si="17"/>
        <v>7393025</v>
      </c>
      <c r="F79" s="15">
        <f t="shared" si="17"/>
        <v>4506383</v>
      </c>
      <c r="G79" s="15">
        <f t="shared" si="17"/>
        <v>441755</v>
      </c>
      <c r="H79" s="15">
        <f t="shared" si="17"/>
        <v>107053</v>
      </c>
      <c r="I79" s="15">
        <f t="shared" si="17"/>
        <v>40169848</v>
      </c>
      <c r="J79" s="15">
        <f t="shared" si="17"/>
        <v>0</v>
      </c>
      <c r="K79" s="15">
        <f t="shared" si="17"/>
        <v>9272897</v>
      </c>
      <c r="L79" s="15">
        <f t="shared" si="17"/>
        <v>0</v>
      </c>
      <c r="M79" s="15">
        <f t="shared" si="17"/>
        <v>0</v>
      </c>
      <c r="N79" s="15">
        <f>SUM(D79:M79)</f>
        <v>157462766</v>
      </c>
      <c r="O79" s="38">
        <f t="shared" si="15"/>
        <v>2053.9871905246405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20" t="s">
        <v>156</v>
      </c>
      <c r="M81" s="120"/>
      <c r="N81" s="120"/>
      <c r="O81" s="43">
        <v>76662</v>
      </c>
    </row>
    <row r="82" spans="1:15">
      <c r="A82" s="121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9"/>
    </row>
    <row r="83" spans="1:15" ht="15.75" customHeight="1" thickBot="1">
      <c r="A83" s="122" t="s">
        <v>106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2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2025-05-20T21:43:48Z</cp:lastPrinted>
  <dcterms:created xsi:type="dcterms:W3CDTF">2000-08-31T21:26:31Z</dcterms:created>
  <dcterms:modified xsi:type="dcterms:W3CDTF">2025-05-20T21:43:53Z</dcterms:modified>
</cp:coreProperties>
</file>