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2" sheetId="48" r:id="rId1"/>
    <sheet name="2021" sheetId="47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1" r:id="rId8"/>
    <sheet name="2014" sheetId="39" r:id="rId9"/>
    <sheet name="2013" sheetId="38" r:id="rId10"/>
    <sheet name="2012" sheetId="36" r:id="rId11"/>
    <sheet name="2011" sheetId="35" r:id="rId12"/>
    <sheet name="2010" sheetId="34" r:id="rId13"/>
    <sheet name="2009" sheetId="33" r:id="rId14"/>
    <sheet name="2008" sheetId="37" r:id="rId15"/>
    <sheet name="2007" sheetId="40" r:id="rId16"/>
  </sheets>
  <definedNames>
    <definedName name="_xlnm.Print_Area" localSheetId="15">'2007'!$A$1:$O$47</definedName>
    <definedName name="_xlnm.Print_Area" localSheetId="14">'2008'!$A$1:$O$49</definedName>
    <definedName name="_xlnm.Print_Area" localSheetId="13">'2009'!$A$1:$O$47</definedName>
    <definedName name="_xlnm.Print_Area" localSheetId="12">'2010'!$A$1:$O$49</definedName>
    <definedName name="_xlnm.Print_Area" localSheetId="11">'2011'!$A$1:$O$49</definedName>
    <definedName name="_xlnm.Print_Area" localSheetId="10">'2012'!$A$1:$O$49</definedName>
    <definedName name="_xlnm.Print_Area" localSheetId="9">'2013'!$A$1:$O$48</definedName>
    <definedName name="_xlnm.Print_Area" localSheetId="8">'2014'!$A$1:$O$45</definedName>
    <definedName name="_xlnm.Print_Area" localSheetId="7">'2015'!$A$1:$O$47</definedName>
    <definedName name="_xlnm.Print_Area" localSheetId="6">'2016'!$A$1:$O$46</definedName>
    <definedName name="_xlnm.Print_Area" localSheetId="5">'2017'!$A$1:$O$47</definedName>
    <definedName name="_xlnm.Print_Area" localSheetId="4">'2018'!$A$1:$O$48</definedName>
    <definedName name="_xlnm.Print_Area" localSheetId="3">'2019'!$A$1:$O$50</definedName>
    <definedName name="_xlnm.Print_Area" localSheetId="2">'2020'!$A$1:$O$49</definedName>
    <definedName name="_xlnm.Print_Area" localSheetId="1">'2021'!$A$1:$P$50</definedName>
    <definedName name="_xlnm.Print_Area" localSheetId="0">'2022'!$A$1:$P$44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40" i="48" l="1"/>
  <c r="F40" i="48"/>
  <c r="G40" i="48"/>
  <c r="H40" i="48"/>
  <c r="I40" i="48"/>
  <c r="J40" i="48"/>
  <c r="K40" i="48"/>
  <c r="L40" i="48"/>
  <c r="M40" i="48"/>
  <c r="N40" i="48"/>
  <c r="D40" i="48"/>
  <c r="O39" i="48" l="1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 s="1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8" i="48" l="1"/>
  <c r="P38" i="48" s="1"/>
  <c r="O33" i="48"/>
  <c r="P33" i="48" s="1"/>
  <c r="O30" i="48"/>
  <c r="P30" i="48" s="1"/>
  <c r="O27" i="48"/>
  <c r="P27" i="48" s="1"/>
  <c r="O20" i="48"/>
  <c r="P20" i="48" s="1"/>
  <c r="O12" i="48"/>
  <c r="P12" i="48" s="1"/>
  <c r="O5" i="48"/>
  <c r="P5" i="48" s="1"/>
  <c r="O45" i="47"/>
  <c r="P45" i="47"/>
  <c r="O44" i="47"/>
  <c r="P44" i="47" s="1"/>
  <c r="O43" i="47"/>
  <c r="P43" i="47" s="1"/>
  <c r="N42" i="47"/>
  <c r="M42" i="47"/>
  <c r="L42" i="47"/>
  <c r="K42" i="47"/>
  <c r="J42" i="47"/>
  <c r="J46" i="47" s="1"/>
  <c r="I42" i="47"/>
  <c r="H42" i="47"/>
  <c r="G42" i="47"/>
  <c r="F42" i="47"/>
  <c r="F46" i="47" s="1"/>
  <c r="E42" i="47"/>
  <c r="D42" i="47"/>
  <c r="O41" i="47"/>
  <c r="P41" i="47"/>
  <c r="O40" i="47"/>
  <c r="P40" i="47" s="1"/>
  <c r="O39" i="47"/>
  <c r="P39" i="47"/>
  <c r="O38" i="47"/>
  <c r="P38" i="47" s="1"/>
  <c r="N37" i="47"/>
  <c r="M37" i="47"/>
  <c r="L37" i="47"/>
  <c r="K37" i="47"/>
  <c r="J37" i="47"/>
  <c r="I37" i="47"/>
  <c r="H37" i="47"/>
  <c r="G37" i="47"/>
  <c r="F37" i="47"/>
  <c r="E37" i="47"/>
  <c r="D37" i="47"/>
  <c r="O36" i="47"/>
  <c r="P36" i="47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/>
  <c r="O32" i="47"/>
  <c r="P32" i="47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/>
  <c r="N27" i="47"/>
  <c r="M27" i="47"/>
  <c r="L27" i="47"/>
  <c r="K27" i="47"/>
  <c r="J27" i="47"/>
  <c r="I27" i="47"/>
  <c r="H27" i="47"/>
  <c r="G27" i="47"/>
  <c r="F27" i="47"/>
  <c r="E27" i="47"/>
  <c r="D27" i="47"/>
  <c r="D46" i="47" s="1"/>
  <c r="O26" i="47"/>
  <c r="P26" i="47" s="1"/>
  <c r="O25" i="47"/>
  <c r="P25" i="47"/>
  <c r="O24" i="47"/>
  <c r="P24" i="47"/>
  <c r="O23" i="47"/>
  <c r="P23" i="47"/>
  <c r="O22" i="47"/>
  <c r="P22" i="47" s="1"/>
  <c r="O21" i="47"/>
  <c r="P21" i="47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/>
  <c r="O18" i="47"/>
  <c r="P18" i="47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H46" i="47" s="1"/>
  <c r="G14" i="47"/>
  <c r="F14" i="47"/>
  <c r="E14" i="47"/>
  <c r="D14" i="47"/>
  <c r="O13" i="47"/>
  <c r="P13" i="47" s="1"/>
  <c r="O12" i="47"/>
  <c r="P12" i="47"/>
  <c r="O11" i="47"/>
  <c r="P11" i="47" s="1"/>
  <c r="O10" i="47"/>
  <c r="P10" i="47"/>
  <c r="O9" i="47"/>
  <c r="P9" i="47"/>
  <c r="O8" i="47"/>
  <c r="P8" i="47"/>
  <c r="O7" i="47"/>
  <c r="P7" i="47" s="1"/>
  <c r="O6" i="47"/>
  <c r="P6" i="47"/>
  <c r="N5" i="47"/>
  <c r="N46" i="47" s="1"/>
  <c r="M5" i="47"/>
  <c r="M46" i="47" s="1"/>
  <c r="L5" i="47"/>
  <c r="K5" i="47"/>
  <c r="K46" i="47" s="1"/>
  <c r="J5" i="47"/>
  <c r="I5" i="47"/>
  <c r="H5" i="47"/>
  <c r="G5" i="47"/>
  <c r="F5" i="47"/>
  <c r="E5" i="47"/>
  <c r="D5" i="47"/>
  <c r="N44" i="46"/>
  <c r="O44" i="46"/>
  <c r="N43" i="46"/>
  <c r="O43" i="46"/>
  <c r="N42" i="46"/>
  <c r="O42" i="46" s="1"/>
  <c r="M41" i="46"/>
  <c r="L41" i="46"/>
  <c r="K41" i="46"/>
  <c r="J41" i="46"/>
  <c r="I41" i="46"/>
  <c r="H41" i="46"/>
  <c r="G41" i="46"/>
  <c r="F41" i="46"/>
  <c r="E41" i="46"/>
  <c r="D41" i="46"/>
  <c r="N40" i="46"/>
  <c r="O40" i="46" s="1"/>
  <c r="N39" i="46"/>
  <c r="O39" i="46" s="1"/>
  <c r="N38" i="46"/>
  <c r="O38" i="46" s="1"/>
  <c r="N37" i="46"/>
  <c r="O37" i="46" s="1"/>
  <c r="M36" i="46"/>
  <c r="L36" i="46"/>
  <c r="K36" i="46"/>
  <c r="J36" i="46"/>
  <c r="I36" i="46"/>
  <c r="H36" i="46"/>
  <c r="G36" i="46"/>
  <c r="F36" i="46"/>
  <c r="E36" i="46"/>
  <c r="D36" i="46"/>
  <c r="N35" i="46"/>
  <c r="O35" i="46"/>
  <c r="M34" i="46"/>
  <c r="L34" i="46"/>
  <c r="K34" i="46"/>
  <c r="J34" i="46"/>
  <c r="I34" i="46"/>
  <c r="H34" i="46"/>
  <c r="G34" i="46"/>
  <c r="F34" i="46"/>
  <c r="E34" i="46"/>
  <c r="D34" i="46"/>
  <c r="N33" i="46"/>
  <c r="O33" i="46"/>
  <c r="N32" i="46"/>
  <c r="O32" i="46" s="1"/>
  <c r="N31" i="46"/>
  <c r="O31" i="46"/>
  <c r="M30" i="46"/>
  <c r="L30" i="46"/>
  <c r="K30" i="46"/>
  <c r="J30" i="46"/>
  <c r="I30" i="46"/>
  <c r="H30" i="46"/>
  <c r="G30" i="46"/>
  <c r="F30" i="46"/>
  <c r="E30" i="46"/>
  <c r="D30" i="46"/>
  <c r="N29" i="46"/>
  <c r="O29" i="46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6" i="46"/>
  <c r="O26" i="46" s="1"/>
  <c r="N25" i="46"/>
  <c r="O25" i="46" s="1"/>
  <c r="N24" i="46"/>
  <c r="O24" i="46" s="1"/>
  <c r="N23" i="46"/>
  <c r="O23" i="46" s="1"/>
  <c r="N22" i="46"/>
  <c r="O22" i="46" s="1"/>
  <c r="N21" i="46"/>
  <c r="O21" i="46"/>
  <c r="M20" i="46"/>
  <c r="L20" i="46"/>
  <c r="K20" i="46"/>
  <c r="J20" i="46"/>
  <c r="I20" i="46"/>
  <c r="H20" i="46"/>
  <c r="G20" i="46"/>
  <c r="F20" i="46"/>
  <c r="E20" i="46"/>
  <c r="D20" i="46"/>
  <c r="N19" i="46"/>
  <c r="O19" i="46"/>
  <c r="N18" i="46"/>
  <c r="O18" i="46" s="1"/>
  <c r="N17" i="46"/>
  <c r="O17" i="46" s="1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N45" i="45"/>
  <c r="O45" i="45"/>
  <c r="N44" i="45"/>
  <c r="O44" i="45"/>
  <c r="N43" i="45"/>
  <c r="O43" i="45" s="1"/>
  <c r="M42" i="45"/>
  <c r="L42" i="45"/>
  <c r="K42" i="45"/>
  <c r="J42" i="45"/>
  <c r="I42" i="45"/>
  <c r="H42" i="45"/>
  <c r="G42" i="45"/>
  <c r="F42" i="45"/>
  <c r="E42" i="45"/>
  <c r="D42" i="45"/>
  <c r="N41" i="45"/>
  <c r="O41" i="45" s="1"/>
  <c r="N40" i="45"/>
  <c r="O40" i="45" s="1"/>
  <c r="N39" i="45"/>
  <c r="O39" i="45" s="1"/>
  <c r="N38" i="45"/>
  <c r="O38" i="45" s="1"/>
  <c r="N37" i="45"/>
  <c r="O37" i="45"/>
  <c r="M36" i="45"/>
  <c r="L36" i="45"/>
  <c r="K36" i="45"/>
  <c r="J36" i="45"/>
  <c r="I36" i="45"/>
  <c r="H36" i="45"/>
  <c r="G36" i="45"/>
  <c r="F36" i="45"/>
  <c r="E36" i="45"/>
  <c r="D36" i="45"/>
  <c r="N35" i="45"/>
  <c r="O35" i="45"/>
  <c r="M34" i="45"/>
  <c r="L34" i="45"/>
  <c r="K34" i="45"/>
  <c r="J34" i="45"/>
  <c r="I34" i="45"/>
  <c r="H34" i="45"/>
  <c r="G34" i="45"/>
  <c r="F34" i="45"/>
  <c r="E34" i="45"/>
  <c r="D34" i="45"/>
  <c r="N33" i="45"/>
  <c r="O33" i="45"/>
  <c r="N32" i="45"/>
  <c r="O32" i="45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29" i="45"/>
  <c r="O29" i="45" s="1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 s="1"/>
  <c r="N24" i="45"/>
  <c r="O24" i="45" s="1"/>
  <c r="N23" i="45"/>
  <c r="O23" i="45"/>
  <c r="N22" i="45"/>
  <c r="O22" i="45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 s="1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43" i="44"/>
  <c r="O43" i="44"/>
  <c r="N42" i="44"/>
  <c r="O42" i="44" s="1"/>
  <c r="M41" i="44"/>
  <c r="L41" i="44"/>
  <c r="K41" i="44"/>
  <c r="J41" i="44"/>
  <c r="I41" i="44"/>
  <c r="H41" i="44"/>
  <c r="G41" i="44"/>
  <c r="F41" i="44"/>
  <c r="E41" i="44"/>
  <c r="D41" i="44"/>
  <c r="N40" i="44"/>
  <c r="O40" i="44" s="1"/>
  <c r="N39" i="44"/>
  <c r="O39" i="44" s="1"/>
  <c r="N38" i="44"/>
  <c r="O38" i="44" s="1"/>
  <c r="N37" i="44"/>
  <c r="O37" i="44" s="1"/>
  <c r="M36" i="44"/>
  <c r="L36" i="44"/>
  <c r="K36" i="44"/>
  <c r="J36" i="44"/>
  <c r="I36" i="44"/>
  <c r="H36" i="44"/>
  <c r="G36" i="44"/>
  <c r="F36" i="44"/>
  <c r="E36" i="44"/>
  <c r="D36" i="44"/>
  <c r="N35" i="44"/>
  <c r="O35" i="44" s="1"/>
  <c r="M34" i="44"/>
  <c r="L34" i="44"/>
  <c r="K34" i="44"/>
  <c r="J34" i="44"/>
  <c r="I34" i="44"/>
  <c r="H34" i="44"/>
  <c r="G34" i="44"/>
  <c r="F34" i="44"/>
  <c r="E34" i="44"/>
  <c r="D34" i="44"/>
  <c r="N33" i="44"/>
  <c r="O33" i="44" s="1"/>
  <c r="N32" i="44"/>
  <c r="O32" i="44" s="1"/>
  <c r="N31" i="44"/>
  <c r="O31" i="44"/>
  <c r="M30" i="44"/>
  <c r="L30" i="44"/>
  <c r="K30" i="44"/>
  <c r="J30" i="44"/>
  <c r="I30" i="44"/>
  <c r="H30" i="44"/>
  <c r="G30" i="44"/>
  <c r="F30" i="44"/>
  <c r="E30" i="44"/>
  <c r="D30" i="44"/>
  <c r="N29" i="44"/>
  <c r="O29" i="44"/>
  <c r="N28" i="44"/>
  <c r="O28" i="44" s="1"/>
  <c r="M27" i="44"/>
  <c r="L27" i="44"/>
  <c r="K27" i="44"/>
  <c r="J27" i="44"/>
  <c r="I27" i="44"/>
  <c r="H27" i="44"/>
  <c r="G27" i="44"/>
  <c r="G44" i="44" s="1"/>
  <c r="N44" i="44" s="1"/>
  <c r="O44" i="44" s="1"/>
  <c r="F27" i="44"/>
  <c r="E27" i="44"/>
  <c r="D27" i="44"/>
  <c r="N26" i="44"/>
  <c r="O26" i="44" s="1"/>
  <c r="N25" i="44"/>
  <c r="O25" i="44" s="1"/>
  <c r="N24" i="44"/>
  <c r="O24" i="44" s="1"/>
  <c r="N23" i="44"/>
  <c r="O23" i="44" s="1"/>
  <c r="N22" i="44"/>
  <c r="O22" i="44" s="1"/>
  <c r="N21" i="44"/>
  <c r="O21" i="44"/>
  <c r="M20" i="44"/>
  <c r="L20" i="44"/>
  <c r="K20" i="44"/>
  <c r="J20" i="44"/>
  <c r="I20" i="44"/>
  <c r="H20" i="44"/>
  <c r="G20" i="44"/>
  <c r="F20" i="44"/>
  <c r="E20" i="44"/>
  <c r="D20" i="44"/>
  <c r="N19" i="44"/>
  <c r="O19" i="44"/>
  <c r="N18" i="44"/>
  <c r="O18" i="44" s="1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42" i="43"/>
  <c r="O42" i="43"/>
  <c r="M41" i="43"/>
  <c r="L41" i="43"/>
  <c r="K41" i="43"/>
  <c r="J41" i="43"/>
  <c r="I41" i="43"/>
  <c r="H41" i="43"/>
  <c r="G41" i="43"/>
  <c r="F41" i="43"/>
  <c r="E41" i="43"/>
  <c r="D41" i="43"/>
  <c r="N40" i="43"/>
  <c r="O40" i="43"/>
  <c r="N39" i="43"/>
  <c r="O39" i="43"/>
  <c r="N38" i="43"/>
  <c r="O38" i="43" s="1"/>
  <c r="N37" i="43"/>
  <c r="O37" i="43" s="1"/>
  <c r="N36" i="43"/>
  <c r="O36" i="43" s="1"/>
  <c r="M35" i="43"/>
  <c r="L35" i="43"/>
  <c r="K35" i="43"/>
  <c r="J35" i="43"/>
  <c r="I35" i="43"/>
  <c r="H35" i="43"/>
  <c r="G35" i="43"/>
  <c r="F35" i="43"/>
  <c r="E35" i="43"/>
  <c r="D35" i="43"/>
  <c r="N34" i="43"/>
  <c r="O34" i="43" s="1"/>
  <c r="M33" i="43"/>
  <c r="L33" i="43"/>
  <c r="K33" i="43"/>
  <c r="J33" i="43"/>
  <c r="N33" i="43" s="1"/>
  <c r="O33" i="43" s="1"/>
  <c r="I33" i="43"/>
  <c r="H33" i="43"/>
  <c r="G33" i="43"/>
  <c r="F33" i="43"/>
  <c r="E33" i="43"/>
  <c r="D33" i="43"/>
  <c r="N32" i="43"/>
  <c r="O32" i="43" s="1"/>
  <c r="N31" i="43"/>
  <c r="O31" i="43" s="1"/>
  <c r="N30" i="43"/>
  <c r="O30" i="43"/>
  <c r="M29" i="43"/>
  <c r="L29" i="43"/>
  <c r="K29" i="43"/>
  <c r="J29" i="43"/>
  <c r="I29" i="43"/>
  <c r="H29" i="43"/>
  <c r="G29" i="43"/>
  <c r="F29" i="43"/>
  <c r="E29" i="43"/>
  <c r="D29" i="43"/>
  <c r="N28" i="43"/>
  <c r="O28" i="43"/>
  <c r="N27" i="43"/>
  <c r="O27" i="43"/>
  <c r="M26" i="43"/>
  <c r="L26" i="43"/>
  <c r="K26" i="43"/>
  <c r="J26" i="43"/>
  <c r="I26" i="43"/>
  <c r="H26" i="43"/>
  <c r="G26" i="43"/>
  <c r="F26" i="43"/>
  <c r="E26" i="43"/>
  <c r="E43" i="43" s="1"/>
  <c r="D26" i="43"/>
  <c r="N25" i="43"/>
  <c r="O25" i="43"/>
  <c r="N24" i="43"/>
  <c r="O24" i="43" s="1"/>
  <c r="N23" i="43"/>
  <c r="O23" i="43" s="1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N18" i="43"/>
  <c r="O18" i="43" s="1"/>
  <c r="N17" i="43"/>
  <c r="O17" i="43"/>
  <c r="N16" i="43"/>
  <c r="O16" i="43" s="1"/>
  <c r="N15" i="43"/>
  <c r="O15" i="43" s="1"/>
  <c r="M14" i="43"/>
  <c r="L14" i="43"/>
  <c r="K14" i="43"/>
  <c r="J14" i="43"/>
  <c r="I14" i="43"/>
  <c r="I43" i="43" s="1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41" i="42"/>
  <c r="O41" i="42" s="1"/>
  <c r="M40" i="42"/>
  <c r="L40" i="42"/>
  <c r="K40" i="42"/>
  <c r="J40" i="42"/>
  <c r="N40" i="42" s="1"/>
  <c r="I40" i="42"/>
  <c r="H40" i="42"/>
  <c r="G40" i="42"/>
  <c r="F40" i="42"/>
  <c r="E40" i="42"/>
  <c r="D40" i="42"/>
  <c r="N39" i="42"/>
  <c r="O39" i="42" s="1"/>
  <c r="N38" i="42"/>
  <c r="O38" i="42" s="1"/>
  <c r="N37" i="42"/>
  <c r="O37" i="42" s="1"/>
  <c r="N36" i="42"/>
  <c r="O36" i="42"/>
  <c r="N35" i="42"/>
  <c r="O35" i="42" s="1"/>
  <c r="M34" i="42"/>
  <c r="L34" i="42"/>
  <c r="K34" i="42"/>
  <c r="J34" i="42"/>
  <c r="I34" i="42"/>
  <c r="H34" i="42"/>
  <c r="G34" i="42"/>
  <c r="G42" i="42" s="1"/>
  <c r="F34" i="42"/>
  <c r="E34" i="42"/>
  <c r="D34" i="42"/>
  <c r="N33" i="42"/>
  <c r="O33" i="42" s="1"/>
  <c r="M32" i="42"/>
  <c r="L32" i="42"/>
  <c r="K32" i="42"/>
  <c r="J32" i="42"/>
  <c r="I32" i="42"/>
  <c r="H32" i="42"/>
  <c r="G32" i="42"/>
  <c r="F32" i="42"/>
  <c r="N32" i="42" s="1"/>
  <c r="O32" i="42" s="1"/>
  <c r="E32" i="42"/>
  <c r="D32" i="42"/>
  <c r="N31" i="42"/>
  <c r="O31" i="42" s="1"/>
  <c r="N30" i="42"/>
  <c r="O30" i="42" s="1"/>
  <c r="N29" i="42"/>
  <c r="O29" i="42" s="1"/>
  <c r="M28" i="42"/>
  <c r="L28" i="42"/>
  <c r="K28" i="42"/>
  <c r="K42" i="42" s="1"/>
  <c r="J28" i="42"/>
  <c r="I28" i="42"/>
  <c r="H28" i="42"/>
  <c r="G28" i="42"/>
  <c r="F28" i="42"/>
  <c r="E28" i="42"/>
  <c r="D28" i="42"/>
  <c r="N27" i="42"/>
  <c r="O27" i="42" s="1"/>
  <c r="N26" i="42"/>
  <c r="O26" i="42" s="1"/>
  <c r="M25" i="42"/>
  <c r="M42" i="42" s="1"/>
  <c r="L25" i="42"/>
  <c r="L42" i="42" s="1"/>
  <c r="K25" i="42"/>
  <c r="J25" i="42"/>
  <c r="I25" i="42"/>
  <c r="H25" i="42"/>
  <c r="G25" i="42"/>
  <c r="F25" i="42"/>
  <c r="E25" i="42"/>
  <c r="D25" i="42"/>
  <c r="N24" i="42"/>
  <c r="O24" i="42" s="1"/>
  <c r="N23" i="42"/>
  <c r="O23" i="42"/>
  <c r="N22" i="42"/>
  <c r="O22" i="42"/>
  <c r="N21" i="42"/>
  <c r="O21" i="42" s="1"/>
  <c r="M20" i="42"/>
  <c r="L20" i="42"/>
  <c r="K20" i="42"/>
  <c r="J20" i="42"/>
  <c r="I20" i="42"/>
  <c r="H20" i="42"/>
  <c r="G20" i="42"/>
  <c r="F20" i="42"/>
  <c r="N20" i="42" s="1"/>
  <c r="O20" i="42" s="1"/>
  <c r="E20" i="42"/>
  <c r="D20" i="42"/>
  <c r="N19" i="42"/>
  <c r="O19" i="42" s="1"/>
  <c r="N18" i="42"/>
  <c r="O18" i="42" s="1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42" i="41"/>
  <c r="O42" i="41"/>
  <c r="M41" i="41"/>
  <c r="L41" i="41"/>
  <c r="K41" i="41"/>
  <c r="J41" i="41"/>
  <c r="I41" i="41"/>
  <c r="H41" i="41"/>
  <c r="G41" i="41"/>
  <c r="F41" i="41"/>
  <c r="E41" i="41"/>
  <c r="D41" i="41"/>
  <c r="N40" i="41"/>
  <c r="O40" i="41"/>
  <c r="N39" i="41"/>
  <c r="O39" i="41" s="1"/>
  <c r="N38" i="41"/>
  <c r="O38" i="41" s="1"/>
  <c r="N37" i="41"/>
  <c r="O37" i="41" s="1"/>
  <c r="N36" i="41"/>
  <c r="O36" i="41" s="1"/>
  <c r="M35" i="41"/>
  <c r="L35" i="41"/>
  <c r="N35" i="41" s="1"/>
  <c r="O35" i="41" s="1"/>
  <c r="K35" i="41"/>
  <c r="J35" i="41"/>
  <c r="I35" i="41"/>
  <c r="H35" i="41"/>
  <c r="G35" i="41"/>
  <c r="F35" i="41"/>
  <c r="E35" i="41"/>
  <c r="D35" i="41"/>
  <c r="N34" i="41"/>
  <c r="O34" i="41" s="1"/>
  <c r="M33" i="41"/>
  <c r="L33" i="41"/>
  <c r="N33" i="41" s="1"/>
  <c r="K33" i="41"/>
  <c r="J33" i="41"/>
  <c r="I33" i="41"/>
  <c r="H33" i="41"/>
  <c r="G33" i="41"/>
  <c r="F33" i="41"/>
  <c r="E33" i="41"/>
  <c r="D33" i="41"/>
  <c r="N32" i="41"/>
  <c r="O32" i="41" s="1"/>
  <c r="N31" i="41"/>
  <c r="O31" i="41"/>
  <c r="N30" i="41"/>
  <c r="O30" i="41"/>
  <c r="M29" i="41"/>
  <c r="L29" i="41"/>
  <c r="K29" i="41"/>
  <c r="J29" i="41"/>
  <c r="I29" i="41"/>
  <c r="H29" i="41"/>
  <c r="G29" i="41"/>
  <c r="F29" i="41"/>
  <c r="E29" i="41"/>
  <c r="D29" i="41"/>
  <c r="N29" i="41" s="1"/>
  <c r="O29" i="41" s="1"/>
  <c r="N28" i="41"/>
  <c r="O28" i="4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N24" i="41"/>
  <c r="O24" i="41" s="1"/>
  <c r="N23" i="41"/>
  <c r="O23" i="41" s="1"/>
  <c r="N22" i="41"/>
  <c r="O22" i="41" s="1"/>
  <c r="N21" i="41"/>
  <c r="O21" i="41"/>
  <c r="M20" i="41"/>
  <c r="L20" i="41"/>
  <c r="K20" i="41"/>
  <c r="J20" i="41"/>
  <c r="I20" i="41"/>
  <c r="H20" i="41"/>
  <c r="G20" i="41"/>
  <c r="F20" i="41"/>
  <c r="E20" i="41"/>
  <c r="D20" i="41"/>
  <c r="N19" i="41"/>
  <c r="O19" i="41"/>
  <c r="N18" i="41"/>
  <c r="O18" i="4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/>
  <c r="N10" i="41"/>
  <c r="O10" i="41"/>
  <c r="N9" i="41"/>
  <c r="O9" i="41" s="1"/>
  <c r="N8" i="41"/>
  <c r="O8" i="41" s="1"/>
  <c r="N7" i="41"/>
  <c r="O7" i="41" s="1"/>
  <c r="N6" i="41"/>
  <c r="O6" i="41" s="1"/>
  <c r="M5" i="41"/>
  <c r="M43" i="41" s="1"/>
  <c r="L5" i="41"/>
  <c r="K5" i="41"/>
  <c r="J5" i="41"/>
  <c r="I5" i="41"/>
  <c r="H5" i="41"/>
  <c r="G5" i="41"/>
  <c r="F5" i="41"/>
  <c r="E5" i="41"/>
  <c r="D5" i="41"/>
  <c r="N42" i="40"/>
  <c r="O42" i="40" s="1"/>
  <c r="N41" i="40"/>
  <c r="O41" i="40"/>
  <c r="N40" i="40"/>
  <c r="O40" i="40"/>
  <c r="M39" i="40"/>
  <c r="L39" i="40"/>
  <c r="K39" i="40"/>
  <c r="J39" i="40"/>
  <c r="I39" i="40"/>
  <c r="H39" i="40"/>
  <c r="G39" i="40"/>
  <c r="F39" i="40"/>
  <c r="E39" i="40"/>
  <c r="D39" i="40"/>
  <c r="N39" i="40" s="1"/>
  <c r="O39" i="40" s="1"/>
  <c r="N38" i="40"/>
  <c r="O38" i="40"/>
  <c r="N37" i="40"/>
  <c r="O37" i="40" s="1"/>
  <c r="N36" i="40"/>
  <c r="O36" i="40" s="1"/>
  <c r="N35" i="40"/>
  <c r="O35" i="40" s="1"/>
  <c r="M34" i="40"/>
  <c r="L34" i="40"/>
  <c r="K34" i="40"/>
  <c r="J34" i="40"/>
  <c r="I34" i="40"/>
  <c r="H34" i="40"/>
  <c r="G34" i="40"/>
  <c r="F34" i="40"/>
  <c r="E34" i="40"/>
  <c r="D34" i="40"/>
  <c r="N33" i="40"/>
  <c r="O33" i="40" s="1"/>
  <c r="M32" i="40"/>
  <c r="L32" i="40"/>
  <c r="K32" i="40"/>
  <c r="J32" i="40"/>
  <c r="I32" i="40"/>
  <c r="H32" i="40"/>
  <c r="G32" i="40"/>
  <c r="F32" i="40"/>
  <c r="E32" i="40"/>
  <c r="D32" i="40"/>
  <c r="N31" i="40"/>
  <c r="O31" i="40" s="1"/>
  <c r="N30" i="40"/>
  <c r="O30" i="40" s="1"/>
  <c r="N29" i="40"/>
  <c r="O29" i="40"/>
  <c r="M28" i="40"/>
  <c r="L28" i="40"/>
  <c r="K28" i="40"/>
  <c r="J28" i="40"/>
  <c r="I28" i="40"/>
  <c r="H28" i="40"/>
  <c r="G28" i="40"/>
  <c r="F28" i="40"/>
  <c r="E28" i="40"/>
  <c r="D28" i="40"/>
  <c r="N28" i="40" s="1"/>
  <c r="O28" i="40" s="1"/>
  <c r="N27" i="40"/>
  <c r="O27" i="40"/>
  <c r="N26" i="40"/>
  <c r="O26" i="40" s="1"/>
  <c r="M25" i="40"/>
  <c r="L25" i="40"/>
  <c r="K25" i="40"/>
  <c r="J25" i="40"/>
  <c r="I25" i="40"/>
  <c r="H25" i="40"/>
  <c r="G25" i="40"/>
  <c r="G43" i="40" s="1"/>
  <c r="F25" i="40"/>
  <c r="N25" i="40" s="1"/>
  <c r="O25" i="40" s="1"/>
  <c r="E25" i="40"/>
  <c r="D25" i="40"/>
  <c r="N24" i="40"/>
  <c r="O24" i="40" s="1"/>
  <c r="N23" i="40"/>
  <c r="O23" i="40" s="1"/>
  <c r="N22" i="40"/>
  <c r="O22" i="40" s="1"/>
  <c r="N21" i="40"/>
  <c r="O21" i="40" s="1"/>
  <c r="N20" i="40"/>
  <c r="O20" i="40"/>
  <c r="M19" i="40"/>
  <c r="L19" i="40"/>
  <c r="K19" i="40"/>
  <c r="J19" i="40"/>
  <c r="I19" i="40"/>
  <c r="H19" i="40"/>
  <c r="G19" i="40"/>
  <c r="F19" i="40"/>
  <c r="F43" i="40" s="1"/>
  <c r="E19" i="40"/>
  <c r="D19" i="40"/>
  <c r="N18" i="40"/>
  <c r="O18" i="40"/>
  <c r="N17" i="40"/>
  <c r="O17" i="40" s="1"/>
  <c r="N16" i="40"/>
  <c r="O16" i="40"/>
  <c r="N15" i="40"/>
  <c r="O15" i="40"/>
  <c r="N14" i="40"/>
  <c r="O14" i="40"/>
  <c r="M13" i="40"/>
  <c r="N13" i="40" s="1"/>
  <c r="O13" i="40" s="1"/>
  <c r="L13" i="40"/>
  <c r="K13" i="40"/>
  <c r="J13" i="40"/>
  <c r="I13" i="40"/>
  <c r="H13" i="40"/>
  <c r="G13" i="40"/>
  <c r="F13" i="40"/>
  <c r="E13" i="40"/>
  <c r="D13" i="40"/>
  <c r="N12" i="40"/>
  <c r="O12" i="40"/>
  <c r="N11" i="40"/>
  <c r="O11" i="40" s="1"/>
  <c r="N10" i="40"/>
  <c r="O10" i="40"/>
  <c r="N9" i="40"/>
  <c r="O9" i="40" s="1"/>
  <c r="N8" i="40"/>
  <c r="O8" i="40"/>
  <c r="N7" i="40"/>
  <c r="O7" i="40"/>
  <c r="N6" i="40"/>
  <c r="O6" i="40"/>
  <c r="M5" i="40"/>
  <c r="L5" i="40"/>
  <c r="K5" i="40"/>
  <c r="K43" i="40" s="1"/>
  <c r="J5" i="40"/>
  <c r="I5" i="40"/>
  <c r="H5" i="40"/>
  <c r="G5" i="40"/>
  <c r="F5" i="40"/>
  <c r="E5" i="40"/>
  <c r="D5" i="40"/>
  <c r="N40" i="39"/>
  <c r="O40" i="39"/>
  <c r="M39" i="39"/>
  <c r="L39" i="39"/>
  <c r="K39" i="39"/>
  <c r="J39" i="39"/>
  <c r="I39" i="39"/>
  <c r="H39" i="39"/>
  <c r="G39" i="39"/>
  <c r="F39" i="39"/>
  <c r="E39" i="39"/>
  <c r="D39" i="39"/>
  <c r="N38" i="39"/>
  <c r="O38" i="39"/>
  <c r="N37" i="39"/>
  <c r="O37" i="39" s="1"/>
  <c r="N36" i="39"/>
  <c r="O36" i="39"/>
  <c r="N35" i="39"/>
  <c r="O35" i="39" s="1"/>
  <c r="M34" i="39"/>
  <c r="L34" i="39"/>
  <c r="K34" i="39"/>
  <c r="J34" i="39"/>
  <c r="I34" i="39"/>
  <c r="H34" i="39"/>
  <c r="H41" i="39" s="1"/>
  <c r="G34" i="39"/>
  <c r="N34" i="39" s="1"/>
  <c r="O34" i="39" s="1"/>
  <c r="F34" i="39"/>
  <c r="E34" i="39"/>
  <c r="D34" i="39"/>
  <c r="N33" i="39"/>
  <c r="O33" i="39" s="1"/>
  <c r="M32" i="39"/>
  <c r="L32" i="39"/>
  <c r="K32" i="39"/>
  <c r="J32" i="39"/>
  <c r="I32" i="39"/>
  <c r="N32" i="39" s="1"/>
  <c r="O32" i="39" s="1"/>
  <c r="H32" i="39"/>
  <c r="G32" i="39"/>
  <c r="F32" i="39"/>
  <c r="E32" i="39"/>
  <c r="D32" i="39"/>
  <c r="N31" i="39"/>
  <c r="O31" i="39" s="1"/>
  <c r="N30" i="39"/>
  <c r="O30" i="39"/>
  <c r="N29" i="39"/>
  <c r="O29" i="39"/>
  <c r="M28" i="39"/>
  <c r="L28" i="39"/>
  <c r="K28" i="39"/>
  <c r="J28" i="39"/>
  <c r="I28" i="39"/>
  <c r="H28" i="39"/>
  <c r="G28" i="39"/>
  <c r="F28" i="39"/>
  <c r="E28" i="39"/>
  <c r="D28" i="39"/>
  <c r="N27" i="39"/>
  <c r="O27" i="39"/>
  <c r="N26" i="39"/>
  <c r="O26" i="39" s="1"/>
  <c r="M25" i="39"/>
  <c r="L25" i="39"/>
  <c r="K25" i="39"/>
  <c r="J25" i="39"/>
  <c r="I25" i="39"/>
  <c r="H25" i="39"/>
  <c r="G25" i="39"/>
  <c r="F25" i="39"/>
  <c r="F41" i="39" s="1"/>
  <c r="E25" i="39"/>
  <c r="D25" i="39"/>
  <c r="N24" i="39"/>
  <c r="O24" i="39" s="1"/>
  <c r="N23" i="39"/>
  <c r="O23" i="39" s="1"/>
  <c r="N22" i="39"/>
  <c r="O22" i="39" s="1"/>
  <c r="N21" i="39"/>
  <c r="O21" i="39" s="1"/>
  <c r="N20" i="39"/>
  <c r="O20" i="39"/>
  <c r="M19" i="39"/>
  <c r="L19" i="39"/>
  <c r="K19" i="39"/>
  <c r="J19" i="39"/>
  <c r="I19" i="39"/>
  <c r="H19" i="39"/>
  <c r="G19" i="39"/>
  <c r="F19" i="39"/>
  <c r="E19" i="39"/>
  <c r="D19" i="39"/>
  <c r="N18" i="39"/>
  <c r="O18" i="39"/>
  <c r="N17" i="39"/>
  <c r="O17" i="39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N10" i="39"/>
  <c r="O10" i="39"/>
  <c r="N9" i="39"/>
  <c r="O9" i="39"/>
  <c r="N8" i="39"/>
  <c r="O8" i="39" s="1"/>
  <c r="N7" i="39"/>
  <c r="O7" i="39" s="1"/>
  <c r="N6" i="39"/>
  <c r="O6" i="39" s="1"/>
  <c r="M5" i="39"/>
  <c r="L5" i="39"/>
  <c r="K5" i="39"/>
  <c r="K41" i="39" s="1"/>
  <c r="J5" i="39"/>
  <c r="I5" i="39"/>
  <c r="H5" i="39"/>
  <c r="G5" i="39"/>
  <c r="F5" i="39"/>
  <c r="E5" i="39"/>
  <c r="D5" i="39"/>
  <c r="N43" i="38"/>
  <c r="O43" i="38" s="1"/>
  <c r="N42" i="38"/>
  <c r="O42" i="38" s="1"/>
  <c r="M41" i="38"/>
  <c r="L41" i="38"/>
  <c r="L44" i="38" s="1"/>
  <c r="K41" i="38"/>
  <c r="J41" i="38"/>
  <c r="I41" i="38"/>
  <c r="H41" i="38"/>
  <c r="G41" i="38"/>
  <c r="F41" i="38"/>
  <c r="E41" i="38"/>
  <c r="D41" i="38"/>
  <c r="N40" i="38"/>
  <c r="O40" i="38"/>
  <c r="N39" i="38"/>
  <c r="O39" i="38" s="1"/>
  <c r="N38" i="38"/>
  <c r="O38" i="38" s="1"/>
  <c r="N37" i="38"/>
  <c r="O37" i="38" s="1"/>
  <c r="N36" i="38"/>
  <c r="O36" i="38" s="1"/>
  <c r="M35" i="38"/>
  <c r="L35" i="38"/>
  <c r="K35" i="38"/>
  <c r="J35" i="38"/>
  <c r="I35" i="38"/>
  <c r="H35" i="38"/>
  <c r="G35" i="38"/>
  <c r="F35" i="38"/>
  <c r="E35" i="38"/>
  <c r="D35" i="38"/>
  <c r="N34" i="38"/>
  <c r="O34" i="38" s="1"/>
  <c r="M33" i="38"/>
  <c r="L33" i="38"/>
  <c r="K33" i="38"/>
  <c r="J33" i="38"/>
  <c r="N33" i="38" s="1"/>
  <c r="O33" i="38" s="1"/>
  <c r="I33" i="38"/>
  <c r="H33" i="38"/>
  <c r="G33" i="38"/>
  <c r="F33" i="38"/>
  <c r="E33" i="38"/>
  <c r="D33" i="38"/>
  <c r="N32" i="38"/>
  <c r="O32" i="38" s="1"/>
  <c r="N31" i="38"/>
  <c r="O31" i="38" s="1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9" i="38" s="1"/>
  <c r="O29" i="38" s="1"/>
  <c r="N28" i="38"/>
  <c r="O28" i="38" s="1"/>
  <c r="N27" i="38"/>
  <c r="O27" i="38"/>
  <c r="M26" i="38"/>
  <c r="L26" i="38"/>
  <c r="K26" i="38"/>
  <c r="J26" i="38"/>
  <c r="I26" i="38"/>
  <c r="H26" i="38"/>
  <c r="H44" i="38" s="1"/>
  <c r="G26" i="38"/>
  <c r="F26" i="38"/>
  <c r="E26" i="38"/>
  <c r="D26" i="38"/>
  <c r="N25" i="38"/>
  <c r="O25" i="38"/>
  <c r="N24" i="38"/>
  <c r="O24" i="38"/>
  <c r="N23" i="38"/>
  <c r="O23" i="38"/>
  <c r="N22" i="38"/>
  <c r="O22" i="38" s="1"/>
  <c r="N21" i="38"/>
  <c r="O21" i="38"/>
  <c r="M20" i="38"/>
  <c r="L20" i="38"/>
  <c r="K20" i="38"/>
  <c r="J20" i="38"/>
  <c r="I20" i="38"/>
  <c r="H20" i="38"/>
  <c r="G20" i="38"/>
  <c r="F20" i="38"/>
  <c r="E20" i="38"/>
  <c r="N20" i="38" s="1"/>
  <c r="O20" i="38" s="1"/>
  <c r="D20" i="38"/>
  <c r="N19" i="38"/>
  <c r="O19" i="38"/>
  <c r="N18" i="38"/>
  <c r="O18" i="38" s="1"/>
  <c r="N17" i="38"/>
  <c r="O17" i="38"/>
  <c r="N16" i="38"/>
  <c r="O16" i="38"/>
  <c r="N15" i="38"/>
  <c r="O15" i="38"/>
  <c r="M14" i="38"/>
  <c r="N14" i="38" s="1"/>
  <c r="O14" i="38" s="1"/>
  <c r="L14" i="38"/>
  <c r="K14" i="38"/>
  <c r="J14" i="38"/>
  <c r="I14" i="38"/>
  <c r="H14" i="38"/>
  <c r="G14" i="38"/>
  <c r="F14" i="38"/>
  <c r="F44" i="38" s="1"/>
  <c r="E14" i="38"/>
  <c r="D14" i="38"/>
  <c r="N13" i="38"/>
  <c r="O13" i="38"/>
  <c r="N12" i="38"/>
  <c r="O12" i="38" s="1"/>
  <c r="N11" i="38"/>
  <c r="O11" i="38"/>
  <c r="N10" i="38"/>
  <c r="O10" i="38" s="1"/>
  <c r="N9" i="38"/>
  <c r="O9" i="38"/>
  <c r="N8" i="38"/>
  <c r="O8" i="38" s="1"/>
  <c r="N7" i="38"/>
  <c r="O7" i="38"/>
  <c r="N6" i="38"/>
  <c r="O6" i="38" s="1"/>
  <c r="M5" i="38"/>
  <c r="M44" i="38" s="1"/>
  <c r="L5" i="38"/>
  <c r="K5" i="38"/>
  <c r="J5" i="38"/>
  <c r="I5" i="38"/>
  <c r="I44" i="38" s="1"/>
  <c r="H5" i="38"/>
  <c r="G5" i="38"/>
  <c r="F5" i="38"/>
  <c r="E5" i="38"/>
  <c r="E44" i="38" s="1"/>
  <c r="D5" i="38"/>
  <c r="N44" i="37"/>
  <c r="O44" i="37"/>
  <c r="N43" i="37"/>
  <c r="O43" i="37" s="1"/>
  <c r="N42" i="37"/>
  <c r="O42" i="37"/>
  <c r="M41" i="37"/>
  <c r="L41" i="37"/>
  <c r="K41" i="37"/>
  <c r="J41" i="37"/>
  <c r="I41" i="37"/>
  <c r="H41" i="37"/>
  <c r="G41" i="37"/>
  <c r="F41" i="37"/>
  <c r="E41" i="37"/>
  <c r="D41" i="37"/>
  <c r="N40" i="37"/>
  <c r="O40" i="37"/>
  <c r="N39" i="37"/>
  <c r="O39" i="37" s="1"/>
  <c r="N38" i="37"/>
  <c r="O38" i="37"/>
  <c r="N37" i="37"/>
  <c r="O37" i="37" s="1"/>
  <c r="M36" i="37"/>
  <c r="L36" i="37"/>
  <c r="K36" i="37"/>
  <c r="J36" i="37"/>
  <c r="I36" i="37"/>
  <c r="H36" i="37"/>
  <c r="G36" i="37"/>
  <c r="F36" i="37"/>
  <c r="E36" i="37"/>
  <c r="D36" i="37"/>
  <c r="N35" i="37"/>
  <c r="O35" i="37" s="1"/>
  <c r="M34" i="37"/>
  <c r="L34" i="37"/>
  <c r="K34" i="37"/>
  <c r="J34" i="37"/>
  <c r="I34" i="37"/>
  <c r="H34" i="37"/>
  <c r="G34" i="37"/>
  <c r="F34" i="37"/>
  <c r="E34" i="37"/>
  <c r="D34" i="37"/>
  <c r="N34" i="37" s="1"/>
  <c r="N33" i="37"/>
  <c r="O33" i="37"/>
  <c r="N32" i="37"/>
  <c r="O32" i="37"/>
  <c r="N31" i="37"/>
  <c r="O31" i="37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9" i="37" s="1"/>
  <c r="O29" i="37" s="1"/>
  <c r="N28" i="37"/>
  <c r="O28" i="37"/>
  <c r="N27" i="37"/>
  <c r="O27" i="37"/>
  <c r="M26" i="37"/>
  <c r="L26" i="37"/>
  <c r="K26" i="37"/>
  <c r="J26" i="37"/>
  <c r="I26" i="37"/>
  <c r="H26" i="37"/>
  <c r="G26" i="37"/>
  <c r="F26" i="37"/>
  <c r="E26" i="37"/>
  <c r="E45" i="37" s="1"/>
  <c r="D26" i="37"/>
  <c r="N26" i="37" s="1"/>
  <c r="O26" i="37" s="1"/>
  <c r="N25" i="37"/>
  <c r="O25" i="37"/>
  <c r="N24" i="37"/>
  <c r="O24" i="37"/>
  <c r="N23" i="37"/>
  <c r="O23" i="37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 s="1"/>
  <c r="N17" i="37"/>
  <c r="O17" i="37"/>
  <c r="N16" i="37"/>
  <c r="O16" i="37"/>
  <c r="N15" i="37"/>
  <c r="O15" i="37"/>
  <c r="M14" i="37"/>
  <c r="L14" i="37"/>
  <c r="K14" i="37"/>
  <c r="J14" i="37"/>
  <c r="J45" i="37" s="1"/>
  <c r="I14" i="37"/>
  <c r="H14" i="37"/>
  <c r="G14" i="37"/>
  <c r="F14" i="37"/>
  <c r="E14" i="37"/>
  <c r="D14" i="37"/>
  <c r="N13" i="37"/>
  <c r="O13" i="37"/>
  <c r="N12" i="37"/>
  <c r="O12" i="37"/>
  <c r="N11" i="37"/>
  <c r="O11" i="37" s="1"/>
  <c r="N10" i="37"/>
  <c r="O10" i="37"/>
  <c r="N9" i="37"/>
  <c r="O9" i="37" s="1"/>
  <c r="N8" i="37"/>
  <c r="O8" i="37"/>
  <c r="N7" i="37"/>
  <c r="O7" i="37"/>
  <c r="N6" i="37"/>
  <c r="O6" i="37"/>
  <c r="M5" i="37"/>
  <c r="L5" i="37"/>
  <c r="K5" i="37"/>
  <c r="K45" i="37" s="1"/>
  <c r="J5" i="37"/>
  <c r="I5" i="37"/>
  <c r="I45" i="37" s="1"/>
  <c r="H5" i="37"/>
  <c r="G5" i="37"/>
  <c r="G45" i="37" s="1"/>
  <c r="F5" i="37"/>
  <c r="E5" i="37"/>
  <c r="D5" i="37"/>
  <c r="N44" i="36"/>
  <c r="O44" i="36"/>
  <c r="N43" i="36"/>
  <c r="O43" i="36"/>
  <c r="M42" i="36"/>
  <c r="L42" i="36"/>
  <c r="K42" i="36"/>
  <c r="J42" i="36"/>
  <c r="I42" i="36"/>
  <c r="H42" i="36"/>
  <c r="G42" i="36"/>
  <c r="F42" i="36"/>
  <c r="E42" i="36"/>
  <c r="D42" i="36"/>
  <c r="N42" i="36" s="1"/>
  <c r="O42" i="36" s="1"/>
  <c r="N41" i="36"/>
  <c r="O41" i="36"/>
  <c r="N40" i="36"/>
  <c r="O40" i="36"/>
  <c r="N39" i="36"/>
  <c r="O39" i="36"/>
  <c r="N38" i="36"/>
  <c r="O38" i="36" s="1"/>
  <c r="N37" i="36"/>
  <c r="O37" i="36" s="1"/>
  <c r="M36" i="36"/>
  <c r="M45" i="36" s="1"/>
  <c r="L36" i="36"/>
  <c r="L45" i="36" s="1"/>
  <c r="K36" i="36"/>
  <c r="J36" i="36"/>
  <c r="I36" i="36"/>
  <c r="H36" i="36"/>
  <c r="G36" i="36"/>
  <c r="F36" i="36"/>
  <c r="E36" i="36"/>
  <c r="D36" i="36"/>
  <c r="N35" i="36"/>
  <c r="O35" i="36"/>
  <c r="M34" i="36"/>
  <c r="L34" i="36"/>
  <c r="K34" i="36"/>
  <c r="J34" i="36"/>
  <c r="I34" i="36"/>
  <c r="H34" i="36"/>
  <c r="G34" i="36"/>
  <c r="F34" i="36"/>
  <c r="E34" i="36"/>
  <c r="D34" i="36"/>
  <c r="N33" i="36"/>
  <c r="O33" i="36"/>
  <c r="N32" i="36"/>
  <c r="O32" i="36"/>
  <c r="N31" i="36"/>
  <c r="O31" i="36"/>
  <c r="M30" i="36"/>
  <c r="L30" i="36"/>
  <c r="K30" i="36"/>
  <c r="J30" i="36"/>
  <c r="I30" i="36"/>
  <c r="H30" i="36"/>
  <c r="G30" i="36"/>
  <c r="F30" i="36"/>
  <c r="E30" i="36"/>
  <c r="D30" i="36"/>
  <c r="N29" i="36"/>
  <c r="O29" i="36"/>
  <c r="N28" i="36"/>
  <c r="O28" i="36"/>
  <c r="M27" i="36"/>
  <c r="L27" i="36"/>
  <c r="K27" i="36"/>
  <c r="J27" i="36"/>
  <c r="I27" i="36"/>
  <c r="I45" i="36" s="1"/>
  <c r="H27" i="36"/>
  <c r="G27" i="36"/>
  <c r="F27" i="36"/>
  <c r="E27" i="36"/>
  <c r="D27" i="36"/>
  <c r="N26" i="36"/>
  <c r="O26" i="36"/>
  <c r="N25" i="36"/>
  <c r="O25" i="36" s="1"/>
  <c r="N24" i="36"/>
  <c r="O24" i="36" s="1"/>
  <c r="N23" i="36"/>
  <c r="O23" i="36" s="1"/>
  <c r="N22" i="36"/>
  <c r="O22" i="36"/>
  <c r="M21" i="36"/>
  <c r="L21" i="36"/>
  <c r="K21" i="36"/>
  <c r="J21" i="36"/>
  <c r="I21" i="36"/>
  <c r="H21" i="36"/>
  <c r="G21" i="36"/>
  <c r="F21" i="36"/>
  <c r="E21" i="36"/>
  <c r="E45" i="36" s="1"/>
  <c r="D21" i="36"/>
  <c r="N20" i="36"/>
  <c r="O20" i="36"/>
  <c r="N19" i="36"/>
  <c r="O19" i="36"/>
  <c r="N18" i="36"/>
  <c r="O18" i="36"/>
  <c r="N17" i="36"/>
  <c r="O17" i="36" s="1"/>
  <c r="N16" i="36"/>
  <c r="O16" i="36" s="1"/>
  <c r="N15" i="36"/>
  <c r="O15" i="36" s="1"/>
  <c r="M14" i="36"/>
  <c r="L14" i="36"/>
  <c r="K14" i="36"/>
  <c r="J14" i="36"/>
  <c r="J45" i="36" s="1"/>
  <c r="I14" i="36"/>
  <c r="H14" i="36"/>
  <c r="G14" i="36"/>
  <c r="F14" i="36"/>
  <c r="E14" i="36"/>
  <c r="D14" i="36"/>
  <c r="D45" i="36" s="1"/>
  <c r="N13" i="36"/>
  <c r="O13" i="36" s="1"/>
  <c r="N12" i="36"/>
  <c r="O12" i="36"/>
  <c r="N11" i="36"/>
  <c r="O11" i="36" s="1"/>
  <c r="N10" i="36"/>
  <c r="O10" i="36"/>
  <c r="N9" i="36"/>
  <c r="O9" i="36"/>
  <c r="N8" i="36"/>
  <c r="O8" i="36"/>
  <c r="N7" i="36"/>
  <c r="O7" i="36" s="1"/>
  <c r="N6" i="36"/>
  <c r="O6" i="36"/>
  <c r="M5" i="36"/>
  <c r="L5" i="36"/>
  <c r="K5" i="36"/>
  <c r="J5" i="36"/>
  <c r="I5" i="36"/>
  <c r="H5" i="36"/>
  <c r="H45" i="36" s="1"/>
  <c r="G5" i="36"/>
  <c r="F5" i="36"/>
  <c r="E5" i="36"/>
  <c r="D5" i="36"/>
  <c r="N44" i="35"/>
  <c r="O44" i="35" s="1"/>
  <c r="N43" i="35"/>
  <c r="O43" i="35" s="1"/>
  <c r="M42" i="35"/>
  <c r="M45" i="35" s="1"/>
  <c r="L42" i="35"/>
  <c r="L45" i="35" s="1"/>
  <c r="K42" i="35"/>
  <c r="J42" i="35"/>
  <c r="I42" i="35"/>
  <c r="H42" i="35"/>
  <c r="G42" i="35"/>
  <c r="F42" i="35"/>
  <c r="E42" i="35"/>
  <c r="D42" i="35"/>
  <c r="N41" i="35"/>
  <c r="O41" i="35"/>
  <c r="N40" i="35"/>
  <c r="O40" i="35"/>
  <c r="N39" i="35"/>
  <c r="O39" i="35"/>
  <c r="N38" i="35"/>
  <c r="O38" i="35"/>
  <c r="N37" i="35"/>
  <c r="O37" i="35" s="1"/>
  <c r="M36" i="35"/>
  <c r="L36" i="35"/>
  <c r="K36" i="35"/>
  <c r="J36" i="35"/>
  <c r="N36" i="35" s="1"/>
  <c r="O36" i="35" s="1"/>
  <c r="I36" i="35"/>
  <c r="H36" i="35"/>
  <c r="G36" i="35"/>
  <c r="F36" i="35"/>
  <c r="E36" i="35"/>
  <c r="D36" i="35"/>
  <c r="N35" i="35"/>
  <c r="O35" i="35" s="1"/>
  <c r="M34" i="35"/>
  <c r="L34" i="35"/>
  <c r="K34" i="35"/>
  <c r="J34" i="35"/>
  <c r="I34" i="35"/>
  <c r="H34" i="35"/>
  <c r="G34" i="35"/>
  <c r="F34" i="35"/>
  <c r="E34" i="35"/>
  <c r="D34" i="35"/>
  <c r="N34" i="35" s="1"/>
  <c r="O34" i="35" s="1"/>
  <c r="N33" i="35"/>
  <c r="O33" i="35"/>
  <c r="N32" i="35"/>
  <c r="O32" i="35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30" i="35" s="1"/>
  <c r="O30" i="35" s="1"/>
  <c r="N29" i="35"/>
  <c r="O29" i="35" s="1"/>
  <c r="N28" i="35"/>
  <c r="O28" i="35"/>
  <c r="M27" i="35"/>
  <c r="L27" i="35"/>
  <c r="K27" i="35"/>
  <c r="J27" i="35"/>
  <c r="I27" i="35"/>
  <c r="H27" i="35"/>
  <c r="G27" i="35"/>
  <c r="F27" i="35"/>
  <c r="F45" i="35" s="1"/>
  <c r="E27" i="35"/>
  <c r="D27" i="35"/>
  <c r="N26" i="35"/>
  <c r="O26" i="35" s="1"/>
  <c r="N25" i="35"/>
  <c r="O25" i="35" s="1"/>
  <c r="N24" i="35"/>
  <c r="O24" i="35"/>
  <c r="N23" i="35"/>
  <c r="O23" i="35"/>
  <c r="N22" i="35"/>
  <c r="O22" i="35" s="1"/>
  <c r="M21" i="35"/>
  <c r="L21" i="35"/>
  <c r="K21" i="35"/>
  <c r="J21" i="35"/>
  <c r="I21" i="35"/>
  <c r="H21" i="35"/>
  <c r="G21" i="35"/>
  <c r="F21" i="35"/>
  <c r="O21" i="35"/>
  <c r="E21" i="35"/>
  <c r="N21" i="35" s="1"/>
  <c r="D21" i="35"/>
  <c r="N20" i="35"/>
  <c r="O20" i="35"/>
  <c r="N19" i="35"/>
  <c r="O19" i="35" s="1"/>
  <c r="N18" i="35"/>
  <c r="O18" i="35" s="1"/>
  <c r="N17" i="35"/>
  <c r="O17" i="35"/>
  <c r="N16" i="35"/>
  <c r="O16" i="35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4" i="35" s="1"/>
  <c r="O14" i="35" s="1"/>
  <c r="N13" i="35"/>
  <c r="O13" i="35"/>
  <c r="N12" i="35"/>
  <c r="O12" i="35"/>
  <c r="N11" i="35"/>
  <c r="O11" i="35"/>
  <c r="N10" i="35"/>
  <c r="O10" i="35" s="1"/>
  <c r="N9" i="35"/>
  <c r="O9" i="35" s="1"/>
  <c r="N8" i="35"/>
  <c r="O8" i="35" s="1"/>
  <c r="N7" i="35"/>
  <c r="O7" i="35"/>
  <c r="N6" i="35"/>
  <c r="O6" i="35"/>
  <c r="M5" i="35"/>
  <c r="L5" i="35"/>
  <c r="K5" i="35"/>
  <c r="J5" i="35"/>
  <c r="I5" i="35"/>
  <c r="H5" i="35"/>
  <c r="H45" i="35"/>
  <c r="G5" i="35"/>
  <c r="F5" i="35"/>
  <c r="E5" i="35"/>
  <c r="D5" i="35"/>
  <c r="N44" i="34"/>
  <c r="O44" i="34"/>
  <c r="N43" i="34"/>
  <c r="O43" i="34" s="1"/>
  <c r="M42" i="34"/>
  <c r="L42" i="34"/>
  <c r="K42" i="34"/>
  <c r="J42" i="34"/>
  <c r="I42" i="34"/>
  <c r="H42" i="34"/>
  <c r="G42" i="34"/>
  <c r="F42" i="34"/>
  <c r="E42" i="34"/>
  <c r="D42" i="34"/>
  <c r="N42" i="34" s="1"/>
  <c r="O42" i="34" s="1"/>
  <c r="N41" i="34"/>
  <c r="O41" i="34" s="1"/>
  <c r="N40" i="34"/>
  <c r="O40" i="34"/>
  <c r="N39" i="34"/>
  <c r="O39" i="34" s="1"/>
  <c r="N38" i="34"/>
  <c r="O38" i="34"/>
  <c r="N37" i="34"/>
  <c r="O37" i="34"/>
  <c r="M36" i="34"/>
  <c r="L36" i="34"/>
  <c r="K36" i="34"/>
  <c r="J36" i="34"/>
  <c r="I36" i="34"/>
  <c r="I45" i="34" s="1"/>
  <c r="H36" i="34"/>
  <c r="G36" i="34"/>
  <c r="F36" i="34"/>
  <c r="E36" i="34"/>
  <c r="D36" i="34"/>
  <c r="N35" i="34"/>
  <c r="O35" i="34" s="1"/>
  <c r="M34" i="34"/>
  <c r="L34" i="34"/>
  <c r="K34" i="34"/>
  <c r="J34" i="34"/>
  <c r="N34" i="34" s="1"/>
  <c r="O34" i="34" s="1"/>
  <c r="I34" i="34"/>
  <c r="H34" i="34"/>
  <c r="G34" i="34"/>
  <c r="F34" i="34"/>
  <c r="E34" i="34"/>
  <c r="D34" i="34"/>
  <c r="N33" i="34"/>
  <c r="O33" i="34" s="1"/>
  <c r="N32" i="34"/>
  <c r="O32" i="34" s="1"/>
  <c r="N31" i="34"/>
  <c r="O31" i="34" s="1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N27" i="34"/>
  <c r="O27" i="34"/>
  <c r="M26" i="34"/>
  <c r="L26" i="34"/>
  <c r="K26" i="34"/>
  <c r="J26" i="34"/>
  <c r="I26" i="34"/>
  <c r="H26" i="34"/>
  <c r="G26" i="34"/>
  <c r="F26" i="34"/>
  <c r="N26" i="34" s="1"/>
  <c r="O26" i="34" s="1"/>
  <c r="E26" i="34"/>
  <c r="D26" i="34"/>
  <c r="N25" i="34"/>
  <c r="O25" i="34"/>
  <c r="N24" i="34"/>
  <c r="O24" i="34"/>
  <c r="N23" i="34"/>
  <c r="O23" i="34" s="1"/>
  <c r="N22" i="34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20" i="34" s="1"/>
  <c r="N19" i="34"/>
  <c r="O19" i="34"/>
  <c r="N18" i="34"/>
  <c r="O18" i="34"/>
  <c r="N17" i="34"/>
  <c r="O17" i="34"/>
  <c r="N16" i="34"/>
  <c r="O16" i="34" s="1"/>
  <c r="N15" i="34"/>
  <c r="O15" i="34" s="1"/>
  <c r="M14" i="34"/>
  <c r="L14" i="34"/>
  <c r="L45" i="34" s="1"/>
  <c r="K14" i="34"/>
  <c r="J14" i="34"/>
  <c r="I14" i="34"/>
  <c r="H14" i="34"/>
  <c r="G14" i="34"/>
  <c r="F14" i="34"/>
  <c r="E14" i="34"/>
  <c r="D14" i="34"/>
  <c r="N13" i="34"/>
  <c r="O13" i="34" s="1"/>
  <c r="N12" i="34"/>
  <c r="O12" i="34"/>
  <c r="N11" i="34"/>
  <c r="O11" i="34"/>
  <c r="N10" i="34"/>
  <c r="O10" i="34"/>
  <c r="N9" i="34"/>
  <c r="O9" i="34" s="1"/>
  <c r="N8" i="34"/>
  <c r="O8" i="34" s="1"/>
  <c r="N7" i="34"/>
  <c r="O7" i="34" s="1"/>
  <c r="N6" i="34"/>
  <c r="O6" i="34"/>
  <c r="M5" i="34"/>
  <c r="M45" i="34" s="1"/>
  <c r="L5" i="34"/>
  <c r="K5" i="34"/>
  <c r="J5" i="34"/>
  <c r="J45" i="34" s="1"/>
  <c r="I5" i="34"/>
  <c r="H5" i="34"/>
  <c r="H45" i="34" s="1"/>
  <c r="G5" i="34"/>
  <c r="G45" i="34" s="1"/>
  <c r="F5" i="34"/>
  <c r="E5" i="34"/>
  <c r="D5" i="34"/>
  <c r="E39" i="33"/>
  <c r="F39" i="33"/>
  <c r="G39" i="33"/>
  <c r="H39" i="33"/>
  <c r="I39" i="33"/>
  <c r="J39" i="33"/>
  <c r="K39" i="33"/>
  <c r="L39" i="33"/>
  <c r="M39" i="33"/>
  <c r="D39" i="33"/>
  <c r="N39" i="33" s="1"/>
  <c r="O39" i="33" s="1"/>
  <c r="E35" i="33"/>
  <c r="F35" i="33"/>
  <c r="G35" i="33"/>
  <c r="H35" i="33"/>
  <c r="I35" i="33"/>
  <c r="J35" i="33"/>
  <c r="K35" i="33"/>
  <c r="L35" i="33"/>
  <c r="M35" i="33"/>
  <c r="E33" i="33"/>
  <c r="F33" i="33"/>
  <c r="F43" i="33" s="1"/>
  <c r="G33" i="33"/>
  <c r="G43" i="33" s="1"/>
  <c r="H33" i="33"/>
  <c r="I33" i="33"/>
  <c r="J33" i="33"/>
  <c r="K33" i="33"/>
  <c r="L33" i="33"/>
  <c r="M33" i="33"/>
  <c r="E28" i="33"/>
  <c r="F28" i="33"/>
  <c r="G28" i="33"/>
  <c r="N28" i="33" s="1"/>
  <c r="O28" i="33" s="1"/>
  <c r="H28" i="33"/>
  <c r="I28" i="33"/>
  <c r="J28" i="33"/>
  <c r="K28" i="33"/>
  <c r="L28" i="33"/>
  <c r="M28" i="33"/>
  <c r="E25" i="33"/>
  <c r="F25" i="33"/>
  <c r="G25" i="33"/>
  <c r="H25" i="33"/>
  <c r="I25" i="33"/>
  <c r="J25" i="33"/>
  <c r="K25" i="33"/>
  <c r="L25" i="33"/>
  <c r="M25" i="33"/>
  <c r="E19" i="33"/>
  <c r="F19" i="33"/>
  <c r="G19" i="33"/>
  <c r="H19" i="33"/>
  <c r="I19" i="33"/>
  <c r="I43" i="33"/>
  <c r="J19" i="33"/>
  <c r="N19" i="33" s="1"/>
  <c r="O19" i="33" s="1"/>
  <c r="K19" i="33"/>
  <c r="L19" i="33"/>
  <c r="M19" i="33"/>
  <c r="E13" i="33"/>
  <c r="F13" i="33"/>
  <c r="G13" i="33"/>
  <c r="H13" i="33"/>
  <c r="I13" i="33"/>
  <c r="J13" i="33"/>
  <c r="K13" i="33"/>
  <c r="L13" i="33"/>
  <c r="M13" i="33"/>
  <c r="M43" i="33" s="1"/>
  <c r="E5" i="33"/>
  <c r="F5" i="33"/>
  <c r="G5" i="33"/>
  <c r="H5" i="33"/>
  <c r="H43" i="33" s="1"/>
  <c r="I5" i="33"/>
  <c r="J5" i="33"/>
  <c r="K5" i="33"/>
  <c r="L5" i="33"/>
  <c r="L43" i="33" s="1"/>
  <c r="M5" i="33"/>
  <c r="D35" i="33"/>
  <c r="D33" i="33"/>
  <c r="D25" i="33"/>
  <c r="D19" i="33"/>
  <c r="D13" i="33"/>
  <c r="D5" i="33"/>
  <c r="N41" i="33"/>
  <c r="O41" i="33" s="1"/>
  <c r="N42" i="33"/>
  <c r="O42" i="33" s="1"/>
  <c r="N40" i="33"/>
  <c r="O40" i="33"/>
  <c r="N34" i="33"/>
  <c r="O34" i="33"/>
  <c r="N36" i="33"/>
  <c r="O36" i="33" s="1"/>
  <c r="N37" i="33"/>
  <c r="O37" i="33"/>
  <c r="N38" i="33"/>
  <c r="O38" i="33"/>
  <c r="D28" i="33"/>
  <c r="N30" i="33"/>
  <c r="O30" i="33" s="1"/>
  <c r="N31" i="33"/>
  <c r="O31" i="33" s="1"/>
  <c r="N32" i="33"/>
  <c r="O32" i="33"/>
  <c r="N29" i="33"/>
  <c r="O29" i="33"/>
  <c r="N27" i="33"/>
  <c r="O27" i="33"/>
  <c r="N26" i="33"/>
  <c r="O26" i="33"/>
  <c r="N15" i="33"/>
  <c r="O15" i="33"/>
  <c r="N16" i="33"/>
  <c r="O16" i="33"/>
  <c r="N17" i="33"/>
  <c r="O17" i="33" s="1"/>
  <c r="N18" i="33"/>
  <c r="O18" i="33" s="1"/>
  <c r="N7" i="33"/>
  <c r="O7" i="33" s="1"/>
  <c r="N8" i="33"/>
  <c r="O8" i="33" s="1"/>
  <c r="N9" i="33"/>
  <c r="O9" i="33"/>
  <c r="N10" i="33"/>
  <c r="O10" i="33"/>
  <c r="N11" i="33"/>
  <c r="O11" i="33" s="1"/>
  <c r="N12" i="33"/>
  <c r="O12" i="33" s="1"/>
  <c r="N6" i="33"/>
  <c r="O6" i="33" s="1"/>
  <c r="N20" i="33"/>
  <c r="O20" i="33" s="1"/>
  <c r="N21" i="33"/>
  <c r="O21" i="33"/>
  <c r="N22" i="33"/>
  <c r="O22" i="33"/>
  <c r="N23" i="33"/>
  <c r="O23" i="33" s="1"/>
  <c r="N24" i="33"/>
  <c r="O24" i="33" s="1"/>
  <c r="N14" i="33"/>
  <c r="O14" i="33" s="1"/>
  <c r="G45" i="35"/>
  <c r="D45" i="35"/>
  <c r="I45" i="35"/>
  <c r="O20" i="34"/>
  <c r="N35" i="33"/>
  <c r="O35" i="33"/>
  <c r="N5" i="33"/>
  <c r="O5" i="33"/>
  <c r="G45" i="36"/>
  <c r="N34" i="36"/>
  <c r="O34" i="36" s="1"/>
  <c r="K45" i="36"/>
  <c r="N14" i="36"/>
  <c r="O14" i="36" s="1"/>
  <c r="F45" i="37"/>
  <c r="N36" i="37"/>
  <c r="O36" i="37"/>
  <c r="N27" i="36"/>
  <c r="O27" i="36"/>
  <c r="L41" i="39"/>
  <c r="G41" i="39"/>
  <c r="N25" i="39"/>
  <c r="O25" i="39" s="1"/>
  <c r="N19" i="39"/>
  <c r="O19" i="39"/>
  <c r="N13" i="39"/>
  <c r="O13" i="39" s="1"/>
  <c r="H43" i="40"/>
  <c r="L43" i="40"/>
  <c r="I43" i="40"/>
  <c r="O34" i="37"/>
  <c r="E43" i="33"/>
  <c r="K43" i="33"/>
  <c r="N5" i="35"/>
  <c r="O5" i="35" s="1"/>
  <c r="H43" i="41"/>
  <c r="K43" i="41"/>
  <c r="O33" i="41"/>
  <c r="N20" i="41"/>
  <c r="O20" i="41" s="1"/>
  <c r="N41" i="41"/>
  <c r="O41" i="41"/>
  <c r="I43" i="41"/>
  <c r="G43" i="41"/>
  <c r="D43" i="41"/>
  <c r="O40" i="42"/>
  <c r="N25" i="42"/>
  <c r="O25" i="42" s="1"/>
  <c r="I42" i="42"/>
  <c r="D42" i="42"/>
  <c r="H42" i="42"/>
  <c r="E42" i="42"/>
  <c r="N14" i="42"/>
  <c r="O14" i="42" s="1"/>
  <c r="N41" i="43"/>
  <c r="O41" i="43" s="1"/>
  <c r="N35" i="43"/>
  <c r="O35" i="43" s="1"/>
  <c r="N29" i="43"/>
  <c r="O29" i="43" s="1"/>
  <c r="M43" i="43"/>
  <c r="G43" i="43"/>
  <c r="K43" i="43"/>
  <c r="F43" i="43"/>
  <c r="H43" i="43"/>
  <c r="J43" i="43"/>
  <c r="N5" i="43"/>
  <c r="O5" i="43" s="1"/>
  <c r="N34" i="44"/>
  <c r="O34" i="44"/>
  <c r="N41" i="44"/>
  <c r="O41" i="44"/>
  <c r="N36" i="44"/>
  <c r="O36" i="44" s="1"/>
  <c r="E44" i="44"/>
  <c r="I44" i="44"/>
  <c r="J44" i="44"/>
  <c r="K44" i="44"/>
  <c r="M44" i="44"/>
  <c r="N14" i="44"/>
  <c r="O14" i="44" s="1"/>
  <c r="D44" i="44"/>
  <c r="F44" i="44"/>
  <c r="H44" i="44"/>
  <c r="L44" i="44"/>
  <c r="N5" i="44"/>
  <c r="O5" i="44" s="1"/>
  <c r="N34" i="45"/>
  <c r="O34" i="45"/>
  <c r="N42" i="45"/>
  <c r="O42" i="45" s="1"/>
  <c r="N36" i="45"/>
  <c r="O36" i="45"/>
  <c r="N30" i="45"/>
  <c r="O30" i="45" s="1"/>
  <c r="N27" i="45"/>
  <c r="O27" i="45" s="1"/>
  <c r="E46" i="45"/>
  <c r="F46" i="45"/>
  <c r="K46" i="45"/>
  <c r="N20" i="45"/>
  <c r="O20" i="45"/>
  <c r="D46" i="45"/>
  <c r="G46" i="45"/>
  <c r="H46" i="45"/>
  <c r="L46" i="45"/>
  <c r="N14" i="45"/>
  <c r="O14" i="45"/>
  <c r="I46" i="45"/>
  <c r="J46" i="45"/>
  <c r="M46" i="45"/>
  <c r="N5" i="45"/>
  <c r="O5" i="45" s="1"/>
  <c r="N46" i="45"/>
  <c r="O46" i="45" s="1"/>
  <c r="N34" i="46"/>
  <c r="O34" i="46"/>
  <c r="N41" i="46"/>
  <c r="O41" i="46"/>
  <c r="N36" i="46"/>
  <c r="O36" i="46" s="1"/>
  <c r="N30" i="46"/>
  <c r="O30" i="46" s="1"/>
  <c r="N27" i="46"/>
  <c r="O27" i="46" s="1"/>
  <c r="D45" i="46"/>
  <c r="N45" i="46" s="1"/>
  <c r="O45" i="46" s="1"/>
  <c r="N20" i="46"/>
  <c r="O20" i="46" s="1"/>
  <c r="E45" i="46"/>
  <c r="M45" i="46"/>
  <c r="J45" i="46"/>
  <c r="G45" i="46"/>
  <c r="N14" i="46"/>
  <c r="O14" i="46"/>
  <c r="H45" i="46"/>
  <c r="K45" i="46"/>
  <c r="F45" i="46"/>
  <c r="I45" i="46"/>
  <c r="L45" i="46"/>
  <c r="N5" i="46"/>
  <c r="O5" i="46"/>
  <c r="O37" i="47"/>
  <c r="P37" i="47" s="1"/>
  <c r="O34" i="47"/>
  <c r="P34" i="47" s="1"/>
  <c r="O30" i="47"/>
  <c r="P30" i="47" s="1"/>
  <c r="O27" i="47"/>
  <c r="P27" i="47"/>
  <c r="O20" i="47"/>
  <c r="P20" i="47" s="1"/>
  <c r="O14" i="47"/>
  <c r="P14" i="47" s="1"/>
  <c r="O40" i="48" l="1"/>
  <c r="P40" i="48" s="1"/>
  <c r="D43" i="40"/>
  <c r="J43" i="33"/>
  <c r="N29" i="34"/>
  <c r="O29" i="34" s="1"/>
  <c r="N5" i="36"/>
  <c r="O5" i="36" s="1"/>
  <c r="D45" i="37"/>
  <c r="N14" i="37"/>
  <c r="O14" i="37" s="1"/>
  <c r="N35" i="38"/>
  <c r="O35" i="38" s="1"/>
  <c r="L43" i="41"/>
  <c r="N5" i="41"/>
  <c r="O5" i="41" s="1"/>
  <c r="N34" i="42"/>
  <c r="O34" i="42" s="1"/>
  <c r="N27" i="44"/>
  <c r="O27" i="44" s="1"/>
  <c r="F45" i="34"/>
  <c r="N5" i="34"/>
  <c r="O5" i="34" s="1"/>
  <c r="F45" i="36"/>
  <c r="N30" i="36"/>
  <c r="O30" i="36" s="1"/>
  <c r="K44" i="38"/>
  <c r="N14" i="43"/>
  <c r="O14" i="43" s="1"/>
  <c r="N36" i="34"/>
  <c r="O36" i="34" s="1"/>
  <c r="N20" i="37"/>
  <c r="O20" i="37" s="1"/>
  <c r="L45" i="37"/>
  <c r="N28" i="39"/>
  <c r="O28" i="39" s="1"/>
  <c r="D41" i="39"/>
  <c r="N43" i="41"/>
  <c r="O43" i="41" s="1"/>
  <c r="N21" i="36"/>
  <c r="O21" i="36" s="1"/>
  <c r="D44" i="38"/>
  <c r="N5" i="38"/>
  <c r="O5" i="38" s="1"/>
  <c r="N5" i="39"/>
  <c r="O5" i="39" s="1"/>
  <c r="J41" i="39"/>
  <c r="N19" i="40"/>
  <c r="O19" i="40" s="1"/>
  <c r="N34" i="40"/>
  <c r="O34" i="40" s="1"/>
  <c r="N5" i="42"/>
  <c r="O5" i="42" s="1"/>
  <c r="J42" i="42"/>
  <c r="N28" i="42"/>
  <c r="O28" i="42" s="1"/>
  <c r="N20" i="44"/>
  <c r="O20" i="44" s="1"/>
  <c r="N36" i="36"/>
  <c r="O36" i="36" s="1"/>
  <c r="N41" i="37"/>
  <c r="O41" i="37" s="1"/>
  <c r="H45" i="37"/>
  <c r="J43" i="40"/>
  <c r="N32" i="40"/>
  <c r="O32" i="40" s="1"/>
  <c r="D43" i="33"/>
  <c r="N43" i="33" s="1"/>
  <c r="O43" i="33" s="1"/>
  <c r="N25" i="33"/>
  <c r="O25" i="33" s="1"/>
  <c r="F42" i="42"/>
  <c r="N42" i="42" s="1"/>
  <c r="O42" i="42" s="1"/>
  <c r="N33" i="33"/>
  <c r="O33" i="33" s="1"/>
  <c r="N13" i="33"/>
  <c r="O13" i="33" s="1"/>
  <c r="E45" i="34"/>
  <c r="J43" i="41"/>
  <c r="N14" i="41"/>
  <c r="O14" i="41" s="1"/>
  <c r="G46" i="47"/>
  <c r="D45" i="34"/>
  <c r="N26" i="38"/>
  <c r="O26" i="38" s="1"/>
  <c r="G44" i="38"/>
  <c r="N39" i="39"/>
  <c r="O39" i="39" s="1"/>
  <c r="M41" i="39"/>
  <c r="M43" i="40"/>
  <c r="N5" i="40"/>
  <c r="O5" i="40" s="1"/>
  <c r="N26" i="43"/>
  <c r="O26" i="43" s="1"/>
  <c r="D43" i="43"/>
  <c r="N43" i="43" s="1"/>
  <c r="O43" i="43" s="1"/>
  <c r="N45" i="36"/>
  <c r="O45" i="36" s="1"/>
  <c r="I46" i="47"/>
  <c r="O46" i="47" s="1"/>
  <c r="P46" i="47" s="1"/>
  <c r="O5" i="47"/>
  <c r="P5" i="47" s="1"/>
  <c r="J45" i="35"/>
  <c r="M45" i="37"/>
  <c r="N5" i="37"/>
  <c r="O5" i="37" s="1"/>
  <c r="E43" i="40"/>
  <c r="E46" i="47"/>
  <c r="O42" i="47"/>
  <c r="P42" i="47" s="1"/>
  <c r="K45" i="34"/>
  <c r="K45" i="35"/>
  <c r="N45" i="35" s="1"/>
  <c r="O45" i="35" s="1"/>
  <c r="N42" i="35"/>
  <c r="O42" i="35" s="1"/>
  <c r="J44" i="38"/>
  <c r="N41" i="38"/>
  <c r="O41" i="38" s="1"/>
  <c r="N14" i="34"/>
  <c r="O14" i="34" s="1"/>
  <c r="E45" i="35"/>
  <c r="N27" i="35"/>
  <c r="O27" i="35" s="1"/>
  <c r="E41" i="39"/>
  <c r="I41" i="39"/>
  <c r="F43" i="41"/>
  <c r="N26" i="41"/>
  <c r="O26" i="41" s="1"/>
  <c r="E43" i="41"/>
  <c r="L43" i="43"/>
  <c r="N20" i="43"/>
  <c r="O20" i="43" s="1"/>
  <c r="N30" i="44"/>
  <c r="O30" i="44" s="1"/>
  <c r="L46" i="47"/>
  <c r="N41" i="39" l="1"/>
  <c r="O41" i="39" s="1"/>
  <c r="N45" i="37"/>
  <c r="O45" i="37" s="1"/>
  <c r="N45" i="34"/>
  <c r="O45" i="34" s="1"/>
  <c r="N44" i="38"/>
  <c r="O44" i="38" s="1"/>
  <c r="N43" i="40"/>
  <c r="O43" i="40" s="1"/>
</calcChain>
</file>

<file path=xl/sharedStrings.xml><?xml version="1.0" encoding="utf-8"?>
<sst xmlns="http://schemas.openxmlformats.org/spreadsheetml/2006/main" count="958" uniqueCount="113">
  <si>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</si>
  <si>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</si>
  <si>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</si>
  <si>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</si>
  <si>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</si>
  <si>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</si>
  <si>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</si>
  <si>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</si>
  <si>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</si>
  <si>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</si>
  <si>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</si>
  <si>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</si>
  <si>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</si>
  <si>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</si>
  <si>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</si>
  <si>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</si>
  <si>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</si>
  <si>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</si>
  <si>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</si>
  <si>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</si>
  <si>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</si>
  <si>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</si>
  <si>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</si>
  <si>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</si>
  <si>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</si>
  <si>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</si>
  <si>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</si>
  <si>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</si>
  <si>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</si>
  <si>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Protective Inspections</t>
  </si>
  <si>
    <t>Emergency and Disaster Relief Services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</si>
  <si>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</si>
  <si>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</si>
  <si>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</si>
  <si>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</si>
  <si>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</si>
  <si>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</si>
  <si>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Other Physical Environment</t>
  </si>
  <si>
    <t>Transportation</t>
  </si>
  <si>
    <t>Road and Street Facilities</t>
  </si>
  <si>
    <t>Parking Facilities</t>
  </si>
  <si>
    <t>Economic Environment</t>
  </si>
  <si>
    <t>Employment Opportunity and Development</t>
  </si>
  <si>
    <t>Industry Development</t>
  </si>
  <si>
    <t>Housing and Urban Development</t>
  </si>
  <si>
    <t>Other Economic Environment</t>
  </si>
  <si>
    <t>Human Services</t>
  </si>
  <si>
    <t>Other Human Services</t>
  </si>
  <si>
    <t>Culture / Recreation</t>
  </si>
  <si>
    <t>Parks and Recreation</t>
  </si>
  <si>
    <t>Special Recreation Facilities</t>
  </si>
  <si>
    <t>Other Culture / Recreation</t>
  </si>
  <si>
    <t>Inter-Fund Group Transfers Out</t>
  </si>
  <si>
    <t>Proprietary - Other Non-Operating Disbursements</t>
  </si>
  <si>
    <t>Proprietary - Non-Operating Interest Expense</t>
  </si>
  <si>
    <t>Other Uses and Non-Operating</t>
  </si>
  <si>
    <t>2009 Municipal Population:</t>
  </si>
  <si>
    <t>Deerfield Beach Expenditures Reported by Account Code and Fund Type</t>
  </si>
  <si>
    <t>Local Fiscal Year Ended September 30, 2010</t>
  </si>
  <si>
    <t>Pension Benefits</t>
  </si>
  <si>
    <t>Ambulance and Rescue Services</t>
  </si>
  <si>
    <t>Cultural Services</t>
  </si>
  <si>
    <t>Special Events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</si>
  <si>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</si>
  <si>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</si>
  <si>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</si>
  <si>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</si>
  <si>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</si>
  <si>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</si>
  <si>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</si>
  <si>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Payment to Refunded Bond Escrow Agent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</si>
  <si>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</si>
  <si>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</si>
  <si>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</si>
  <si>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</si>
  <si>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</si>
  <si>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Emergency and Disaster Relief</t>
  </si>
  <si>
    <t>Garbage / Solid Waste</t>
  </si>
  <si>
    <t>Water / Sewer Services</t>
  </si>
  <si>
    <t>Road / Street Facilities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</si>
  <si>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</si>
  <si>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</si>
  <si>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</si>
  <si>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</si>
  <si>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</si>
  <si>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</si>
  <si>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</si>
  <si>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</si>
  <si>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</si>
  <si>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</si>
  <si>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</si>
  <si>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</si>
  <si>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</si>
  <si>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</si>
  <si>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Flood Control / Stormwater Control</t>
  </si>
  <si>
    <t>2018 Municipal Population:</t>
  </si>
  <si>
    <t>Local Fiscal Year Ended September 30, 2019</t>
  </si>
  <si>
    <t>Capital Lease Acquisitions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</si>
  <si>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</si>
  <si>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</si>
  <si>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</si>
  <si>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</si>
  <si>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</si>
  <si>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</si>
  <si>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</si>
  <si>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Flood Control / Stormwater Management</t>
  </si>
  <si>
    <t>Public Assistance Services</t>
  </si>
  <si>
    <t>Inter-fund Group Transfers Out</t>
  </si>
  <si>
    <t>Lease Acquisitions</t>
  </si>
  <si>
    <t>2021 Municipal Population:</t>
  </si>
  <si>
    <t>Local Fiscal Year Ended September 30, 2022</t>
  </si>
  <si>
    <t>Detention and/or Correction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</si>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</sst>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110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102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103</v>
      </c>
      <c r="N4" s="34" t="s">
        <v>5</v>
      </c>
      <c r="O4" s="34" t="s">
        <v>104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13898921</v>
      </c>
      <c r="E5" s="26">
        <f t="shared" si="0"/>
        <v>1091353</v>
      </c>
      <c r="F5" s="26">
        <f t="shared" si="0"/>
        <v>5024876</v>
      </c>
      <c r="G5" s="26">
        <f t="shared" si="0"/>
        <v>130758</v>
      </c>
      <c r="H5" s="26">
        <f t="shared" si="0"/>
        <v>0</v>
      </c>
      <c r="I5" s="26">
        <f t="shared" si="0"/>
        <v>543446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20689354</v>
      </c>
      <c r="P5" s="32">
        <f t="shared" ref="P5:P40" si="1">(O5/P$42)</f>
        <v>236.68238497265884</v>
      </c>
      <c r="Q5" s="6"/>
    </row>
    <row r="6" spans="1:134">
      <c r="A6" s="12"/>
      <c r="B6" s="44">
        <v>511</v>
      </c>
      <c r="C6" s="20" t="s">
        <v>19</v>
      </c>
      <c r="D6" s="46">
        <v>405787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405787</v>
      </c>
      <c r="P6" s="47">
        <f t="shared" si="1"/>
        <v>4.6421282632072662</v>
      </c>
      <c r="Q6" s="9"/>
    </row>
    <row r="7" spans="1:134">
      <c r="A7" s="12"/>
      <c r="B7" s="44">
        <v>512</v>
      </c>
      <c r="C7" s="20" t="s">
        <v>20</v>
      </c>
      <c r="D7" s="46">
        <v>606713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606713</v>
      </c>
      <c r="P7" s="47">
        <f t="shared" si="1"/>
        <v>6.9406845585375336</v>
      </c>
      <c r="Q7" s="9"/>
    </row>
    <row r="8" spans="1:134">
      <c r="A8" s="12"/>
      <c r="B8" s="44">
        <v>513</v>
      </c>
      <c r="C8" s="20" t="s">
        <v>21</v>
      </c>
      <c r="D8" s="46">
        <v>10303511</v>
      </c>
      <c r="E8" s="46">
        <v>0</v>
      </c>
      <c r="F8" s="46">
        <v>0</v>
      </c>
      <c r="G8" s="46">
        <v>130758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10434269</v>
      </c>
      <c r="P8" s="47">
        <f t="shared" si="1"/>
        <v>119.3661084036882</v>
      </c>
      <c r="Q8" s="9"/>
    </row>
    <row r="9" spans="1:134">
      <c r="A9" s="12"/>
      <c r="B9" s="44">
        <v>514</v>
      </c>
      <c r="C9" s="20" t="s">
        <v>22</v>
      </c>
      <c r="D9" s="46">
        <v>346912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346912</v>
      </c>
      <c r="P9" s="47">
        <f t="shared" si="1"/>
        <v>3.96860914727618</v>
      </c>
      <c r="Q9" s="9"/>
    </row>
    <row r="10" spans="1:134">
      <c r="A10" s="12"/>
      <c r="B10" s="44">
        <v>515</v>
      </c>
      <c r="C10" s="20" t="s">
        <v>23</v>
      </c>
      <c r="D10" s="46">
        <v>1158381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1158381</v>
      </c>
      <c r="P10" s="47">
        <f t="shared" si="1"/>
        <v>13.251664493101792</v>
      </c>
      <c r="Q10" s="9"/>
    </row>
    <row r="11" spans="1:134">
      <c r="A11" s="12"/>
      <c r="B11" s="44">
        <v>517</v>
      </c>
      <c r="C11" s="20" t="s">
        <v>24</v>
      </c>
      <c r="D11" s="46">
        <v>1077617</v>
      </c>
      <c r="E11" s="46">
        <v>1091353</v>
      </c>
      <c r="F11" s="46">
        <v>5024876</v>
      </c>
      <c r="G11" s="46">
        <v>0</v>
      </c>
      <c r="H11" s="46">
        <v>0</v>
      </c>
      <c r="I11" s="46">
        <v>543446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7737292</v>
      </c>
      <c r="P11" s="47">
        <f t="shared" si="1"/>
        <v>88.513190106847873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SUM(D13:D19)</f>
        <v>69761445</v>
      </c>
      <c r="E12" s="31">
        <f t="shared" si="3"/>
        <v>4203082</v>
      </c>
      <c r="F12" s="31">
        <f t="shared" si="3"/>
        <v>0</v>
      </c>
      <c r="G12" s="31">
        <f t="shared" si="3"/>
        <v>1775719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16500645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92240891</v>
      </c>
      <c r="P12" s="43">
        <f t="shared" si="1"/>
        <v>1055.2187407051501</v>
      </c>
      <c r="Q12" s="10"/>
    </row>
    <row r="13" spans="1:134">
      <c r="A13" s="12"/>
      <c r="B13" s="44">
        <v>521</v>
      </c>
      <c r="C13" s="20" t="s">
        <v>27</v>
      </c>
      <c r="D13" s="46">
        <v>29081492</v>
      </c>
      <c r="E13" s="46">
        <v>145626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5667761</v>
      </c>
      <c r="L13" s="46">
        <v>0</v>
      </c>
      <c r="M13" s="46">
        <v>0</v>
      </c>
      <c r="N13" s="46">
        <v>0</v>
      </c>
      <c r="O13" s="46">
        <f>SUM(D13:N13)</f>
        <v>34894879</v>
      </c>
      <c r="P13" s="47">
        <f t="shared" si="1"/>
        <v>399.1909648340083</v>
      </c>
      <c r="Q13" s="9"/>
    </row>
    <row r="14" spans="1:134">
      <c r="A14" s="12"/>
      <c r="B14" s="44">
        <v>522</v>
      </c>
      <c r="C14" s="20" t="s">
        <v>28</v>
      </c>
      <c r="D14" s="46">
        <v>36673189</v>
      </c>
      <c r="E14" s="46">
        <v>385352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10832884</v>
      </c>
      <c r="L14" s="46">
        <v>0</v>
      </c>
      <c r="M14" s="46">
        <v>0</v>
      </c>
      <c r="N14" s="46">
        <v>0</v>
      </c>
      <c r="O14" s="46">
        <f t="shared" ref="O14:O19" si="4">SUM(D14:N14)</f>
        <v>47891425</v>
      </c>
      <c r="P14" s="47">
        <f t="shared" si="1"/>
        <v>547.86904843617731</v>
      </c>
      <c r="Q14" s="9"/>
    </row>
    <row r="15" spans="1:134">
      <c r="A15" s="12"/>
      <c r="B15" s="44">
        <v>523</v>
      </c>
      <c r="C15" s="20" t="s">
        <v>111</v>
      </c>
      <c r="D15" s="46">
        <v>0</v>
      </c>
      <c r="E15" s="46">
        <v>5897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5897</v>
      </c>
      <c r="P15" s="47">
        <f t="shared" si="1"/>
        <v>6.7460589836868243E-2</v>
      </c>
      <c r="Q15" s="9"/>
    </row>
    <row r="16" spans="1:134">
      <c r="A16" s="12"/>
      <c r="B16" s="44">
        <v>524</v>
      </c>
      <c r="C16" s="20" t="s">
        <v>29</v>
      </c>
      <c r="D16" s="46">
        <v>1036848</v>
      </c>
      <c r="E16" s="46">
        <v>3647652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4684500</v>
      </c>
      <c r="P16" s="47">
        <f t="shared" si="1"/>
        <v>53.589813988605947</v>
      </c>
      <c r="Q16" s="9"/>
    </row>
    <row r="17" spans="1:17">
      <c r="A17" s="12"/>
      <c r="B17" s="44">
        <v>525</v>
      </c>
      <c r="C17" s="20" t="s">
        <v>30</v>
      </c>
      <c r="D17" s="46">
        <v>3450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3450</v>
      </c>
      <c r="P17" s="47">
        <f t="shared" si="1"/>
        <v>3.9467362207426727E-2</v>
      </c>
      <c r="Q17" s="9"/>
    </row>
    <row r="18" spans="1:17">
      <c r="A18" s="12"/>
      <c r="B18" s="44">
        <v>526</v>
      </c>
      <c r="C18" s="20" t="s">
        <v>60</v>
      </c>
      <c r="D18" s="46">
        <v>0</v>
      </c>
      <c r="E18" s="46">
        <v>0</v>
      </c>
      <c r="F18" s="46">
        <v>0</v>
      </c>
      <c r="G18" s="46">
        <v>1662842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1662842</v>
      </c>
      <c r="P18" s="47">
        <f t="shared" si="1"/>
        <v>19.022605074701993</v>
      </c>
      <c r="Q18" s="9"/>
    </row>
    <row r="19" spans="1:17">
      <c r="A19" s="12"/>
      <c r="B19" s="44">
        <v>529</v>
      </c>
      <c r="C19" s="20" t="s">
        <v>31</v>
      </c>
      <c r="D19" s="46">
        <v>2966466</v>
      </c>
      <c r="E19" s="46">
        <v>18555</v>
      </c>
      <c r="F19" s="46">
        <v>0</v>
      </c>
      <c r="G19" s="46">
        <v>112877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3097898</v>
      </c>
      <c r="P19" s="47">
        <f t="shared" si="1"/>
        <v>35.439380419612419</v>
      </c>
      <c r="Q19" s="9"/>
    </row>
    <row r="20" spans="1:17" ht="15.75">
      <c r="A20" s="28" t="s">
        <v>32</v>
      </c>
      <c r="B20" s="29"/>
      <c r="C20" s="30"/>
      <c r="D20" s="31">
        <f t="shared" ref="D20:N20" si="5">SUM(D21:D26)</f>
        <v>7903550</v>
      </c>
      <c r="E20" s="31">
        <f t="shared" si="5"/>
        <v>1093690</v>
      </c>
      <c r="F20" s="31">
        <f t="shared" si="5"/>
        <v>0</v>
      </c>
      <c r="G20" s="31">
        <f t="shared" si="5"/>
        <v>252822</v>
      </c>
      <c r="H20" s="31">
        <f t="shared" si="5"/>
        <v>0</v>
      </c>
      <c r="I20" s="31">
        <f t="shared" si="5"/>
        <v>42164150</v>
      </c>
      <c r="J20" s="31">
        <f t="shared" si="5"/>
        <v>0</v>
      </c>
      <c r="K20" s="31">
        <f t="shared" si="5"/>
        <v>5596389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>SUM(D20:N20)</f>
        <v>57010601</v>
      </c>
      <c r="P20" s="43">
        <f t="shared" si="1"/>
        <v>652.19073603770562</v>
      </c>
      <c r="Q20" s="10"/>
    </row>
    <row r="21" spans="1:17">
      <c r="A21" s="12"/>
      <c r="B21" s="44">
        <v>533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5880931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37" si="6">SUM(D21:N21)</f>
        <v>5880931</v>
      </c>
      <c r="P21" s="47">
        <f t="shared" si="1"/>
        <v>67.276763447502688</v>
      </c>
      <c r="Q21" s="9"/>
    </row>
    <row r="22" spans="1:17">
      <c r="A22" s="12"/>
      <c r="B22" s="44">
        <v>534</v>
      </c>
      <c r="C22" s="20" t="s">
        <v>34</v>
      </c>
      <c r="D22" s="46">
        <v>0</v>
      </c>
      <c r="E22" s="46">
        <v>3214</v>
      </c>
      <c r="F22" s="46">
        <v>0</v>
      </c>
      <c r="G22" s="46">
        <v>0</v>
      </c>
      <c r="H22" s="46">
        <v>0</v>
      </c>
      <c r="I22" s="46">
        <v>15753518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15756732</v>
      </c>
      <c r="P22" s="47">
        <f t="shared" si="1"/>
        <v>180.25410117372502</v>
      </c>
      <c r="Q22" s="9"/>
    </row>
    <row r="23" spans="1:17">
      <c r="A23" s="12"/>
      <c r="B23" s="44">
        <v>535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5735939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5735939</v>
      </c>
      <c r="P23" s="47">
        <f t="shared" si="1"/>
        <v>65.618081771798572</v>
      </c>
      <c r="Q23" s="9"/>
    </row>
    <row r="24" spans="1:17">
      <c r="A24" s="12"/>
      <c r="B24" s="44">
        <v>536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13501532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13501532</v>
      </c>
      <c r="P24" s="47">
        <f t="shared" si="1"/>
        <v>154.4550300867138</v>
      </c>
      <c r="Q24" s="9"/>
    </row>
    <row r="25" spans="1:17">
      <c r="A25" s="12"/>
      <c r="B25" s="44">
        <v>538</v>
      </c>
      <c r="C25" s="20" t="s">
        <v>105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1292230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1292230</v>
      </c>
      <c r="P25" s="47">
        <f t="shared" si="1"/>
        <v>14.782872308783491</v>
      </c>
      <c r="Q25" s="9"/>
    </row>
    <row r="26" spans="1:17">
      <c r="A26" s="12"/>
      <c r="B26" s="44">
        <v>539</v>
      </c>
      <c r="C26" s="20" t="s">
        <v>37</v>
      </c>
      <c r="D26" s="46">
        <v>7903550</v>
      </c>
      <c r="E26" s="46">
        <v>1090476</v>
      </c>
      <c r="F26" s="46">
        <v>0</v>
      </c>
      <c r="G26" s="46">
        <v>252822</v>
      </c>
      <c r="H26" s="46">
        <v>0</v>
      </c>
      <c r="I26" s="46">
        <v>0</v>
      </c>
      <c r="J26" s="46">
        <v>0</v>
      </c>
      <c r="K26" s="46">
        <v>5596389</v>
      </c>
      <c r="L26" s="46">
        <v>0</v>
      </c>
      <c r="M26" s="46">
        <v>0</v>
      </c>
      <c r="N26" s="46">
        <v>0</v>
      </c>
      <c r="O26" s="46">
        <f t="shared" si="6"/>
        <v>14843237</v>
      </c>
      <c r="P26" s="47">
        <f t="shared" si="1"/>
        <v>169.80388724918205</v>
      </c>
      <c r="Q26" s="9"/>
    </row>
    <row r="27" spans="1:17" ht="15.75">
      <c r="A27" s="28" t="s">
        <v>41</v>
      </c>
      <c r="B27" s="29"/>
      <c r="C27" s="30"/>
      <c r="D27" s="31">
        <f t="shared" ref="D27:N27" si="7">SUM(D28:D29)</f>
        <v>0</v>
      </c>
      <c r="E27" s="31">
        <f t="shared" si="7"/>
        <v>1395993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si="6"/>
        <v>1395993</v>
      </c>
      <c r="P27" s="43">
        <f t="shared" si="1"/>
        <v>15.969901846386163</v>
      </c>
      <c r="Q27" s="10"/>
    </row>
    <row r="28" spans="1:17">
      <c r="A28" s="13"/>
      <c r="B28" s="45">
        <v>554</v>
      </c>
      <c r="C28" s="21" t="s">
        <v>44</v>
      </c>
      <c r="D28" s="46">
        <v>0</v>
      </c>
      <c r="E28" s="46">
        <v>789834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789834</v>
      </c>
      <c r="P28" s="47">
        <f t="shared" si="1"/>
        <v>9.0355549454320823</v>
      </c>
      <c r="Q28" s="9"/>
    </row>
    <row r="29" spans="1:17">
      <c r="A29" s="13"/>
      <c r="B29" s="45">
        <v>559</v>
      </c>
      <c r="C29" s="21" t="s">
        <v>45</v>
      </c>
      <c r="D29" s="46">
        <v>0</v>
      </c>
      <c r="E29" s="46">
        <v>606159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606159</v>
      </c>
      <c r="P29" s="47">
        <f t="shared" si="1"/>
        <v>6.9343469009540808</v>
      </c>
      <c r="Q29" s="9"/>
    </row>
    <row r="30" spans="1:17" ht="15.75">
      <c r="A30" s="28" t="s">
        <v>46</v>
      </c>
      <c r="B30" s="29"/>
      <c r="C30" s="30"/>
      <c r="D30" s="31">
        <f t="shared" ref="D30:N30" si="8">SUM(D31:D32)</f>
        <v>2507578</v>
      </c>
      <c r="E30" s="31">
        <f t="shared" si="8"/>
        <v>-220</v>
      </c>
      <c r="F30" s="31">
        <f t="shared" si="8"/>
        <v>0</v>
      </c>
      <c r="G30" s="31">
        <f t="shared" si="8"/>
        <v>2904106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6"/>
        <v>5411464</v>
      </c>
      <c r="P30" s="43">
        <f t="shared" si="1"/>
        <v>61.906147756652253</v>
      </c>
      <c r="Q30" s="10"/>
    </row>
    <row r="31" spans="1:17">
      <c r="A31" s="12"/>
      <c r="B31" s="44">
        <v>564</v>
      </c>
      <c r="C31" s="20" t="s">
        <v>106</v>
      </c>
      <c r="D31" s="46">
        <v>1770700</v>
      </c>
      <c r="E31" s="46">
        <v>-3980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1766720</v>
      </c>
      <c r="P31" s="47">
        <f t="shared" si="1"/>
        <v>20.210950191044912</v>
      </c>
      <c r="Q31" s="9"/>
    </row>
    <row r="32" spans="1:17">
      <c r="A32" s="12"/>
      <c r="B32" s="44">
        <v>569</v>
      </c>
      <c r="C32" s="20" t="s">
        <v>47</v>
      </c>
      <c r="D32" s="46">
        <v>736878</v>
      </c>
      <c r="E32" s="46">
        <v>3760</v>
      </c>
      <c r="F32" s="46">
        <v>0</v>
      </c>
      <c r="G32" s="46">
        <v>2904106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3644744</v>
      </c>
      <c r="P32" s="47">
        <f t="shared" si="1"/>
        <v>41.695197565607337</v>
      </c>
      <c r="Q32" s="9"/>
    </row>
    <row r="33" spans="1:120" ht="15.75">
      <c r="A33" s="28" t="s">
        <v>48</v>
      </c>
      <c r="B33" s="29"/>
      <c r="C33" s="30"/>
      <c r="D33" s="31">
        <f t="shared" ref="D33:N33" si="9">SUM(D34:D37)</f>
        <v>5600037</v>
      </c>
      <c r="E33" s="31">
        <f t="shared" si="9"/>
        <v>994214</v>
      </c>
      <c r="F33" s="31">
        <f t="shared" si="9"/>
        <v>0</v>
      </c>
      <c r="G33" s="31">
        <f t="shared" si="9"/>
        <v>1464323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9"/>
        <v>0</v>
      </c>
      <c r="O33" s="31">
        <f>SUM(D33:N33)</f>
        <v>8058574</v>
      </c>
      <c r="P33" s="43">
        <f t="shared" si="1"/>
        <v>92.188596792275831</v>
      </c>
      <c r="Q33" s="9"/>
    </row>
    <row r="34" spans="1:120">
      <c r="A34" s="12"/>
      <c r="B34" s="44">
        <v>572</v>
      </c>
      <c r="C34" s="20" t="s">
        <v>49</v>
      </c>
      <c r="D34" s="46">
        <v>3504001</v>
      </c>
      <c r="E34" s="46">
        <v>788003</v>
      </c>
      <c r="F34" s="46">
        <v>0</v>
      </c>
      <c r="G34" s="46">
        <v>1464323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5756327</v>
      </c>
      <c r="P34" s="47">
        <f t="shared" si="1"/>
        <v>65.851316722721762</v>
      </c>
      <c r="Q34" s="9"/>
    </row>
    <row r="35" spans="1:120">
      <c r="A35" s="12"/>
      <c r="B35" s="44">
        <v>573</v>
      </c>
      <c r="C35" s="20" t="s">
        <v>61</v>
      </c>
      <c r="D35" s="46">
        <v>0</v>
      </c>
      <c r="E35" s="46">
        <v>38514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38514</v>
      </c>
      <c r="P35" s="47">
        <f t="shared" si="1"/>
        <v>0.44059304001647331</v>
      </c>
      <c r="Q35" s="9"/>
    </row>
    <row r="36" spans="1:120">
      <c r="A36" s="12"/>
      <c r="B36" s="44">
        <v>575</v>
      </c>
      <c r="C36" s="20" t="s">
        <v>50</v>
      </c>
      <c r="D36" s="46">
        <v>568304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568304</v>
      </c>
      <c r="P36" s="47">
        <f t="shared" si="1"/>
        <v>6.5012926991099826</v>
      </c>
      <c r="Q36" s="9"/>
    </row>
    <row r="37" spans="1:120">
      <c r="A37" s="12"/>
      <c r="B37" s="44">
        <v>579</v>
      </c>
      <c r="C37" s="20" t="s">
        <v>51</v>
      </c>
      <c r="D37" s="46">
        <v>1527732</v>
      </c>
      <c r="E37" s="46">
        <v>167697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1695429</v>
      </c>
      <c r="P37" s="47">
        <f t="shared" si="1"/>
        <v>19.395394330427621</v>
      </c>
      <c r="Q37" s="9"/>
    </row>
    <row r="38" spans="1:120" ht="15.75">
      <c r="A38" s="28" t="s">
        <v>55</v>
      </c>
      <c r="B38" s="29"/>
      <c r="C38" s="30"/>
      <c r="D38" s="31">
        <f t="shared" ref="D38:N38" si="10">SUM(D39:D39)</f>
        <v>9442477</v>
      </c>
      <c r="E38" s="31">
        <f t="shared" si="10"/>
        <v>10719516</v>
      </c>
      <c r="F38" s="31">
        <f t="shared" si="10"/>
        <v>0</v>
      </c>
      <c r="G38" s="31">
        <f t="shared" si="10"/>
        <v>0</v>
      </c>
      <c r="H38" s="31">
        <f t="shared" si="10"/>
        <v>0</v>
      </c>
      <c r="I38" s="31">
        <f t="shared" si="10"/>
        <v>433034</v>
      </c>
      <c r="J38" s="31">
        <f t="shared" si="10"/>
        <v>0</v>
      </c>
      <c r="K38" s="31">
        <f t="shared" si="10"/>
        <v>0</v>
      </c>
      <c r="L38" s="31">
        <f t="shared" si="10"/>
        <v>0</v>
      </c>
      <c r="M38" s="31">
        <f t="shared" si="10"/>
        <v>0</v>
      </c>
      <c r="N38" s="31">
        <f t="shared" si="10"/>
        <v>0</v>
      </c>
      <c r="O38" s="31">
        <f>SUM(D38:N38)</f>
        <v>20595027</v>
      </c>
      <c r="P38" s="43">
        <f t="shared" si="1"/>
        <v>235.60330153064726</v>
      </c>
      <c r="Q38" s="9"/>
    </row>
    <row r="39" spans="1:120" ht="15.75" thickBot="1">
      <c r="A39" s="12"/>
      <c r="B39" s="44">
        <v>581</v>
      </c>
      <c r="C39" s="20" t="s">
        <v>107</v>
      </c>
      <c r="D39" s="46">
        <v>9442477</v>
      </c>
      <c r="E39" s="46">
        <v>10719516</v>
      </c>
      <c r="F39" s="46">
        <v>0</v>
      </c>
      <c r="G39" s="46">
        <v>0</v>
      </c>
      <c r="H39" s="46">
        <v>0</v>
      </c>
      <c r="I39" s="46">
        <v>433034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20595027</v>
      </c>
      <c r="P39" s="47">
        <f t="shared" si="1"/>
        <v>235.60330153064726</v>
      </c>
      <c r="Q39" s="9"/>
    </row>
    <row r="40" spans="1:120" ht="16.5" thickBot="1">
      <c r="A40" s="14" t="s">
        <v>10</v>
      </c>
      <c r="B40" s="23"/>
      <c r="C40" s="22"/>
      <c r="D40" s="15">
        <f>SUM(D5,D12,D20,D27,D30,D33,D38)</f>
        <v>109114008</v>
      </c>
      <c r="E40" s="15">
        <f t="shared" ref="E40:N40" si="11">SUM(E5,E12,E20,E27,E30,E33,E38)</f>
        <v>19497628</v>
      </c>
      <c r="F40" s="15">
        <f t="shared" si="11"/>
        <v>5024876</v>
      </c>
      <c r="G40" s="15">
        <f t="shared" si="11"/>
        <v>6527728</v>
      </c>
      <c r="H40" s="15">
        <f t="shared" si="11"/>
        <v>0</v>
      </c>
      <c r="I40" s="15">
        <f t="shared" si="11"/>
        <v>43140630</v>
      </c>
      <c r="J40" s="15">
        <f t="shared" si="11"/>
        <v>0</v>
      </c>
      <c r="K40" s="15">
        <f t="shared" si="11"/>
        <v>22097034</v>
      </c>
      <c r="L40" s="15">
        <f t="shared" si="11"/>
        <v>0</v>
      </c>
      <c r="M40" s="15">
        <f t="shared" si="11"/>
        <v>0</v>
      </c>
      <c r="N40" s="15">
        <f t="shared" si="11"/>
        <v>0</v>
      </c>
      <c r="O40" s="15">
        <f>SUM(D40:N40)</f>
        <v>205401904</v>
      </c>
      <c r="P40" s="37">
        <f t="shared" si="1"/>
        <v>2349.7598096414763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40"/>
      <c r="M42" s="93" t="s">
        <v>112</v>
      </c>
      <c r="N42" s="93"/>
      <c r="O42" s="93"/>
      <c r="P42" s="41">
        <v>87414</v>
      </c>
    </row>
    <row r="43" spans="1:120">
      <c r="A43" s="94"/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6"/>
    </row>
    <row r="44" spans="1:120" ht="15.75" customHeight="1" thickBot="1">
      <c r="A44" s="97" t="s">
        <v>64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9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15705377</v>
      </c>
      <c r="E5" s="26">
        <f t="shared" si="0"/>
        <v>0</v>
      </c>
      <c r="F5" s="26">
        <f t="shared" si="0"/>
        <v>5325349</v>
      </c>
      <c r="G5" s="26">
        <f t="shared" si="0"/>
        <v>238892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17977593</v>
      </c>
      <c r="L5" s="26">
        <f t="shared" si="0"/>
        <v>0</v>
      </c>
      <c r="M5" s="26">
        <f t="shared" si="0"/>
        <v>0</v>
      </c>
      <c r="N5" s="27">
        <f>SUM(D5:M5)</f>
        <v>39247211</v>
      </c>
      <c r="O5" s="32">
        <f t="shared" ref="O5:O44" si="1">(N5/O$46)</f>
        <v>517.50014504219405</v>
      </c>
      <c r="P5" s="6"/>
    </row>
    <row r="6" spans="1:133">
      <c r="A6" s="12"/>
      <c r="B6" s="44">
        <v>511</v>
      </c>
      <c r="C6" s="20" t="s">
        <v>19</v>
      </c>
      <c r="D6" s="46">
        <v>183660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183660</v>
      </c>
      <c r="O6" s="47">
        <f t="shared" si="1"/>
        <v>2.4216772151898733</v>
      </c>
      <c r="P6" s="9"/>
    </row>
    <row r="7" spans="1:133">
      <c r="A7" s="12"/>
      <c r="B7" s="44">
        <v>512</v>
      </c>
      <c r="C7" s="20" t="s">
        <v>20</v>
      </c>
      <c r="D7" s="46">
        <v>814496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814496</v>
      </c>
      <c r="O7" s="47">
        <f t="shared" si="1"/>
        <v>10.739662447257384</v>
      </c>
      <c r="P7" s="9"/>
    </row>
    <row r="8" spans="1:133">
      <c r="A8" s="12"/>
      <c r="B8" s="44">
        <v>513</v>
      </c>
      <c r="C8" s="20" t="s">
        <v>21</v>
      </c>
      <c r="D8" s="46">
        <v>4121398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4121398</v>
      </c>
      <c r="O8" s="47">
        <f t="shared" si="1"/>
        <v>54.34332805907173</v>
      </c>
      <c r="P8" s="9"/>
    </row>
    <row r="9" spans="1:133">
      <c r="A9" s="12"/>
      <c r="B9" s="44">
        <v>514</v>
      </c>
      <c r="C9" s="20" t="s">
        <v>22</v>
      </c>
      <c r="D9" s="46">
        <v>405974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405974</v>
      </c>
      <c r="O9" s="47">
        <f t="shared" si="1"/>
        <v>5.3530327004219407</v>
      </c>
      <c r="P9" s="9"/>
    </row>
    <row r="10" spans="1:133">
      <c r="A10" s="12"/>
      <c r="B10" s="44">
        <v>515</v>
      </c>
      <c r="C10" s="20" t="s">
        <v>23</v>
      </c>
      <c r="D10" s="46">
        <v>886972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886972</v>
      </c>
      <c r="O10" s="47">
        <f t="shared" si="1"/>
        <v>11.695305907172996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93121</v>
      </c>
      <c r="G11" s="46">
        <v>238892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332013</v>
      </c>
      <c r="O11" s="47">
        <f t="shared" si="1"/>
        <v>4.3778085443037975</v>
      </c>
      <c r="P11" s="9"/>
    </row>
    <row r="12" spans="1:133">
      <c r="A12" s="12"/>
      <c r="B12" s="44">
        <v>518</v>
      </c>
      <c r="C12" s="20" t="s">
        <v>59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17977593</v>
      </c>
      <c r="L12" s="46">
        <v>0</v>
      </c>
      <c r="M12" s="46">
        <v>0</v>
      </c>
      <c r="N12" s="46">
        <f t="shared" si="2"/>
        <v>17977593</v>
      </c>
      <c r="O12" s="47">
        <f t="shared" si="1"/>
        <v>237.04632120253166</v>
      </c>
      <c r="P12" s="9"/>
    </row>
    <row r="13" spans="1:133">
      <c r="A13" s="12"/>
      <c r="B13" s="44">
        <v>519</v>
      </c>
      <c r="C13" s="20" t="s">
        <v>25</v>
      </c>
      <c r="D13" s="46">
        <v>9292877</v>
      </c>
      <c r="E13" s="46">
        <v>0</v>
      </c>
      <c r="F13" s="46">
        <v>5232228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14525105</v>
      </c>
      <c r="O13" s="47">
        <f t="shared" si="1"/>
        <v>191.52300896624473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SUM(D15:D19)</f>
        <v>51375818</v>
      </c>
      <c r="E14" s="31">
        <f t="shared" si="3"/>
        <v>299793</v>
      </c>
      <c r="F14" s="31">
        <f t="shared" si="3"/>
        <v>399337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52074948</v>
      </c>
      <c r="O14" s="43">
        <f t="shared" si="1"/>
        <v>686.64224683544307</v>
      </c>
      <c r="P14" s="10"/>
    </row>
    <row r="15" spans="1:133">
      <c r="A15" s="12"/>
      <c r="B15" s="44">
        <v>521</v>
      </c>
      <c r="C15" s="20" t="s">
        <v>27</v>
      </c>
      <c r="D15" s="46">
        <v>21526168</v>
      </c>
      <c r="E15" s="46">
        <v>145387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21671555</v>
      </c>
      <c r="O15" s="47">
        <f t="shared" si="1"/>
        <v>285.7536260548523</v>
      </c>
      <c r="P15" s="9"/>
    </row>
    <row r="16" spans="1:133">
      <c r="A16" s="12"/>
      <c r="B16" s="44">
        <v>522</v>
      </c>
      <c r="C16" s="20" t="s">
        <v>28</v>
      </c>
      <c r="D16" s="46">
        <v>27223816</v>
      </c>
      <c r="E16" s="46">
        <v>11911</v>
      </c>
      <c r="F16" s="46">
        <v>399337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27635064</v>
      </c>
      <c r="O16" s="47">
        <f t="shared" si="1"/>
        <v>364.3863924050633</v>
      </c>
      <c r="P16" s="9"/>
    </row>
    <row r="17" spans="1:16">
      <c r="A17" s="12"/>
      <c r="B17" s="44">
        <v>524</v>
      </c>
      <c r="C17" s="20" t="s">
        <v>29</v>
      </c>
      <c r="D17" s="46">
        <v>1392003</v>
      </c>
      <c r="E17" s="46">
        <v>10104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1402107</v>
      </c>
      <c r="O17" s="47">
        <f t="shared" si="1"/>
        <v>18.487697784810127</v>
      </c>
      <c r="P17" s="9"/>
    </row>
    <row r="18" spans="1:16">
      <c r="A18" s="12"/>
      <c r="B18" s="44">
        <v>526</v>
      </c>
      <c r="C18" s="20" t="s">
        <v>60</v>
      </c>
      <c r="D18" s="46">
        <v>0</v>
      </c>
      <c r="E18" s="46">
        <v>1079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1079</v>
      </c>
      <c r="O18" s="47">
        <f t="shared" si="1"/>
        <v>1.4227320675105485E-2</v>
      </c>
      <c r="P18" s="9"/>
    </row>
    <row r="19" spans="1:16">
      <c r="A19" s="12"/>
      <c r="B19" s="44">
        <v>529</v>
      </c>
      <c r="C19" s="20" t="s">
        <v>31</v>
      </c>
      <c r="D19" s="46">
        <v>1233831</v>
      </c>
      <c r="E19" s="46">
        <v>131312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1365143</v>
      </c>
      <c r="O19" s="47">
        <f t="shared" si="1"/>
        <v>18.000303270042195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SUM(D21:D25)</f>
        <v>3294118</v>
      </c>
      <c r="E20" s="31">
        <f t="shared" si="5"/>
        <v>1039976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35253850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39587944</v>
      </c>
      <c r="O20" s="43">
        <f t="shared" si="1"/>
        <v>521.9929324894515</v>
      </c>
      <c r="P20" s="10"/>
    </row>
    <row r="21" spans="1:16">
      <c r="A21" s="12"/>
      <c r="B21" s="44">
        <v>533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4020573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4020573</v>
      </c>
      <c r="O21" s="47">
        <f t="shared" si="1"/>
        <v>53.013884493670886</v>
      </c>
      <c r="P21" s="9"/>
    </row>
    <row r="22" spans="1:16">
      <c r="A22" s="12"/>
      <c r="B22" s="44">
        <v>534</v>
      </c>
      <c r="C22" s="20" t="s">
        <v>34</v>
      </c>
      <c r="D22" s="46">
        <v>0</v>
      </c>
      <c r="E22" s="46">
        <v>915606</v>
      </c>
      <c r="F22" s="46">
        <v>0</v>
      </c>
      <c r="G22" s="46">
        <v>0</v>
      </c>
      <c r="H22" s="46">
        <v>0</v>
      </c>
      <c r="I22" s="46">
        <v>14354330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15269936</v>
      </c>
      <c r="O22" s="47">
        <f t="shared" si="1"/>
        <v>201.34409282700423</v>
      </c>
      <c r="P22" s="9"/>
    </row>
    <row r="23" spans="1:16">
      <c r="A23" s="12"/>
      <c r="B23" s="44">
        <v>535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4110211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4110211</v>
      </c>
      <c r="O23" s="47">
        <f t="shared" si="1"/>
        <v>54.195820147679328</v>
      </c>
      <c r="P23" s="9"/>
    </row>
    <row r="24" spans="1:16">
      <c r="A24" s="12"/>
      <c r="B24" s="44">
        <v>536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12768736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12768736</v>
      </c>
      <c r="O24" s="47">
        <f t="shared" si="1"/>
        <v>168.36413502109704</v>
      </c>
      <c r="P24" s="9"/>
    </row>
    <row r="25" spans="1:16">
      <c r="A25" s="12"/>
      <c r="B25" s="44">
        <v>539</v>
      </c>
      <c r="C25" s="20" t="s">
        <v>37</v>
      </c>
      <c r="D25" s="46">
        <v>3294118</v>
      </c>
      <c r="E25" s="46">
        <v>124370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3418488</v>
      </c>
      <c r="O25" s="47">
        <f t="shared" si="1"/>
        <v>45.075000000000003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SUM(D27:D28)</f>
        <v>55037</v>
      </c>
      <c r="E26" s="31">
        <f t="shared" si="6"/>
        <v>2180767</v>
      </c>
      <c r="F26" s="31">
        <f t="shared" si="6"/>
        <v>72107</v>
      </c>
      <c r="G26" s="31">
        <f t="shared" si="6"/>
        <v>2164741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4472652</v>
      </c>
      <c r="O26" s="43">
        <f t="shared" si="1"/>
        <v>58.974841772151898</v>
      </c>
      <c r="P26" s="10"/>
    </row>
    <row r="27" spans="1:16">
      <c r="A27" s="12"/>
      <c r="B27" s="44">
        <v>541</v>
      </c>
      <c r="C27" s="20" t="s">
        <v>39</v>
      </c>
      <c r="D27" s="46">
        <v>0</v>
      </c>
      <c r="E27" s="46">
        <v>2180767</v>
      </c>
      <c r="F27" s="46">
        <v>72107</v>
      </c>
      <c r="G27" s="46">
        <v>2164741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4417615</v>
      </c>
      <c r="O27" s="47">
        <f t="shared" si="1"/>
        <v>58.249142932489448</v>
      </c>
      <c r="P27" s="9"/>
    </row>
    <row r="28" spans="1:16">
      <c r="A28" s="12"/>
      <c r="B28" s="44">
        <v>545</v>
      </c>
      <c r="C28" s="20" t="s">
        <v>40</v>
      </c>
      <c r="D28" s="46">
        <v>55037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55037</v>
      </c>
      <c r="O28" s="47">
        <f t="shared" si="1"/>
        <v>0.7256988396624473</v>
      </c>
      <c r="P28" s="9"/>
    </row>
    <row r="29" spans="1:16" ht="15.75">
      <c r="A29" s="28" t="s">
        <v>41</v>
      </c>
      <c r="B29" s="29"/>
      <c r="C29" s="30"/>
      <c r="D29" s="31">
        <f t="shared" ref="D29:M29" si="8">SUM(D30:D32)</f>
        <v>0</v>
      </c>
      <c r="E29" s="31">
        <f t="shared" si="8"/>
        <v>2113478</v>
      </c>
      <c r="F29" s="31">
        <f t="shared" si="8"/>
        <v>6047555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8161033</v>
      </c>
      <c r="O29" s="43">
        <f t="shared" si="1"/>
        <v>107.60855748945147</v>
      </c>
      <c r="P29" s="10"/>
    </row>
    <row r="30" spans="1:16">
      <c r="A30" s="13"/>
      <c r="B30" s="45">
        <v>552</v>
      </c>
      <c r="C30" s="21" t="s">
        <v>43</v>
      </c>
      <c r="D30" s="46">
        <v>0</v>
      </c>
      <c r="E30" s="46">
        <v>515203</v>
      </c>
      <c r="F30" s="46">
        <v>6047555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6562758</v>
      </c>
      <c r="O30" s="47">
        <f t="shared" si="1"/>
        <v>86.53425632911393</v>
      </c>
      <c r="P30" s="9"/>
    </row>
    <row r="31" spans="1:16">
      <c r="A31" s="13"/>
      <c r="B31" s="45">
        <v>554</v>
      </c>
      <c r="C31" s="21" t="s">
        <v>44</v>
      </c>
      <c r="D31" s="46">
        <v>0</v>
      </c>
      <c r="E31" s="46">
        <v>1493854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1493854</v>
      </c>
      <c r="O31" s="47">
        <f t="shared" si="1"/>
        <v>19.697441983122363</v>
      </c>
      <c r="P31" s="9"/>
    </row>
    <row r="32" spans="1:16">
      <c r="A32" s="13"/>
      <c r="B32" s="45">
        <v>559</v>
      </c>
      <c r="C32" s="21" t="s">
        <v>45</v>
      </c>
      <c r="D32" s="46">
        <v>0</v>
      </c>
      <c r="E32" s="46">
        <v>104421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104421</v>
      </c>
      <c r="O32" s="47">
        <f t="shared" si="1"/>
        <v>1.3768591772151899</v>
      </c>
      <c r="P32" s="9"/>
    </row>
    <row r="33" spans="1:119" ht="15.75">
      <c r="A33" s="28" t="s">
        <v>46</v>
      </c>
      <c r="B33" s="29"/>
      <c r="C33" s="30"/>
      <c r="D33" s="31">
        <f t="shared" ref="D33:M33" si="9">SUM(D34:D34)</f>
        <v>2081504</v>
      </c>
      <c r="E33" s="31">
        <f t="shared" si="9"/>
        <v>0</v>
      </c>
      <c r="F33" s="31">
        <f t="shared" si="9"/>
        <v>0</v>
      </c>
      <c r="G33" s="31">
        <f t="shared" si="9"/>
        <v>45892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2127396</v>
      </c>
      <c r="O33" s="43">
        <f t="shared" si="1"/>
        <v>28.05110759493671</v>
      </c>
      <c r="P33" s="10"/>
    </row>
    <row r="34" spans="1:119">
      <c r="A34" s="12"/>
      <c r="B34" s="44">
        <v>569</v>
      </c>
      <c r="C34" s="20" t="s">
        <v>47</v>
      </c>
      <c r="D34" s="46">
        <v>2081504</v>
      </c>
      <c r="E34" s="46">
        <v>0</v>
      </c>
      <c r="F34" s="46">
        <v>0</v>
      </c>
      <c r="G34" s="46">
        <v>45892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2127396</v>
      </c>
      <c r="O34" s="47">
        <f t="shared" si="1"/>
        <v>28.05110759493671</v>
      </c>
      <c r="P34" s="9"/>
    </row>
    <row r="35" spans="1:119" ht="15.75">
      <c r="A35" s="28" t="s">
        <v>48</v>
      </c>
      <c r="B35" s="29"/>
      <c r="C35" s="30"/>
      <c r="D35" s="31">
        <f t="shared" ref="D35:M35" si="11">SUM(D36:D40)</f>
        <v>3091869</v>
      </c>
      <c r="E35" s="31">
        <f t="shared" si="11"/>
        <v>2918392</v>
      </c>
      <c r="F35" s="31">
        <f t="shared" si="11"/>
        <v>0</v>
      </c>
      <c r="G35" s="31">
        <f t="shared" si="11"/>
        <v>1092110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7102371</v>
      </c>
      <c r="O35" s="43">
        <f t="shared" si="1"/>
        <v>93.649406645569627</v>
      </c>
      <c r="P35" s="9"/>
    </row>
    <row r="36" spans="1:119">
      <c r="A36" s="12"/>
      <c r="B36" s="44">
        <v>572</v>
      </c>
      <c r="C36" s="20" t="s">
        <v>49</v>
      </c>
      <c r="D36" s="46">
        <v>2126286</v>
      </c>
      <c r="E36" s="46">
        <v>1409810</v>
      </c>
      <c r="F36" s="46">
        <v>0</v>
      </c>
      <c r="G36" s="46">
        <v>1092110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4628206</v>
      </c>
      <c r="O36" s="47">
        <f t="shared" si="1"/>
        <v>61.02592299578059</v>
      </c>
      <c r="P36" s="9"/>
    </row>
    <row r="37" spans="1:119">
      <c r="A37" s="12"/>
      <c r="B37" s="44">
        <v>573</v>
      </c>
      <c r="C37" s="20" t="s">
        <v>61</v>
      </c>
      <c r="D37" s="46">
        <v>0</v>
      </c>
      <c r="E37" s="46">
        <v>75115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75115</v>
      </c>
      <c r="O37" s="47">
        <f t="shared" si="1"/>
        <v>0.99044040084388185</v>
      </c>
      <c r="P37" s="9"/>
    </row>
    <row r="38" spans="1:119">
      <c r="A38" s="12"/>
      <c r="B38" s="44">
        <v>574</v>
      </c>
      <c r="C38" s="20" t="s">
        <v>62</v>
      </c>
      <c r="D38" s="46">
        <v>5000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5000</v>
      </c>
      <c r="O38" s="47">
        <f t="shared" si="1"/>
        <v>6.5928270042194093E-2</v>
      </c>
      <c r="P38" s="9"/>
    </row>
    <row r="39" spans="1:119">
      <c r="A39" s="12"/>
      <c r="B39" s="44">
        <v>575</v>
      </c>
      <c r="C39" s="20" t="s">
        <v>50</v>
      </c>
      <c r="D39" s="46">
        <v>240099</v>
      </c>
      <c r="E39" s="46">
        <v>1224249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1464348</v>
      </c>
      <c r="O39" s="47">
        <f t="shared" si="1"/>
        <v>19.308386075949368</v>
      </c>
      <c r="P39" s="9"/>
    </row>
    <row r="40" spans="1:119">
      <c r="A40" s="12"/>
      <c r="B40" s="44">
        <v>579</v>
      </c>
      <c r="C40" s="20" t="s">
        <v>51</v>
      </c>
      <c r="D40" s="46">
        <v>720484</v>
      </c>
      <c r="E40" s="46">
        <v>209218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929702</v>
      </c>
      <c r="O40" s="47">
        <f t="shared" si="1"/>
        <v>12.258728902953587</v>
      </c>
      <c r="P40" s="9"/>
    </row>
    <row r="41" spans="1:119" ht="15.75">
      <c r="A41" s="28" t="s">
        <v>55</v>
      </c>
      <c r="B41" s="29"/>
      <c r="C41" s="30"/>
      <c r="D41" s="31">
        <f t="shared" ref="D41:M41" si="12">SUM(D42:D43)</f>
        <v>5797105</v>
      </c>
      <c r="E41" s="31">
        <f t="shared" si="12"/>
        <v>2853386</v>
      </c>
      <c r="F41" s="31">
        <f t="shared" si="12"/>
        <v>7041103</v>
      </c>
      <c r="G41" s="31">
        <f t="shared" si="12"/>
        <v>7273151</v>
      </c>
      <c r="H41" s="31">
        <f t="shared" si="12"/>
        <v>286605</v>
      </c>
      <c r="I41" s="31">
        <f t="shared" si="12"/>
        <v>1678071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24929421</v>
      </c>
      <c r="O41" s="43">
        <f t="shared" si="1"/>
        <v>328.71071993670887</v>
      </c>
      <c r="P41" s="9"/>
    </row>
    <row r="42" spans="1:119">
      <c r="A42" s="12"/>
      <c r="B42" s="44">
        <v>581</v>
      </c>
      <c r="C42" s="20" t="s">
        <v>52</v>
      </c>
      <c r="D42" s="46">
        <v>5797105</v>
      </c>
      <c r="E42" s="46">
        <v>2853386</v>
      </c>
      <c r="F42" s="46">
        <v>0</v>
      </c>
      <c r="G42" s="46">
        <v>32000</v>
      </c>
      <c r="H42" s="46">
        <v>286605</v>
      </c>
      <c r="I42" s="46">
        <v>1678071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10647167</v>
      </c>
      <c r="O42" s="47">
        <f t="shared" si="1"/>
        <v>140.38986023206752</v>
      </c>
      <c r="P42" s="9"/>
    </row>
    <row r="43" spans="1:119" ht="15.75" thickBot="1">
      <c r="A43" s="12"/>
      <c r="B43" s="44">
        <v>585</v>
      </c>
      <c r="C43" s="20" t="s">
        <v>70</v>
      </c>
      <c r="D43" s="46">
        <v>0</v>
      </c>
      <c r="E43" s="46">
        <v>0</v>
      </c>
      <c r="F43" s="46">
        <v>7041103</v>
      </c>
      <c r="G43" s="46">
        <v>7241151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14282254</v>
      </c>
      <c r="O43" s="47">
        <f t="shared" si="1"/>
        <v>188.32085970464135</v>
      </c>
      <c r="P43" s="9"/>
    </row>
    <row r="44" spans="1:119" ht="16.5" thickBot="1">
      <c r="A44" s="14" t="s">
        <v>10</v>
      </c>
      <c r="B44" s="23"/>
      <c r="C44" s="22"/>
      <c r="D44" s="15">
        <f t="shared" ref="D44:M44" si="13">SUM(D5,D14,D20,D26,D29,D33,D35,D41)</f>
        <v>81400828</v>
      </c>
      <c r="E44" s="15">
        <f t="shared" si="13"/>
        <v>11405792</v>
      </c>
      <c r="F44" s="15">
        <f t="shared" si="13"/>
        <v>18885451</v>
      </c>
      <c r="G44" s="15">
        <f t="shared" si="13"/>
        <v>10814786</v>
      </c>
      <c r="H44" s="15">
        <f t="shared" si="13"/>
        <v>286605</v>
      </c>
      <c r="I44" s="15">
        <f t="shared" si="13"/>
        <v>36931921</v>
      </c>
      <c r="J44" s="15">
        <f t="shared" si="13"/>
        <v>0</v>
      </c>
      <c r="K44" s="15">
        <f t="shared" si="13"/>
        <v>17977593</v>
      </c>
      <c r="L44" s="15">
        <f t="shared" si="13"/>
        <v>0</v>
      </c>
      <c r="M44" s="15">
        <f t="shared" si="13"/>
        <v>0</v>
      </c>
      <c r="N44" s="15">
        <f>SUM(D44:M44)</f>
        <v>177702976</v>
      </c>
      <c r="O44" s="37">
        <f t="shared" si="1"/>
        <v>2343.129957805907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93" t="s">
        <v>73</v>
      </c>
      <c r="M46" s="93"/>
      <c r="N46" s="93"/>
      <c r="O46" s="41">
        <v>75840</v>
      </c>
    </row>
    <row r="47" spans="1:119">
      <c r="A47" s="94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6"/>
    </row>
    <row r="48" spans="1:119" ht="15.75" customHeight="1" thickBot="1">
      <c r="A48" s="97" t="s">
        <v>64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9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17049319</v>
      </c>
      <c r="E5" s="26">
        <f t="shared" si="0"/>
        <v>34146</v>
      </c>
      <c r="F5" s="26">
        <f t="shared" si="0"/>
        <v>3771947</v>
      </c>
      <c r="G5" s="26">
        <f t="shared" si="0"/>
        <v>750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17830035</v>
      </c>
      <c r="L5" s="26">
        <f t="shared" si="0"/>
        <v>0</v>
      </c>
      <c r="M5" s="26">
        <f t="shared" si="0"/>
        <v>0</v>
      </c>
      <c r="N5" s="27">
        <f>SUM(D5:M5)</f>
        <v>38686197</v>
      </c>
      <c r="O5" s="32">
        <f t="shared" ref="O5:O45" si="1">(N5/O$47)</f>
        <v>512.35924297406825</v>
      </c>
      <c r="P5" s="6"/>
    </row>
    <row r="6" spans="1:133">
      <c r="A6" s="12"/>
      <c r="B6" s="44">
        <v>511</v>
      </c>
      <c r="C6" s="20" t="s">
        <v>19</v>
      </c>
      <c r="D6" s="46">
        <v>201871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201871</v>
      </c>
      <c r="O6" s="47">
        <f t="shared" si="1"/>
        <v>2.6735756098853072</v>
      </c>
      <c r="P6" s="9"/>
    </row>
    <row r="7" spans="1:133">
      <c r="A7" s="12"/>
      <c r="B7" s="44">
        <v>512</v>
      </c>
      <c r="C7" s="20" t="s">
        <v>20</v>
      </c>
      <c r="D7" s="46">
        <v>839091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839091</v>
      </c>
      <c r="O7" s="47">
        <f t="shared" si="1"/>
        <v>11.112904934707176</v>
      </c>
      <c r="P7" s="9"/>
    </row>
    <row r="8" spans="1:133">
      <c r="A8" s="12"/>
      <c r="B8" s="44">
        <v>513</v>
      </c>
      <c r="C8" s="20" t="s">
        <v>21</v>
      </c>
      <c r="D8" s="46">
        <v>3860758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3860758</v>
      </c>
      <c r="O8" s="47">
        <f t="shared" si="1"/>
        <v>51.131804095038802</v>
      </c>
      <c r="P8" s="9"/>
    </row>
    <row r="9" spans="1:133">
      <c r="A9" s="12"/>
      <c r="B9" s="44">
        <v>514</v>
      </c>
      <c r="C9" s="20" t="s">
        <v>22</v>
      </c>
      <c r="D9" s="46">
        <v>430378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430378</v>
      </c>
      <c r="O9" s="47">
        <f t="shared" si="1"/>
        <v>5.699917887320213</v>
      </c>
      <c r="P9" s="9"/>
    </row>
    <row r="10" spans="1:133">
      <c r="A10" s="12"/>
      <c r="B10" s="44">
        <v>515</v>
      </c>
      <c r="C10" s="20" t="s">
        <v>23</v>
      </c>
      <c r="D10" s="46">
        <v>807153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807153</v>
      </c>
      <c r="O10" s="47">
        <f t="shared" si="1"/>
        <v>10.68991868195905</v>
      </c>
      <c r="P10" s="9"/>
    </row>
    <row r="11" spans="1:133">
      <c r="A11" s="12"/>
      <c r="B11" s="44">
        <v>517</v>
      </c>
      <c r="C11" s="20" t="s">
        <v>24</v>
      </c>
      <c r="D11" s="46">
        <v>387902</v>
      </c>
      <c r="E11" s="46">
        <v>34146</v>
      </c>
      <c r="F11" s="46">
        <v>3771947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4193995</v>
      </c>
      <c r="O11" s="47">
        <f t="shared" si="1"/>
        <v>55.545188461844091</v>
      </c>
      <c r="P11" s="9"/>
    </row>
    <row r="12" spans="1:133">
      <c r="A12" s="12"/>
      <c r="B12" s="44">
        <v>518</v>
      </c>
      <c r="C12" s="20" t="s">
        <v>59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17830035</v>
      </c>
      <c r="L12" s="46">
        <v>0</v>
      </c>
      <c r="M12" s="46">
        <v>0</v>
      </c>
      <c r="N12" s="46">
        <f t="shared" si="2"/>
        <v>17830035</v>
      </c>
      <c r="O12" s="47">
        <f t="shared" si="1"/>
        <v>236.14063783010621</v>
      </c>
      <c r="P12" s="9"/>
    </row>
    <row r="13" spans="1:133">
      <c r="A13" s="12"/>
      <c r="B13" s="44">
        <v>519</v>
      </c>
      <c r="C13" s="20" t="s">
        <v>25</v>
      </c>
      <c r="D13" s="46">
        <v>10522166</v>
      </c>
      <c r="E13" s="46">
        <v>0</v>
      </c>
      <c r="F13" s="46">
        <v>0</v>
      </c>
      <c r="G13" s="46">
        <v>750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10522916</v>
      </c>
      <c r="O13" s="47">
        <f t="shared" si="1"/>
        <v>139.36529547320742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SUM(D15:D20)</f>
        <v>48284845</v>
      </c>
      <c r="E14" s="31">
        <f t="shared" si="3"/>
        <v>457932</v>
      </c>
      <c r="F14" s="31">
        <f t="shared" si="3"/>
        <v>0</v>
      </c>
      <c r="G14" s="31">
        <f t="shared" si="3"/>
        <v>19290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6" si="4">SUM(D14:M14)</f>
        <v>48762067</v>
      </c>
      <c r="O14" s="43">
        <f t="shared" si="1"/>
        <v>645.80386989113447</v>
      </c>
      <c r="P14" s="10"/>
    </row>
    <row r="15" spans="1:133">
      <c r="A15" s="12"/>
      <c r="B15" s="44">
        <v>521</v>
      </c>
      <c r="C15" s="20" t="s">
        <v>27</v>
      </c>
      <c r="D15" s="46">
        <v>20996891</v>
      </c>
      <c r="E15" s="46">
        <v>95139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21092030</v>
      </c>
      <c r="O15" s="47">
        <f t="shared" si="1"/>
        <v>279.34243636267314</v>
      </c>
      <c r="P15" s="9"/>
    </row>
    <row r="16" spans="1:133">
      <c r="A16" s="12"/>
      <c r="B16" s="44">
        <v>522</v>
      </c>
      <c r="C16" s="20" t="s">
        <v>28</v>
      </c>
      <c r="D16" s="46">
        <v>25649087</v>
      </c>
      <c r="E16" s="46">
        <v>202177</v>
      </c>
      <c r="F16" s="46">
        <v>0</v>
      </c>
      <c r="G16" s="46">
        <v>19290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25870554</v>
      </c>
      <c r="O16" s="47">
        <f t="shared" si="1"/>
        <v>342.6291155669748</v>
      </c>
      <c r="P16" s="9"/>
    </row>
    <row r="17" spans="1:16">
      <c r="A17" s="12"/>
      <c r="B17" s="44">
        <v>524</v>
      </c>
      <c r="C17" s="20" t="s">
        <v>29</v>
      </c>
      <c r="D17" s="46">
        <v>1408428</v>
      </c>
      <c r="E17" s="46">
        <v>10793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1419221</v>
      </c>
      <c r="O17" s="47">
        <f t="shared" si="1"/>
        <v>18.796135406457765</v>
      </c>
      <c r="P17" s="9"/>
    </row>
    <row r="18" spans="1:16">
      <c r="A18" s="12"/>
      <c r="B18" s="44">
        <v>525</v>
      </c>
      <c r="C18" s="20" t="s">
        <v>30</v>
      </c>
      <c r="D18" s="46">
        <v>0</v>
      </c>
      <c r="E18" s="46">
        <v>7109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7109</v>
      </c>
      <c r="O18" s="47">
        <f t="shared" si="1"/>
        <v>9.415145816226525E-2</v>
      </c>
      <c r="P18" s="9"/>
    </row>
    <row r="19" spans="1:16">
      <c r="A19" s="12"/>
      <c r="B19" s="44">
        <v>526</v>
      </c>
      <c r="C19" s="20" t="s">
        <v>60</v>
      </c>
      <c r="D19" s="46">
        <v>0</v>
      </c>
      <c r="E19" s="46">
        <v>7013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7013</v>
      </c>
      <c r="O19" s="47">
        <f t="shared" si="1"/>
        <v>9.2880036023627266E-2</v>
      </c>
      <c r="P19" s="9"/>
    </row>
    <row r="20" spans="1:16">
      <c r="A20" s="12"/>
      <c r="B20" s="44">
        <v>529</v>
      </c>
      <c r="C20" s="20" t="s">
        <v>31</v>
      </c>
      <c r="D20" s="46">
        <v>230439</v>
      </c>
      <c r="E20" s="46">
        <v>135701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366140</v>
      </c>
      <c r="O20" s="47">
        <f t="shared" si="1"/>
        <v>4.8491510608428472</v>
      </c>
      <c r="P20" s="9"/>
    </row>
    <row r="21" spans="1:16" ht="15.75">
      <c r="A21" s="28" t="s">
        <v>32</v>
      </c>
      <c r="B21" s="29"/>
      <c r="C21" s="30"/>
      <c r="D21" s="31">
        <f t="shared" ref="D21:M21" si="5">SUM(D22:D26)</f>
        <v>3183175</v>
      </c>
      <c r="E21" s="31">
        <f t="shared" si="5"/>
        <v>698028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33108052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36989255</v>
      </c>
      <c r="O21" s="43">
        <f t="shared" si="1"/>
        <v>489.8849760283951</v>
      </c>
      <c r="P21" s="10"/>
    </row>
    <row r="22" spans="1:16">
      <c r="A22" s="12"/>
      <c r="B22" s="44">
        <v>533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4085938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4085938</v>
      </c>
      <c r="O22" s="47">
        <f t="shared" si="1"/>
        <v>54.114083648981541</v>
      </c>
      <c r="P22" s="9"/>
    </row>
    <row r="23" spans="1:16">
      <c r="A23" s="12"/>
      <c r="B23" s="44">
        <v>534</v>
      </c>
      <c r="C23" s="20" t="s">
        <v>34</v>
      </c>
      <c r="D23" s="46">
        <v>0</v>
      </c>
      <c r="E23" s="46">
        <v>122457</v>
      </c>
      <c r="F23" s="46">
        <v>0</v>
      </c>
      <c r="G23" s="46">
        <v>0</v>
      </c>
      <c r="H23" s="46">
        <v>0</v>
      </c>
      <c r="I23" s="46">
        <v>13577012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13699469</v>
      </c>
      <c r="O23" s="47">
        <f t="shared" si="1"/>
        <v>181.43550181442535</v>
      </c>
      <c r="P23" s="9"/>
    </row>
    <row r="24" spans="1:16">
      <c r="A24" s="12"/>
      <c r="B24" s="44">
        <v>535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5492591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5492591</v>
      </c>
      <c r="O24" s="47">
        <f t="shared" si="1"/>
        <v>72.743768707122612</v>
      </c>
      <c r="P24" s="9"/>
    </row>
    <row r="25" spans="1:16">
      <c r="A25" s="12"/>
      <c r="B25" s="44">
        <v>536</v>
      </c>
      <c r="C25" s="20" t="s">
        <v>36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9952511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9952511</v>
      </c>
      <c r="O25" s="47">
        <f t="shared" si="1"/>
        <v>131.81086271289698</v>
      </c>
      <c r="P25" s="9"/>
    </row>
    <row r="26" spans="1:16">
      <c r="A26" s="12"/>
      <c r="B26" s="44">
        <v>539</v>
      </c>
      <c r="C26" s="20" t="s">
        <v>37</v>
      </c>
      <c r="D26" s="46">
        <v>3183175</v>
      </c>
      <c r="E26" s="46">
        <v>575571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3758746</v>
      </c>
      <c r="O26" s="47">
        <f t="shared" si="1"/>
        <v>49.780759144968613</v>
      </c>
      <c r="P26" s="9"/>
    </row>
    <row r="27" spans="1:16" ht="15.75">
      <c r="A27" s="28" t="s">
        <v>38</v>
      </c>
      <c r="B27" s="29"/>
      <c r="C27" s="30"/>
      <c r="D27" s="31">
        <f t="shared" ref="D27:M27" si="6">SUM(D28:D29)</f>
        <v>50203</v>
      </c>
      <c r="E27" s="31">
        <f t="shared" si="6"/>
        <v>2411062</v>
      </c>
      <c r="F27" s="31">
        <f t="shared" si="6"/>
        <v>0</v>
      </c>
      <c r="G27" s="31">
        <f t="shared" si="6"/>
        <v>1003891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4" si="7">SUM(D27:M27)</f>
        <v>3465156</v>
      </c>
      <c r="O27" s="43">
        <f t="shared" si="1"/>
        <v>45.892458877440205</v>
      </c>
      <c r="P27" s="10"/>
    </row>
    <row r="28" spans="1:16">
      <c r="A28" s="12"/>
      <c r="B28" s="44">
        <v>541</v>
      </c>
      <c r="C28" s="20" t="s">
        <v>39</v>
      </c>
      <c r="D28" s="46">
        <v>0</v>
      </c>
      <c r="E28" s="46">
        <v>1925377</v>
      </c>
      <c r="F28" s="46">
        <v>0</v>
      </c>
      <c r="G28" s="46">
        <v>1003891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2929268</v>
      </c>
      <c r="O28" s="47">
        <f t="shared" si="1"/>
        <v>38.795168595873179</v>
      </c>
      <c r="P28" s="9"/>
    </row>
    <row r="29" spans="1:16">
      <c r="A29" s="12"/>
      <c r="B29" s="44">
        <v>545</v>
      </c>
      <c r="C29" s="20" t="s">
        <v>40</v>
      </c>
      <c r="D29" s="46">
        <v>50203</v>
      </c>
      <c r="E29" s="46">
        <v>485685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535888</v>
      </c>
      <c r="O29" s="47">
        <f t="shared" si="1"/>
        <v>7.0972902815670276</v>
      </c>
      <c r="P29" s="9"/>
    </row>
    <row r="30" spans="1:16" ht="15.75">
      <c r="A30" s="28" t="s">
        <v>41</v>
      </c>
      <c r="B30" s="29"/>
      <c r="C30" s="30"/>
      <c r="D30" s="31">
        <f t="shared" ref="D30:M30" si="8">SUM(D31:D33)</f>
        <v>80961</v>
      </c>
      <c r="E30" s="31">
        <f t="shared" si="8"/>
        <v>4122861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4203822</v>
      </c>
      <c r="O30" s="43">
        <f t="shared" si="1"/>
        <v>55.675337059306543</v>
      </c>
      <c r="P30" s="10"/>
    </row>
    <row r="31" spans="1:16">
      <c r="A31" s="13"/>
      <c r="B31" s="45">
        <v>552</v>
      </c>
      <c r="C31" s="21" t="s">
        <v>43</v>
      </c>
      <c r="D31" s="46">
        <v>13367</v>
      </c>
      <c r="E31" s="46">
        <v>3360973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3374340</v>
      </c>
      <c r="O31" s="47">
        <f t="shared" si="1"/>
        <v>44.689693534288665</v>
      </c>
      <c r="P31" s="9"/>
    </row>
    <row r="32" spans="1:16">
      <c r="A32" s="13"/>
      <c r="B32" s="45">
        <v>554</v>
      </c>
      <c r="C32" s="21" t="s">
        <v>44</v>
      </c>
      <c r="D32" s="46">
        <v>67594</v>
      </c>
      <c r="E32" s="46">
        <v>297337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364931</v>
      </c>
      <c r="O32" s="47">
        <f t="shared" si="1"/>
        <v>4.8331390882843746</v>
      </c>
      <c r="P32" s="9"/>
    </row>
    <row r="33" spans="1:119">
      <c r="A33" s="13"/>
      <c r="B33" s="45">
        <v>559</v>
      </c>
      <c r="C33" s="21" t="s">
        <v>45</v>
      </c>
      <c r="D33" s="46">
        <v>0</v>
      </c>
      <c r="E33" s="46">
        <v>464551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464551</v>
      </c>
      <c r="O33" s="47">
        <f t="shared" si="1"/>
        <v>6.1525044367335049</v>
      </c>
      <c r="P33" s="9"/>
    </row>
    <row r="34" spans="1:119" ht="15.75">
      <c r="A34" s="28" t="s">
        <v>46</v>
      </c>
      <c r="B34" s="29"/>
      <c r="C34" s="30"/>
      <c r="D34" s="31">
        <f t="shared" ref="D34:M34" si="9">SUM(D35:D35)</f>
        <v>2017757</v>
      </c>
      <c r="E34" s="31">
        <f t="shared" si="9"/>
        <v>0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2017757</v>
      </c>
      <c r="O34" s="43">
        <f t="shared" si="1"/>
        <v>26.723134585330968</v>
      </c>
      <c r="P34" s="10"/>
    </row>
    <row r="35" spans="1:119">
      <c r="A35" s="12"/>
      <c r="B35" s="44">
        <v>569</v>
      </c>
      <c r="C35" s="20" t="s">
        <v>47</v>
      </c>
      <c r="D35" s="46">
        <v>2017757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10">SUM(D35:M35)</f>
        <v>2017757</v>
      </c>
      <c r="O35" s="47">
        <f t="shared" si="1"/>
        <v>26.723134585330968</v>
      </c>
      <c r="P35" s="9"/>
    </row>
    <row r="36" spans="1:119" ht="15.75">
      <c r="A36" s="28" t="s">
        <v>48</v>
      </c>
      <c r="B36" s="29"/>
      <c r="C36" s="30"/>
      <c r="D36" s="31">
        <f t="shared" ref="D36:M36" si="11">SUM(D37:D41)</f>
        <v>4150899</v>
      </c>
      <c r="E36" s="31">
        <f t="shared" si="11"/>
        <v>4656044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8806943</v>
      </c>
      <c r="O36" s="43">
        <f t="shared" si="1"/>
        <v>116.63898233252986</v>
      </c>
      <c r="P36" s="9"/>
    </row>
    <row r="37" spans="1:119">
      <c r="A37" s="12"/>
      <c r="B37" s="44">
        <v>572</v>
      </c>
      <c r="C37" s="20" t="s">
        <v>49</v>
      </c>
      <c r="D37" s="46">
        <v>3304475</v>
      </c>
      <c r="E37" s="46">
        <v>927677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4232152</v>
      </c>
      <c r="O37" s="47">
        <f t="shared" si="1"/>
        <v>56.05053903001086</v>
      </c>
      <c r="P37" s="9"/>
    </row>
    <row r="38" spans="1:119">
      <c r="A38" s="12"/>
      <c r="B38" s="44">
        <v>573</v>
      </c>
      <c r="C38" s="20" t="s">
        <v>61</v>
      </c>
      <c r="D38" s="46">
        <v>0</v>
      </c>
      <c r="E38" s="46">
        <v>84910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84910</v>
      </c>
      <c r="O38" s="47">
        <f t="shared" si="1"/>
        <v>1.1245463936640796</v>
      </c>
      <c r="P38" s="9"/>
    </row>
    <row r="39" spans="1:119">
      <c r="A39" s="12"/>
      <c r="B39" s="44">
        <v>574</v>
      </c>
      <c r="C39" s="20" t="s">
        <v>62</v>
      </c>
      <c r="D39" s="46">
        <v>15000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15000</v>
      </c>
      <c r="O39" s="47">
        <f t="shared" si="1"/>
        <v>0.19865970916218578</v>
      </c>
      <c r="P39" s="9"/>
    </row>
    <row r="40" spans="1:119">
      <c r="A40" s="12"/>
      <c r="B40" s="44">
        <v>575</v>
      </c>
      <c r="C40" s="20" t="s">
        <v>50</v>
      </c>
      <c r="D40" s="46">
        <v>210575</v>
      </c>
      <c r="E40" s="46">
        <v>3599011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3809586</v>
      </c>
      <c r="O40" s="47">
        <f t="shared" si="1"/>
        <v>50.454083119222311</v>
      </c>
      <c r="P40" s="9"/>
    </row>
    <row r="41" spans="1:119">
      <c r="A41" s="12"/>
      <c r="B41" s="44">
        <v>579</v>
      </c>
      <c r="C41" s="20" t="s">
        <v>51</v>
      </c>
      <c r="D41" s="46">
        <v>620849</v>
      </c>
      <c r="E41" s="46">
        <v>44446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665295</v>
      </c>
      <c r="O41" s="47">
        <f t="shared" si="1"/>
        <v>8.8111540804704269</v>
      </c>
      <c r="P41" s="9"/>
    </row>
    <row r="42" spans="1:119" ht="15.75">
      <c r="A42" s="28" t="s">
        <v>55</v>
      </c>
      <c r="B42" s="29"/>
      <c r="C42" s="30"/>
      <c r="D42" s="31">
        <f t="shared" ref="D42:M42" si="12">SUM(D43:D44)</f>
        <v>3882894</v>
      </c>
      <c r="E42" s="31">
        <f t="shared" si="12"/>
        <v>1051620</v>
      </c>
      <c r="F42" s="31">
        <f t="shared" si="12"/>
        <v>0</v>
      </c>
      <c r="G42" s="31">
        <f t="shared" si="12"/>
        <v>36663</v>
      </c>
      <c r="H42" s="31">
        <f t="shared" si="12"/>
        <v>0</v>
      </c>
      <c r="I42" s="31">
        <f t="shared" si="12"/>
        <v>554809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>SUM(D42:M42)</f>
        <v>5525986</v>
      </c>
      <c r="O42" s="43">
        <f t="shared" si="1"/>
        <v>73.186051439620698</v>
      </c>
      <c r="P42" s="9"/>
    </row>
    <row r="43" spans="1:119">
      <c r="A43" s="12"/>
      <c r="B43" s="44">
        <v>581</v>
      </c>
      <c r="C43" s="20" t="s">
        <v>52</v>
      </c>
      <c r="D43" s="46">
        <v>3882894</v>
      </c>
      <c r="E43" s="46">
        <v>1051620</v>
      </c>
      <c r="F43" s="46">
        <v>0</v>
      </c>
      <c r="G43" s="46">
        <v>36663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4971177</v>
      </c>
      <c r="O43" s="47">
        <f t="shared" si="1"/>
        <v>65.838171800916484</v>
      </c>
      <c r="P43" s="9"/>
    </row>
    <row r="44" spans="1:119" ht="15.75" thickBot="1">
      <c r="A44" s="12"/>
      <c r="B44" s="44">
        <v>591</v>
      </c>
      <c r="C44" s="20" t="s">
        <v>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554809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554809</v>
      </c>
      <c r="O44" s="47">
        <f t="shared" si="1"/>
        <v>7.3478796387042093</v>
      </c>
      <c r="P44" s="9"/>
    </row>
    <row r="45" spans="1:119" ht="16.5" thickBot="1">
      <c r="A45" s="14" t="s">
        <v>10</v>
      </c>
      <c r="B45" s="23"/>
      <c r="C45" s="22"/>
      <c r="D45" s="15">
        <f t="shared" ref="D45:M45" si="13">SUM(D5,D14,D21,D27,D30,D34,D36,D42)</f>
        <v>78700053</v>
      </c>
      <c r="E45" s="15">
        <f t="shared" si="13"/>
        <v>13431693</v>
      </c>
      <c r="F45" s="15">
        <f t="shared" si="13"/>
        <v>3771947</v>
      </c>
      <c r="G45" s="15">
        <f t="shared" si="13"/>
        <v>1060594</v>
      </c>
      <c r="H45" s="15">
        <f t="shared" si="13"/>
        <v>0</v>
      </c>
      <c r="I45" s="15">
        <f t="shared" si="13"/>
        <v>33662861</v>
      </c>
      <c r="J45" s="15">
        <f t="shared" si="13"/>
        <v>0</v>
      </c>
      <c r="K45" s="15">
        <f t="shared" si="13"/>
        <v>17830035</v>
      </c>
      <c r="L45" s="15">
        <f t="shared" si="13"/>
        <v>0</v>
      </c>
      <c r="M45" s="15">
        <f t="shared" si="13"/>
        <v>0</v>
      </c>
      <c r="N45" s="15">
        <f>SUM(D45:M45)</f>
        <v>148457183</v>
      </c>
      <c r="O45" s="37">
        <f t="shared" si="1"/>
        <v>1966.1640531878261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93" t="s">
        <v>68</v>
      </c>
      <c r="M47" s="93"/>
      <c r="N47" s="93"/>
      <c r="O47" s="41">
        <v>75506</v>
      </c>
    </row>
    <row r="48" spans="1:119">
      <c r="A48" s="94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6"/>
    </row>
    <row r="49" spans="1:15" ht="15.75" customHeight="1" thickBot="1">
      <c r="A49" s="97" t="s">
        <v>64</v>
      </c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9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20390791</v>
      </c>
      <c r="E5" s="26">
        <f t="shared" si="0"/>
        <v>74115</v>
      </c>
      <c r="F5" s="26">
        <f t="shared" si="0"/>
        <v>3770161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14724358</v>
      </c>
      <c r="L5" s="26">
        <f t="shared" si="0"/>
        <v>0</v>
      </c>
      <c r="M5" s="26">
        <f t="shared" si="0"/>
        <v>0</v>
      </c>
      <c r="N5" s="27">
        <f>SUM(D5:M5)</f>
        <v>38959425</v>
      </c>
      <c r="O5" s="32">
        <f t="shared" ref="O5:O45" si="1">(N5/O$47)</f>
        <v>518.59467554076537</v>
      </c>
      <c r="P5" s="6"/>
    </row>
    <row r="6" spans="1:133">
      <c r="A6" s="12"/>
      <c r="B6" s="44">
        <v>511</v>
      </c>
      <c r="C6" s="20" t="s">
        <v>19</v>
      </c>
      <c r="D6" s="46">
        <v>294579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294579</v>
      </c>
      <c r="O6" s="47">
        <f t="shared" si="1"/>
        <v>3.9211846921797004</v>
      </c>
      <c r="P6" s="9"/>
    </row>
    <row r="7" spans="1:133">
      <c r="A7" s="12"/>
      <c r="B7" s="44">
        <v>512</v>
      </c>
      <c r="C7" s="20" t="s">
        <v>20</v>
      </c>
      <c r="D7" s="46">
        <v>869818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869818</v>
      </c>
      <c r="O7" s="47">
        <f t="shared" si="1"/>
        <v>11.578276206322796</v>
      </c>
      <c r="P7" s="9"/>
    </row>
    <row r="8" spans="1:133">
      <c r="A8" s="12"/>
      <c r="B8" s="44">
        <v>513</v>
      </c>
      <c r="C8" s="20" t="s">
        <v>21</v>
      </c>
      <c r="D8" s="46">
        <v>3443145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3443145</v>
      </c>
      <c r="O8" s="47">
        <f t="shared" si="1"/>
        <v>45.832212978369384</v>
      </c>
      <c r="P8" s="9"/>
    </row>
    <row r="9" spans="1:133">
      <c r="A9" s="12"/>
      <c r="B9" s="44">
        <v>514</v>
      </c>
      <c r="C9" s="20" t="s">
        <v>22</v>
      </c>
      <c r="D9" s="46">
        <v>492491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492491</v>
      </c>
      <c r="O9" s="47">
        <f t="shared" si="1"/>
        <v>6.5556206322795338</v>
      </c>
      <c r="P9" s="9"/>
    </row>
    <row r="10" spans="1:133">
      <c r="A10" s="12"/>
      <c r="B10" s="44">
        <v>515</v>
      </c>
      <c r="C10" s="20" t="s">
        <v>23</v>
      </c>
      <c r="D10" s="46">
        <v>562806</v>
      </c>
      <c r="E10" s="46">
        <v>23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562829</v>
      </c>
      <c r="O10" s="47">
        <f t="shared" si="1"/>
        <v>7.4919001663893514</v>
      </c>
      <c r="P10" s="9"/>
    </row>
    <row r="11" spans="1:133">
      <c r="A11" s="12"/>
      <c r="B11" s="44">
        <v>517</v>
      </c>
      <c r="C11" s="20" t="s">
        <v>24</v>
      </c>
      <c r="D11" s="46">
        <v>451056</v>
      </c>
      <c r="E11" s="46">
        <v>74092</v>
      </c>
      <c r="F11" s="46">
        <v>3770161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4295309</v>
      </c>
      <c r="O11" s="47">
        <f t="shared" si="1"/>
        <v>57.175494176372709</v>
      </c>
      <c r="P11" s="9"/>
    </row>
    <row r="12" spans="1:133">
      <c r="A12" s="12"/>
      <c r="B12" s="44">
        <v>518</v>
      </c>
      <c r="C12" s="20" t="s">
        <v>59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14724358</v>
      </c>
      <c r="L12" s="46">
        <v>0</v>
      </c>
      <c r="M12" s="46">
        <v>0</v>
      </c>
      <c r="N12" s="46">
        <f t="shared" si="2"/>
        <v>14724358</v>
      </c>
      <c r="O12" s="47">
        <f t="shared" si="1"/>
        <v>195.99810981697172</v>
      </c>
      <c r="P12" s="9"/>
    </row>
    <row r="13" spans="1:133">
      <c r="A13" s="12"/>
      <c r="B13" s="44">
        <v>519</v>
      </c>
      <c r="C13" s="20" t="s">
        <v>25</v>
      </c>
      <c r="D13" s="46">
        <v>14276896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14276896</v>
      </c>
      <c r="O13" s="47">
        <f t="shared" si="1"/>
        <v>190.04187687188019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SUM(D15:D20)</f>
        <v>43591290</v>
      </c>
      <c r="E14" s="31">
        <f t="shared" si="3"/>
        <v>1047344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6" si="4">SUM(D14:M14)</f>
        <v>44638634</v>
      </c>
      <c r="O14" s="43">
        <f t="shared" si="1"/>
        <v>594.19146755407655</v>
      </c>
      <c r="P14" s="10"/>
    </row>
    <row r="15" spans="1:133">
      <c r="A15" s="12"/>
      <c r="B15" s="44">
        <v>521</v>
      </c>
      <c r="C15" s="20" t="s">
        <v>27</v>
      </c>
      <c r="D15" s="46">
        <v>21316130</v>
      </c>
      <c r="E15" s="46">
        <v>105020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21421150</v>
      </c>
      <c r="O15" s="47">
        <f t="shared" si="1"/>
        <v>285.14009983361063</v>
      </c>
      <c r="P15" s="9"/>
    </row>
    <row r="16" spans="1:133">
      <c r="A16" s="12"/>
      <c r="B16" s="44">
        <v>522</v>
      </c>
      <c r="C16" s="20" t="s">
        <v>28</v>
      </c>
      <c r="D16" s="46">
        <v>20272327</v>
      </c>
      <c r="E16" s="46">
        <v>799927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21072254</v>
      </c>
      <c r="O16" s="47">
        <f t="shared" si="1"/>
        <v>280.49589351081534</v>
      </c>
      <c r="P16" s="9"/>
    </row>
    <row r="17" spans="1:16">
      <c r="A17" s="12"/>
      <c r="B17" s="44">
        <v>524</v>
      </c>
      <c r="C17" s="20" t="s">
        <v>29</v>
      </c>
      <c r="D17" s="46">
        <v>1745413</v>
      </c>
      <c r="E17" s="46">
        <v>11471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1756884</v>
      </c>
      <c r="O17" s="47">
        <f t="shared" si="1"/>
        <v>23.38614309484193</v>
      </c>
      <c r="P17" s="9"/>
    </row>
    <row r="18" spans="1:16">
      <c r="A18" s="12"/>
      <c r="B18" s="44">
        <v>525</v>
      </c>
      <c r="C18" s="20" t="s">
        <v>30</v>
      </c>
      <c r="D18" s="46">
        <v>4164</v>
      </c>
      <c r="E18" s="46">
        <v>5891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10055</v>
      </c>
      <c r="O18" s="47">
        <f t="shared" si="1"/>
        <v>0.13384359400998336</v>
      </c>
      <c r="P18" s="9"/>
    </row>
    <row r="19" spans="1:16">
      <c r="A19" s="12"/>
      <c r="B19" s="44">
        <v>526</v>
      </c>
      <c r="C19" s="20" t="s">
        <v>60</v>
      </c>
      <c r="D19" s="46">
        <v>0</v>
      </c>
      <c r="E19" s="46">
        <v>19968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19968</v>
      </c>
      <c r="O19" s="47">
        <f t="shared" si="1"/>
        <v>0.26579700499168052</v>
      </c>
      <c r="P19" s="9"/>
    </row>
    <row r="20" spans="1:16">
      <c r="A20" s="12"/>
      <c r="B20" s="44">
        <v>529</v>
      </c>
      <c r="C20" s="20" t="s">
        <v>31</v>
      </c>
      <c r="D20" s="46">
        <v>253256</v>
      </c>
      <c r="E20" s="46">
        <v>105067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358323</v>
      </c>
      <c r="O20" s="47">
        <f t="shared" si="1"/>
        <v>4.769690515806988</v>
      </c>
      <c r="P20" s="9"/>
    </row>
    <row r="21" spans="1:16" ht="15.75">
      <c r="A21" s="28" t="s">
        <v>32</v>
      </c>
      <c r="B21" s="29"/>
      <c r="C21" s="30"/>
      <c r="D21" s="31">
        <f t="shared" ref="D21:M21" si="5">SUM(D22:D26)</f>
        <v>2063991</v>
      </c>
      <c r="E21" s="31">
        <f t="shared" si="5"/>
        <v>615924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34354739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37034654</v>
      </c>
      <c r="O21" s="43">
        <f t="shared" si="1"/>
        <v>492.97376372712148</v>
      </c>
      <c r="P21" s="10"/>
    </row>
    <row r="22" spans="1:16">
      <c r="A22" s="12"/>
      <c r="B22" s="44">
        <v>533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4118098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4118098</v>
      </c>
      <c r="O22" s="47">
        <f t="shared" si="1"/>
        <v>54.816612312811984</v>
      </c>
      <c r="P22" s="9"/>
    </row>
    <row r="23" spans="1:16">
      <c r="A23" s="12"/>
      <c r="B23" s="44">
        <v>534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14733115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14733115</v>
      </c>
      <c r="O23" s="47">
        <f t="shared" si="1"/>
        <v>196.1146755407654</v>
      </c>
      <c r="P23" s="9"/>
    </row>
    <row r="24" spans="1:16">
      <c r="A24" s="12"/>
      <c r="B24" s="44">
        <v>535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5617829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5617829</v>
      </c>
      <c r="O24" s="47">
        <f t="shared" si="1"/>
        <v>74.779753743760395</v>
      </c>
      <c r="P24" s="9"/>
    </row>
    <row r="25" spans="1:16">
      <c r="A25" s="12"/>
      <c r="B25" s="44">
        <v>536</v>
      </c>
      <c r="C25" s="20" t="s">
        <v>36</v>
      </c>
      <c r="D25" s="46">
        <v>0</v>
      </c>
      <c r="E25" s="46">
        <v>27623</v>
      </c>
      <c r="F25" s="46">
        <v>0</v>
      </c>
      <c r="G25" s="46">
        <v>0</v>
      </c>
      <c r="H25" s="46">
        <v>0</v>
      </c>
      <c r="I25" s="46">
        <v>9885697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9913320</v>
      </c>
      <c r="O25" s="47">
        <f t="shared" si="1"/>
        <v>131.95767054908487</v>
      </c>
      <c r="P25" s="9"/>
    </row>
    <row r="26" spans="1:16">
      <c r="A26" s="12"/>
      <c r="B26" s="44">
        <v>539</v>
      </c>
      <c r="C26" s="20" t="s">
        <v>37</v>
      </c>
      <c r="D26" s="46">
        <v>2063991</v>
      </c>
      <c r="E26" s="46">
        <v>588301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2652292</v>
      </c>
      <c r="O26" s="47">
        <f t="shared" si="1"/>
        <v>35.305051580698837</v>
      </c>
      <c r="P26" s="9"/>
    </row>
    <row r="27" spans="1:16" ht="15.75">
      <c r="A27" s="28" t="s">
        <v>38</v>
      </c>
      <c r="B27" s="29"/>
      <c r="C27" s="30"/>
      <c r="D27" s="31">
        <f t="shared" ref="D27:M27" si="6">SUM(D28:D29)</f>
        <v>60962</v>
      </c>
      <c r="E27" s="31">
        <f t="shared" si="6"/>
        <v>4226271</v>
      </c>
      <c r="F27" s="31">
        <f t="shared" si="6"/>
        <v>0</v>
      </c>
      <c r="G27" s="31">
        <f t="shared" si="6"/>
        <v>309113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4" si="7">SUM(D27:M27)</f>
        <v>4596346</v>
      </c>
      <c r="O27" s="43">
        <f t="shared" si="1"/>
        <v>61.182642262895172</v>
      </c>
      <c r="P27" s="10"/>
    </row>
    <row r="28" spans="1:16">
      <c r="A28" s="12"/>
      <c r="B28" s="44">
        <v>541</v>
      </c>
      <c r="C28" s="20" t="s">
        <v>39</v>
      </c>
      <c r="D28" s="46">
        <v>0</v>
      </c>
      <c r="E28" s="46">
        <v>2459142</v>
      </c>
      <c r="F28" s="46">
        <v>0</v>
      </c>
      <c r="G28" s="46">
        <v>309113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2768255</v>
      </c>
      <c r="O28" s="47">
        <f t="shared" si="1"/>
        <v>36.848652246256236</v>
      </c>
      <c r="P28" s="9"/>
    </row>
    <row r="29" spans="1:16">
      <c r="A29" s="12"/>
      <c r="B29" s="44">
        <v>545</v>
      </c>
      <c r="C29" s="20" t="s">
        <v>40</v>
      </c>
      <c r="D29" s="46">
        <v>60962</v>
      </c>
      <c r="E29" s="46">
        <v>1767129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1828091</v>
      </c>
      <c r="O29" s="47">
        <f t="shared" si="1"/>
        <v>24.333990016638936</v>
      </c>
      <c r="P29" s="9"/>
    </row>
    <row r="30" spans="1:16" ht="15.75">
      <c r="A30" s="28" t="s">
        <v>41</v>
      </c>
      <c r="B30" s="29"/>
      <c r="C30" s="30"/>
      <c r="D30" s="31">
        <f t="shared" ref="D30:M30" si="8">SUM(D31:D33)</f>
        <v>159491</v>
      </c>
      <c r="E30" s="31">
        <f t="shared" si="8"/>
        <v>1421433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1580924</v>
      </c>
      <c r="O30" s="43">
        <f t="shared" si="1"/>
        <v>21.043913477537437</v>
      </c>
      <c r="P30" s="10"/>
    </row>
    <row r="31" spans="1:16">
      <c r="A31" s="13"/>
      <c r="B31" s="45">
        <v>552</v>
      </c>
      <c r="C31" s="21" t="s">
        <v>43</v>
      </c>
      <c r="D31" s="46">
        <v>4071</v>
      </c>
      <c r="E31" s="46">
        <v>993176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997247</v>
      </c>
      <c r="O31" s="47">
        <f t="shared" si="1"/>
        <v>13.274502495840267</v>
      </c>
      <c r="P31" s="9"/>
    </row>
    <row r="32" spans="1:16">
      <c r="A32" s="13"/>
      <c r="B32" s="45">
        <v>554</v>
      </c>
      <c r="C32" s="21" t="s">
        <v>44</v>
      </c>
      <c r="D32" s="46">
        <v>155420</v>
      </c>
      <c r="E32" s="46">
        <v>208129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363549</v>
      </c>
      <c r="O32" s="47">
        <f t="shared" si="1"/>
        <v>4.8392545757071543</v>
      </c>
      <c r="P32" s="9"/>
    </row>
    <row r="33" spans="1:119">
      <c r="A33" s="13"/>
      <c r="B33" s="45">
        <v>559</v>
      </c>
      <c r="C33" s="21" t="s">
        <v>45</v>
      </c>
      <c r="D33" s="46">
        <v>0</v>
      </c>
      <c r="E33" s="46">
        <v>220128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220128</v>
      </c>
      <c r="O33" s="47">
        <f t="shared" si="1"/>
        <v>2.9301564059900165</v>
      </c>
      <c r="P33" s="9"/>
    </row>
    <row r="34" spans="1:119" ht="15.75">
      <c r="A34" s="28" t="s">
        <v>46</v>
      </c>
      <c r="B34" s="29"/>
      <c r="C34" s="30"/>
      <c r="D34" s="31">
        <f t="shared" ref="D34:M34" si="9">SUM(D35:D35)</f>
        <v>2298716</v>
      </c>
      <c r="E34" s="31">
        <f t="shared" si="9"/>
        <v>0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2298716</v>
      </c>
      <c r="O34" s="43">
        <f t="shared" si="1"/>
        <v>30.598549084858568</v>
      </c>
      <c r="P34" s="10"/>
    </row>
    <row r="35" spans="1:119">
      <c r="A35" s="12"/>
      <c r="B35" s="44">
        <v>569</v>
      </c>
      <c r="C35" s="20" t="s">
        <v>47</v>
      </c>
      <c r="D35" s="46">
        <v>2298716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10">SUM(D35:M35)</f>
        <v>2298716</v>
      </c>
      <c r="O35" s="47">
        <f t="shared" si="1"/>
        <v>30.598549084858568</v>
      </c>
      <c r="P35" s="9"/>
    </row>
    <row r="36" spans="1:119" ht="15.75">
      <c r="A36" s="28" t="s">
        <v>48</v>
      </c>
      <c r="B36" s="29"/>
      <c r="C36" s="30"/>
      <c r="D36" s="31">
        <f t="shared" ref="D36:M36" si="11">SUM(D37:D41)</f>
        <v>6212727</v>
      </c>
      <c r="E36" s="31">
        <f t="shared" si="11"/>
        <v>543638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6756365</v>
      </c>
      <c r="O36" s="43">
        <f t="shared" si="1"/>
        <v>89.93497504159734</v>
      </c>
      <c r="P36" s="9"/>
    </row>
    <row r="37" spans="1:119">
      <c r="A37" s="12"/>
      <c r="B37" s="44">
        <v>572</v>
      </c>
      <c r="C37" s="20" t="s">
        <v>49</v>
      </c>
      <c r="D37" s="46">
        <v>5396898</v>
      </c>
      <c r="E37" s="46">
        <v>287584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5684482</v>
      </c>
      <c r="O37" s="47">
        <f t="shared" si="1"/>
        <v>75.66698169717138</v>
      </c>
      <c r="P37" s="9"/>
    </row>
    <row r="38" spans="1:119">
      <c r="A38" s="12"/>
      <c r="B38" s="44">
        <v>573</v>
      </c>
      <c r="C38" s="20" t="s">
        <v>61</v>
      </c>
      <c r="D38" s="46">
        <v>0</v>
      </c>
      <c r="E38" s="46">
        <v>27360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27360</v>
      </c>
      <c r="O38" s="47">
        <f t="shared" si="1"/>
        <v>0.36419301164725459</v>
      </c>
      <c r="P38" s="9"/>
    </row>
    <row r="39" spans="1:119">
      <c r="A39" s="12"/>
      <c r="B39" s="44">
        <v>574</v>
      </c>
      <c r="C39" s="20" t="s">
        <v>62</v>
      </c>
      <c r="D39" s="46">
        <v>15000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15000</v>
      </c>
      <c r="O39" s="47">
        <f t="shared" si="1"/>
        <v>0.19966722129783693</v>
      </c>
      <c r="P39" s="9"/>
    </row>
    <row r="40" spans="1:119">
      <c r="A40" s="12"/>
      <c r="B40" s="44">
        <v>575</v>
      </c>
      <c r="C40" s="20" t="s">
        <v>50</v>
      </c>
      <c r="D40" s="46">
        <v>375642</v>
      </c>
      <c r="E40" s="46">
        <v>152263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527905</v>
      </c>
      <c r="O40" s="47">
        <f t="shared" si="1"/>
        <v>7.027021630615641</v>
      </c>
      <c r="P40" s="9"/>
    </row>
    <row r="41" spans="1:119">
      <c r="A41" s="12"/>
      <c r="B41" s="44">
        <v>579</v>
      </c>
      <c r="C41" s="20" t="s">
        <v>51</v>
      </c>
      <c r="D41" s="46">
        <v>425187</v>
      </c>
      <c r="E41" s="46">
        <v>76431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501618</v>
      </c>
      <c r="O41" s="47">
        <f t="shared" si="1"/>
        <v>6.677111480865225</v>
      </c>
      <c r="P41" s="9"/>
    </row>
    <row r="42" spans="1:119" ht="15.75">
      <c r="A42" s="28" t="s">
        <v>55</v>
      </c>
      <c r="B42" s="29"/>
      <c r="C42" s="30"/>
      <c r="D42" s="31">
        <f t="shared" ref="D42:M42" si="12">SUM(D43:D44)</f>
        <v>5106582</v>
      </c>
      <c r="E42" s="31">
        <f t="shared" si="12"/>
        <v>1054717</v>
      </c>
      <c r="F42" s="31">
        <f t="shared" si="12"/>
        <v>0</v>
      </c>
      <c r="G42" s="31">
        <f t="shared" si="12"/>
        <v>0</v>
      </c>
      <c r="H42" s="31">
        <f t="shared" si="12"/>
        <v>0</v>
      </c>
      <c r="I42" s="31">
        <f t="shared" si="12"/>
        <v>622791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>SUM(D42:M42)</f>
        <v>6784090</v>
      </c>
      <c r="O42" s="43">
        <f t="shared" si="1"/>
        <v>90.304026622296178</v>
      </c>
      <c r="P42" s="9"/>
    </row>
    <row r="43" spans="1:119">
      <c r="A43" s="12"/>
      <c r="B43" s="44">
        <v>581</v>
      </c>
      <c r="C43" s="20" t="s">
        <v>52</v>
      </c>
      <c r="D43" s="46">
        <v>5106582</v>
      </c>
      <c r="E43" s="46">
        <v>1054717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6161299</v>
      </c>
      <c r="O43" s="47">
        <f t="shared" si="1"/>
        <v>82.013963394342767</v>
      </c>
      <c r="P43" s="9"/>
    </row>
    <row r="44" spans="1:119" ht="15.75" thickBot="1">
      <c r="A44" s="12"/>
      <c r="B44" s="44">
        <v>591</v>
      </c>
      <c r="C44" s="20" t="s">
        <v>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622791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622791</v>
      </c>
      <c r="O44" s="47">
        <f t="shared" si="1"/>
        <v>8.2900632279534108</v>
      </c>
      <c r="P44" s="9"/>
    </row>
    <row r="45" spans="1:119" ht="16.5" thickBot="1">
      <c r="A45" s="14" t="s">
        <v>10</v>
      </c>
      <c r="B45" s="23"/>
      <c r="C45" s="22"/>
      <c r="D45" s="15">
        <f t="shared" ref="D45:M45" si="13">SUM(D5,D14,D21,D27,D30,D34,D36,D42)</f>
        <v>79884550</v>
      </c>
      <c r="E45" s="15">
        <f t="shared" si="13"/>
        <v>8983442</v>
      </c>
      <c r="F45" s="15">
        <f t="shared" si="13"/>
        <v>3770161</v>
      </c>
      <c r="G45" s="15">
        <f t="shared" si="13"/>
        <v>309113</v>
      </c>
      <c r="H45" s="15">
        <f t="shared" si="13"/>
        <v>0</v>
      </c>
      <c r="I45" s="15">
        <f t="shared" si="13"/>
        <v>34977530</v>
      </c>
      <c r="J45" s="15">
        <f t="shared" si="13"/>
        <v>0</v>
      </c>
      <c r="K45" s="15">
        <f t="shared" si="13"/>
        <v>14724358</v>
      </c>
      <c r="L45" s="15">
        <f t="shared" si="13"/>
        <v>0</v>
      </c>
      <c r="M45" s="15">
        <f t="shared" si="13"/>
        <v>0</v>
      </c>
      <c r="N45" s="15">
        <f>SUM(D45:M45)</f>
        <v>142649154</v>
      </c>
      <c r="O45" s="37">
        <f t="shared" si="1"/>
        <v>1898.8240133111481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93" t="s">
        <v>66</v>
      </c>
      <c r="M47" s="93"/>
      <c r="N47" s="93"/>
      <c r="O47" s="41">
        <v>75125</v>
      </c>
    </row>
    <row r="48" spans="1:119">
      <c r="A48" s="94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6"/>
    </row>
    <row r="49" spans="1:15" ht="15.75" customHeight="1" thickBot="1">
      <c r="A49" s="97" t="s">
        <v>64</v>
      </c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9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20980314</v>
      </c>
      <c r="E5" s="26">
        <f t="shared" ref="E5:M5" si="0">SUM(E6:E13)</f>
        <v>90551</v>
      </c>
      <c r="F5" s="26">
        <f t="shared" si="0"/>
        <v>3775642</v>
      </c>
      <c r="G5" s="26">
        <f t="shared" si="0"/>
        <v>116434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13326392</v>
      </c>
      <c r="L5" s="26">
        <f t="shared" si="0"/>
        <v>0</v>
      </c>
      <c r="M5" s="26">
        <f t="shared" si="0"/>
        <v>0</v>
      </c>
      <c r="N5" s="27">
        <f>SUM(D5:M5)</f>
        <v>38289333</v>
      </c>
      <c r="O5" s="32">
        <f t="shared" ref="O5:O45" si="1">(N5/O$47)</f>
        <v>510.40194353355196</v>
      </c>
      <c r="P5" s="6"/>
    </row>
    <row r="6" spans="1:133">
      <c r="A6" s="12"/>
      <c r="B6" s="44">
        <v>511</v>
      </c>
      <c r="C6" s="20" t="s">
        <v>19</v>
      </c>
      <c r="D6" s="46">
        <v>294997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294997</v>
      </c>
      <c r="O6" s="47">
        <f t="shared" si="1"/>
        <v>3.9323495694366684</v>
      </c>
      <c r="P6" s="9"/>
    </row>
    <row r="7" spans="1:133">
      <c r="A7" s="12"/>
      <c r="B7" s="44">
        <v>512</v>
      </c>
      <c r="C7" s="20" t="s">
        <v>20</v>
      </c>
      <c r="D7" s="46">
        <v>666329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666329</v>
      </c>
      <c r="O7" s="47">
        <f t="shared" si="1"/>
        <v>8.8822549254845509</v>
      </c>
      <c r="P7" s="9"/>
    </row>
    <row r="8" spans="1:133">
      <c r="A8" s="12"/>
      <c r="B8" s="44">
        <v>513</v>
      </c>
      <c r="C8" s="20" t="s">
        <v>21</v>
      </c>
      <c r="D8" s="46">
        <v>3780080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3780080</v>
      </c>
      <c r="O8" s="47">
        <f t="shared" si="1"/>
        <v>50.388973313071531</v>
      </c>
      <c r="P8" s="9"/>
    </row>
    <row r="9" spans="1:133">
      <c r="A9" s="12"/>
      <c r="B9" s="44">
        <v>514</v>
      </c>
      <c r="C9" s="20" t="s">
        <v>22</v>
      </c>
      <c r="D9" s="46">
        <v>729097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729097</v>
      </c>
      <c r="O9" s="47">
        <f t="shared" si="1"/>
        <v>9.7189607827454747</v>
      </c>
      <c r="P9" s="9"/>
    </row>
    <row r="10" spans="1:133">
      <c r="A10" s="12"/>
      <c r="B10" s="44">
        <v>515</v>
      </c>
      <c r="C10" s="20" t="s">
        <v>23</v>
      </c>
      <c r="D10" s="46">
        <v>959407</v>
      </c>
      <c r="E10" s="46">
        <v>870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960277</v>
      </c>
      <c r="O10" s="47">
        <f t="shared" si="1"/>
        <v>12.800621184249113</v>
      </c>
      <c r="P10" s="9"/>
    </row>
    <row r="11" spans="1:133">
      <c r="A11" s="12"/>
      <c r="B11" s="44">
        <v>517</v>
      </c>
      <c r="C11" s="20" t="s">
        <v>24</v>
      </c>
      <c r="D11" s="46">
        <v>667931</v>
      </c>
      <c r="E11" s="46">
        <v>89681</v>
      </c>
      <c r="F11" s="46">
        <v>3775642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4533254</v>
      </c>
      <c r="O11" s="47">
        <f t="shared" si="1"/>
        <v>60.42888373457037</v>
      </c>
      <c r="P11" s="9"/>
    </row>
    <row r="12" spans="1:133">
      <c r="A12" s="12"/>
      <c r="B12" s="44">
        <v>518</v>
      </c>
      <c r="C12" s="20" t="s">
        <v>59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13326392</v>
      </c>
      <c r="L12" s="46">
        <v>0</v>
      </c>
      <c r="M12" s="46">
        <v>0</v>
      </c>
      <c r="N12" s="46">
        <f t="shared" si="2"/>
        <v>13326392</v>
      </c>
      <c r="O12" s="47">
        <f t="shared" si="1"/>
        <v>177.64259244447999</v>
      </c>
      <c r="P12" s="9"/>
    </row>
    <row r="13" spans="1:133">
      <c r="A13" s="12"/>
      <c r="B13" s="44">
        <v>519</v>
      </c>
      <c r="C13" s="20" t="s">
        <v>25</v>
      </c>
      <c r="D13" s="46">
        <v>13882473</v>
      </c>
      <c r="E13" s="46">
        <v>0</v>
      </c>
      <c r="F13" s="46">
        <v>0</v>
      </c>
      <c r="G13" s="46">
        <v>116434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13998907</v>
      </c>
      <c r="O13" s="47">
        <f t="shared" si="1"/>
        <v>186.60730757951424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SUM(D15:D19)</f>
        <v>43239259</v>
      </c>
      <c r="E14" s="31">
        <f t="shared" si="3"/>
        <v>208721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43447980</v>
      </c>
      <c r="O14" s="43">
        <f t="shared" si="1"/>
        <v>579.16739982404226</v>
      </c>
      <c r="P14" s="10"/>
    </row>
    <row r="15" spans="1:133">
      <c r="A15" s="12"/>
      <c r="B15" s="44">
        <v>521</v>
      </c>
      <c r="C15" s="20" t="s">
        <v>27</v>
      </c>
      <c r="D15" s="46">
        <v>20713653</v>
      </c>
      <c r="E15" s="46">
        <v>125626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20839279</v>
      </c>
      <c r="O15" s="47">
        <f t="shared" si="1"/>
        <v>277.79038364125944</v>
      </c>
      <c r="P15" s="9"/>
    </row>
    <row r="16" spans="1:133">
      <c r="A16" s="12"/>
      <c r="B16" s="44">
        <v>522</v>
      </c>
      <c r="C16" s="20" t="s">
        <v>28</v>
      </c>
      <c r="D16" s="46">
        <v>20552333</v>
      </c>
      <c r="E16" s="46">
        <v>-3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20552330</v>
      </c>
      <c r="O16" s="47">
        <f t="shared" si="1"/>
        <v>273.96531499106879</v>
      </c>
      <c r="P16" s="9"/>
    </row>
    <row r="17" spans="1:16">
      <c r="A17" s="12"/>
      <c r="B17" s="44">
        <v>524</v>
      </c>
      <c r="C17" s="20" t="s">
        <v>29</v>
      </c>
      <c r="D17" s="46">
        <v>1719981</v>
      </c>
      <c r="E17" s="46">
        <v>9595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1729576</v>
      </c>
      <c r="O17" s="47">
        <f t="shared" si="1"/>
        <v>23.055480018128982</v>
      </c>
      <c r="P17" s="9"/>
    </row>
    <row r="18" spans="1:16">
      <c r="A18" s="12"/>
      <c r="B18" s="44">
        <v>526</v>
      </c>
      <c r="C18" s="20" t="s">
        <v>60</v>
      </c>
      <c r="D18" s="46">
        <v>0</v>
      </c>
      <c r="E18" s="46">
        <v>20456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20456</v>
      </c>
      <c r="O18" s="47">
        <f t="shared" si="1"/>
        <v>0.27268122317310511</v>
      </c>
      <c r="P18" s="9"/>
    </row>
    <row r="19" spans="1:16">
      <c r="A19" s="12"/>
      <c r="B19" s="44">
        <v>529</v>
      </c>
      <c r="C19" s="20" t="s">
        <v>31</v>
      </c>
      <c r="D19" s="46">
        <v>253292</v>
      </c>
      <c r="E19" s="46">
        <v>53047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306339</v>
      </c>
      <c r="O19" s="47">
        <f t="shared" si="1"/>
        <v>4.0835399504119012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SUM(D21:D25)</f>
        <v>4929969</v>
      </c>
      <c r="E20" s="31">
        <f t="shared" si="5"/>
        <v>115304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35904833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40950106</v>
      </c>
      <c r="O20" s="43">
        <f t="shared" si="1"/>
        <v>545.87040443626859</v>
      </c>
      <c r="P20" s="10"/>
    </row>
    <row r="21" spans="1:16">
      <c r="A21" s="12"/>
      <c r="B21" s="44">
        <v>533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4455311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4455311</v>
      </c>
      <c r="O21" s="47">
        <f t="shared" si="1"/>
        <v>59.389893092324506</v>
      </c>
      <c r="P21" s="9"/>
    </row>
    <row r="22" spans="1:16">
      <c r="A22" s="12"/>
      <c r="B22" s="44">
        <v>534</v>
      </c>
      <c r="C22" s="20" t="s">
        <v>34</v>
      </c>
      <c r="D22" s="46">
        <v>0</v>
      </c>
      <c r="E22" s="46">
        <v>19209</v>
      </c>
      <c r="F22" s="46">
        <v>0</v>
      </c>
      <c r="G22" s="46">
        <v>0</v>
      </c>
      <c r="H22" s="46">
        <v>0</v>
      </c>
      <c r="I22" s="46">
        <v>15231484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15250693</v>
      </c>
      <c r="O22" s="47">
        <f t="shared" si="1"/>
        <v>203.29378282545522</v>
      </c>
      <c r="P22" s="9"/>
    </row>
    <row r="23" spans="1:16">
      <c r="A23" s="12"/>
      <c r="B23" s="44">
        <v>535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6150455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6150455</v>
      </c>
      <c r="O23" s="47">
        <f t="shared" si="1"/>
        <v>81.986389933082734</v>
      </c>
      <c r="P23" s="9"/>
    </row>
    <row r="24" spans="1:16">
      <c r="A24" s="12"/>
      <c r="B24" s="44">
        <v>536</v>
      </c>
      <c r="C24" s="20" t="s">
        <v>36</v>
      </c>
      <c r="D24" s="46">
        <v>0</v>
      </c>
      <c r="E24" s="46">
        <v>32381</v>
      </c>
      <c r="F24" s="46">
        <v>0</v>
      </c>
      <c r="G24" s="46">
        <v>0</v>
      </c>
      <c r="H24" s="46">
        <v>0</v>
      </c>
      <c r="I24" s="46">
        <v>10067583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10099964</v>
      </c>
      <c r="O24" s="47">
        <f t="shared" si="1"/>
        <v>134.63387453677785</v>
      </c>
      <c r="P24" s="9"/>
    </row>
    <row r="25" spans="1:16">
      <c r="A25" s="12"/>
      <c r="B25" s="44">
        <v>539</v>
      </c>
      <c r="C25" s="20" t="s">
        <v>37</v>
      </c>
      <c r="D25" s="46">
        <v>4929969</v>
      </c>
      <c r="E25" s="46">
        <v>63714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4993683</v>
      </c>
      <c r="O25" s="47">
        <f t="shared" si="1"/>
        <v>66.566464048628333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SUM(D27:D28)</f>
        <v>148961</v>
      </c>
      <c r="E26" s="31">
        <f t="shared" si="6"/>
        <v>2570809</v>
      </c>
      <c r="F26" s="31">
        <f t="shared" si="6"/>
        <v>0</v>
      </c>
      <c r="G26" s="31">
        <f t="shared" si="6"/>
        <v>2535582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5255352</v>
      </c>
      <c r="O26" s="43">
        <f t="shared" si="1"/>
        <v>70.054546908741898</v>
      </c>
      <c r="P26" s="10"/>
    </row>
    <row r="27" spans="1:16">
      <c r="A27" s="12"/>
      <c r="B27" s="44">
        <v>541</v>
      </c>
      <c r="C27" s="20" t="s">
        <v>39</v>
      </c>
      <c r="D27" s="46">
        <v>0</v>
      </c>
      <c r="E27" s="46">
        <v>2505774</v>
      </c>
      <c r="F27" s="46">
        <v>0</v>
      </c>
      <c r="G27" s="46">
        <v>2535582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5041356</v>
      </c>
      <c r="O27" s="47">
        <f t="shared" si="1"/>
        <v>67.201951531632403</v>
      </c>
      <c r="P27" s="9"/>
    </row>
    <row r="28" spans="1:16">
      <c r="A28" s="12"/>
      <c r="B28" s="44">
        <v>545</v>
      </c>
      <c r="C28" s="20" t="s">
        <v>40</v>
      </c>
      <c r="D28" s="46">
        <v>148961</v>
      </c>
      <c r="E28" s="46">
        <v>65035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213996</v>
      </c>
      <c r="O28" s="47">
        <f t="shared" si="1"/>
        <v>2.8525953771094938</v>
      </c>
      <c r="P28" s="9"/>
    </row>
    <row r="29" spans="1:16" ht="15.75">
      <c r="A29" s="28" t="s">
        <v>41</v>
      </c>
      <c r="B29" s="29"/>
      <c r="C29" s="30"/>
      <c r="D29" s="31">
        <f>SUM(D30:D33)</f>
        <v>0</v>
      </c>
      <c r="E29" s="31">
        <f t="shared" ref="E29:M29" si="8">SUM(E30:E33)</f>
        <v>1010611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1010611</v>
      </c>
      <c r="O29" s="43">
        <f t="shared" si="1"/>
        <v>13.471580154096349</v>
      </c>
      <c r="P29" s="10"/>
    </row>
    <row r="30" spans="1:16">
      <c r="A30" s="13"/>
      <c r="B30" s="45">
        <v>551</v>
      </c>
      <c r="C30" s="21" t="s">
        <v>42</v>
      </c>
      <c r="D30" s="46">
        <v>0</v>
      </c>
      <c r="E30" s="46">
        <v>14247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14247</v>
      </c>
      <c r="O30" s="47">
        <f t="shared" si="1"/>
        <v>0.18991442053907062</v>
      </c>
      <c r="P30" s="9"/>
    </row>
    <row r="31" spans="1:16">
      <c r="A31" s="13"/>
      <c r="B31" s="45">
        <v>552</v>
      </c>
      <c r="C31" s="21" t="s">
        <v>43</v>
      </c>
      <c r="D31" s="46">
        <v>0</v>
      </c>
      <c r="E31" s="46">
        <v>236118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236118</v>
      </c>
      <c r="O31" s="47">
        <f t="shared" si="1"/>
        <v>3.147484603695113</v>
      </c>
      <c r="P31" s="9"/>
    </row>
    <row r="32" spans="1:16">
      <c r="A32" s="13"/>
      <c r="B32" s="45">
        <v>554</v>
      </c>
      <c r="C32" s="21" t="s">
        <v>44</v>
      </c>
      <c r="D32" s="46">
        <v>0</v>
      </c>
      <c r="E32" s="46">
        <v>657705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657705</v>
      </c>
      <c r="O32" s="47">
        <f t="shared" si="1"/>
        <v>8.7672958489962411</v>
      </c>
      <c r="P32" s="9"/>
    </row>
    <row r="33" spans="1:119">
      <c r="A33" s="13"/>
      <c r="B33" s="45">
        <v>559</v>
      </c>
      <c r="C33" s="21" t="s">
        <v>45</v>
      </c>
      <c r="D33" s="46">
        <v>0</v>
      </c>
      <c r="E33" s="46">
        <v>102541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102541</v>
      </c>
      <c r="O33" s="47">
        <f t="shared" si="1"/>
        <v>1.3668852808659255</v>
      </c>
      <c r="P33" s="9"/>
    </row>
    <row r="34" spans="1:119" ht="15.75">
      <c r="A34" s="28" t="s">
        <v>46</v>
      </c>
      <c r="B34" s="29"/>
      <c r="C34" s="30"/>
      <c r="D34" s="31">
        <f t="shared" ref="D34:M34" si="9">SUM(D35:D35)</f>
        <v>2318225</v>
      </c>
      <c r="E34" s="31">
        <f t="shared" si="9"/>
        <v>448729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2766954</v>
      </c>
      <c r="O34" s="43">
        <f t="shared" si="1"/>
        <v>36.883867871710791</v>
      </c>
      <c r="P34" s="10"/>
    </row>
    <row r="35" spans="1:119">
      <c r="A35" s="12"/>
      <c r="B35" s="44">
        <v>569</v>
      </c>
      <c r="C35" s="20" t="s">
        <v>47</v>
      </c>
      <c r="D35" s="46">
        <v>2318225</v>
      </c>
      <c r="E35" s="46">
        <v>448729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10">SUM(D35:M35)</f>
        <v>2766954</v>
      </c>
      <c r="O35" s="47">
        <f t="shared" si="1"/>
        <v>36.883867871710791</v>
      </c>
      <c r="P35" s="9"/>
    </row>
    <row r="36" spans="1:119" ht="15.75">
      <c r="A36" s="28" t="s">
        <v>48</v>
      </c>
      <c r="B36" s="29"/>
      <c r="C36" s="30"/>
      <c r="D36" s="31">
        <f t="shared" ref="D36:M36" si="11">SUM(D37:D41)</f>
        <v>5219635</v>
      </c>
      <c r="E36" s="31">
        <f t="shared" si="11"/>
        <v>515651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5735286</v>
      </c>
      <c r="O36" s="43">
        <f t="shared" si="1"/>
        <v>76.452131488442774</v>
      </c>
      <c r="P36" s="9"/>
    </row>
    <row r="37" spans="1:119">
      <c r="A37" s="12"/>
      <c r="B37" s="44">
        <v>572</v>
      </c>
      <c r="C37" s="20" t="s">
        <v>49</v>
      </c>
      <c r="D37" s="46">
        <v>4391793</v>
      </c>
      <c r="E37" s="46">
        <v>340825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4732618</v>
      </c>
      <c r="O37" s="47">
        <f t="shared" si="1"/>
        <v>63.086432589511851</v>
      </c>
      <c r="P37" s="9"/>
    </row>
    <row r="38" spans="1:119">
      <c r="A38" s="12"/>
      <c r="B38" s="44">
        <v>573</v>
      </c>
      <c r="C38" s="20" t="s">
        <v>61</v>
      </c>
      <c r="D38" s="46">
        <v>0</v>
      </c>
      <c r="E38" s="46">
        <v>49501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49501</v>
      </c>
      <c r="O38" s="47">
        <f t="shared" si="1"/>
        <v>0.65985496814097955</v>
      </c>
      <c r="P38" s="9"/>
    </row>
    <row r="39" spans="1:119">
      <c r="A39" s="12"/>
      <c r="B39" s="44">
        <v>574</v>
      </c>
      <c r="C39" s="20" t="s">
        <v>62</v>
      </c>
      <c r="D39" s="46">
        <v>60000</v>
      </c>
      <c r="E39" s="46">
        <v>-170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59830</v>
      </c>
      <c r="O39" s="47">
        <f t="shared" si="1"/>
        <v>0.79754192327174811</v>
      </c>
      <c r="P39" s="9"/>
    </row>
    <row r="40" spans="1:119">
      <c r="A40" s="12"/>
      <c r="B40" s="44">
        <v>575</v>
      </c>
      <c r="C40" s="20" t="s">
        <v>50</v>
      </c>
      <c r="D40" s="46">
        <v>332787</v>
      </c>
      <c r="E40" s="46">
        <v>125495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458282</v>
      </c>
      <c r="O40" s="47">
        <f t="shared" si="1"/>
        <v>6.1089605161427922</v>
      </c>
      <c r="P40" s="9"/>
    </row>
    <row r="41" spans="1:119">
      <c r="A41" s="12"/>
      <c r="B41" s="44">
        <v>579</v>
      </c>
      <c r="C41" s="20" t="s">
        <v>51</v>
      </c>
      <c r="D41" s="46">
        <v>435055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435055</v>
      </c>
      <c r="O41" s="47">
        <f t="shared" si="1"/>
        <v>5.7993414913754036</v>
      </c>
      <c r="P41" s="9"/>
    </row>
    <row r="42" spans="1:119" ht="15.75">
      <c r="A42" s="28" t="s">
        <v>55</v>
      </c>
      <c r="B42" s="29"/>
      <c r="C42" s="30"/>
      <c r="D42" s="31">
        <f t="shared" ref="D42:M42" si="12">SUM(D43:D44)</f>
        <v>5147152</v>
      </c>
      <c r="E42" s="31">
        <f t="shared" si="12"/>
        <v>866503</v>
      </c>
      <c r="F42" s="31">
        <f t="shared" si="12"/>
        <v>0</v>
      </c>
      <c r="G42" s="31">
        <f t="shared" si="12"/>
        <v>0</v>
      </c>
      <c r="H42" s="31">
        <f t="shared" si="12"/>
        <v>0</v>
      </c>
      <c r="I42" s="31">
        <f t="shared" si="12"/>
        <v>667394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>SUM(D42:M42)</f>
        <v>6681049</v>
      </c>
      <c r="O42" s="43">
        <f t="shared" si="1"/>
        <v>89.059279106347816</v>
      </c>
      <c r="P42" s="9"/>
    </row>
    <row r="43" spans="1:119">
      <c r="A43" s="12"/>
      <c r="B43" s="44">
        <v>581</v>
      </c>
      <c r="C43" s="20" t="s">
        <v>52</v>
      </c>
      <c r="D43" s="46">
        <v>5147152</v>
      </c>
      <c r="E43" s="46">
        <v>866503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6013655</v>
      </c>
      <c r="O43" s="47">
        <f t="shared" si="1"/>
        <v>80.162827588045531</v>
      </c>
      <c r="P43" s="9"/>
    </row>
    <row r="44" spans="1:119" ht="15.75" thickBot="1">
      <c r="A44" s="12"/>
      <c r="B44" s="44">
        <v>591</v>
      </c>
      <c r="C44" s="20" t="s">
        <v>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667394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667394</v>
      </c>
      <c r="O44" s="47">
        <f t="shared" si="1"/>
        <v>8.8964515183022748</v>
      </c>
      <c r="P44" s="9"/>
    </row>
    <row r="45" spans="1:119" ht="16.5" thickBot="1">
      <c r="A45" s="14" t="s">
        <v>10</v>
      </c>
      <c r="B45" s="23"/>
      <c r="C45" s="22"/>
      <c r="D45" s="15">
        <f t="shared" ref="D45:M45" si="13">SUM(D5,D14,D20,D26,D29,D34,D36,D42)</f>
        <v>81983515</v>
      </c>
      <c r="E45" s="15">
        <f t="shared" si="13"/>
        <v>5826879</v>
      </c>
      <c r="F45" s="15">
        <f t="shared" si="13"/>
        <v>3775642</v>
      </c>
      <c r="G45" s="15">
        <f t="shared" si="13"/>
        <v>2652016</v>
      </c>
      <c r="H45" s="15">
        <f t="shared" si="13"/>
        <v>0</v>
      </c>
      <c r="I45" s="15">
        <f t="shared" si="13"/>
        <v>36572227</v>
      </c>
      <c r="J45" s="15">
        <f t="shared" si="13"/>
        <v>0</v>
      </c>
      <c r="K45" s="15">
        <f t="shared" si="13"/>
        <v>13326392</v>
      </c>
      <c r="L45" s="15">
        <f t="shared" si="13"/>
        <v>0</v>
      </c>
      <c r="M45" s="15">
        <f t="shared" si="13"/>
        <v>0</v>
      </c>
      <c r="N45" s="15">
        <f>SUM(D45:M45)</f>
        <v>144136671</v>
      </c>
      <c r="O45" s="37">
        <f t="shared" si="1"/>
        <v>1921.3611533232024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93" t="s">
        <v>63</v>
      </c>
      <c r="M47" s="93"/>
      <c r="N47" s="93"/>
      <c r="O47" s="41">
        <v>75018</v>
      </c>
    </row>
    <row r="48" spans="1:119">
      <c r="A48" s="94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6"/>
    </row>
    <row r="49" spans="1:15" ht="15.75" thickBot="1">
      <c r="A49" s="97" t="s">
        <v>64</v>
      </c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9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20869837</v>
      </c>
      <c r="E5" s="26">
        <f t="shared" si="0"/>
        <v>88490</v>
      </c>
      <c r="F5" s="26">
        <f t="shared" si="0"/>
        <v>3762060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24720387</v>
      </c>
      <c r="O5" s="32">
        <f t="shared" ref="O5:O43" si="1">(N5/O$45)</f>
        <v>337.63640461101397</v>
      </c>
      <c r="P5" s="6"/>
    </row>
    <row r="6" spans="1:133">
      <c r="A6" s="12"/>
      <c r="B6" s="44">
        <v>511</v>
      </c>
      <c r="C6" s="20" t="s">
        <v>19</v>
      </c>
      <c r="D6" s="46">
        <v>258040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258040</v>
      </c>
      <c r="O6" s="47">
        <f t="shared" si="1"/>
        <v>3.5243662587412588</v>
      </c>
      <c r="P6" s="9"/>
    </row>
    <row r="7" spans="1:133">
      <c r="A7" s="12"/>
      <c r="B7" s="44">
        <v>512</v>
      </c>
      <c r="C7" s="20" t="s">
        <v>20</v>
      </c>
      <c r="D7" s="46">
        <v>354066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354066</v>
      </c>
      <c r="O7" s="47">
        <f t="shared" si="1"/>
        <v>4.8359101835664333</v>
      </c>
      <c r="P7" s="9"/>
    </row>
    <row r="8" spans="1:133">
      <c r="A8" s="12"/>
      <c r="B8" s="44">
        <v>513</v>
      </c>
      <c r="C8" s="20" t="s">
        <v>21</v>
      </c>
      <c r="D8" s="46">
        <v>5058603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5058603</v>
      </c>
      <c r="O8" s="47">
        <f t="shared" si="1"/>
        <v>69.091496394230774</v>
      </c>
      <c r="P8" s="9"/>
    </row>
    <row r="9" spans="1:133">
      <c r="A9" s="12"/>
      <c r="B9" s="44">
        <v>514</v>
      </c>
      <c r="C9" s="20" t="s">
        <v>22</v>
      </c>
      <c r="D9" s="46">
        <v>572496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572496</v>
      </c>
      <c r="O9" s="47">
        <f t="shared" si="1"/>
        <v>7.8192744755244759</v>
      </c>
      <c r="P9" s="9"/>
    </row>
    <row r="10" spans="1:133">
      <c r="A10" s="12"/>
      <c r="B10" s="44">
        <v>515</v>
      </c>
      <c r="C10" s="20" t="s">
        <v>23</v>
      </c>
      <c r="D10" s="46">
        <v>838047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838047</v>
      </c>
      <c r="O10" s="47">
        <f t="shared" si="1"/>
        <v>11.446227600524475</v>
      </c>
      <c r="P10" s="9"/>
    </row>
    <row r="11" spans="1:133">
      <c r="A11" s="12"/>
      <c r="B11" s="44">
        <v>517</v>
      </c>
      <c r="C11" s="20" t="s">
        <v>24</v>
      </c>
      <c r="D11" s="46">
        <v>788339</v>
      </c>
      <c r="E11" s="46">
        <v>88490</v>
      </c>
      <c r="F11" s="46">
        <v>3762060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4638889</v>
      </c>
      <c r="O11" s="47">
        <f t="shared" si="1"/>
        <v>63.35895159527972</v>
      </c>
      <c r="P11" s="9"/>
    </row>
    <row r="12" spans="1:133">
      <c r="A12" s="12"/>
      <c r="B12" s="44">
        <v>519</v>
      </c>
      <c r="C12" s="20" t="s">
        <v>25</v>
      </c>
      <c r="D12" s="46">
        <v>13000246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13000246</v>
      </c>
      <c r="O12" s="47">
        <f t="shared" si="1"/>
        <v>177.56017810314685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SUM(D14:D18)</f>
        <v>41210189</v>
      </c>
      <c r="E13" s="31">
        <f t="shared" si="3"/>
        <v>230815</v>
      </c>
      <c r="F13" s="31">
        <f t="shared" si="3"/>
        <v>0</v>
      </c>
      <c r="G13" s="31">
        <f t="shared" si="3"/>
        <v>36358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4" si="4">SUM(D13:M13)</f>
        <v>41477362</v>
      </c>
      <c r="O13" s="43">
        <f t="shared" si="1"/>
        <v>566.50680179195808</v>
      </c>
      <c r="P13" s="10"/>
    </row>
    <row r="14" spans="1:133">
      <c r="A14" s="12"/>
      <c r="B14" s="44">
        <v>521</v>
      </c>
      <c r="C14" s="20" t="s">
        <v>27</v>
      </c>
      <c r="D14" s="46">
        <v>19378925</v>
      </c>
      <c r="E14" s="46">
        <v>55996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19434921</v>
      </c>
      <c r="O14" s="47">
        <f t="shared" si="1"/>
        <v>265.44636418269232</v>
      </c>
      <c r="P14" s="9"/>
    </row>
    <row r="15" spans="1:133">
      <c r="A15" s="12"/>
      <c r="B15" s="44">
        <v>522</v>
      </c>
      <c r="C15" s="20" t="s">
        <v>28</v>
      </c>
      <c r="D15" s="46">
        <v>19802294</v>
      </c>
      <c r="E15" s="46">
        <v>116911</v>
      </c>
      <c r="F15" s="46">
        <v>0</v>
      </c>
      <c r="G15" s="46">
        <v>36358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19955563</v>
      </c>
      <c r="O15" s="47">
        <f t="shared" si="1"/>
        <v>272.55740548513984</v>
      </c>
      <c r="P15" s="9"/>
    </row>
    <row r="16" spans="1:133">
      <c r="A16" s="12"/>
      <c r="B16" s="44">
        <v>524</v>
      </c>
      <c r="C16" s="20" t="s">
        <v>29</v>
      </c>
      <c r="D16" s="46">
        <v>1773132</v>
      </c>
      <c r="E16" s="46">
        <v>12185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1785317</v>
      </c>
      <c r="O16" s="47">
        <f t="shared" si="1"/>
        <v>24.384246612762237</v>
      </c>
      <c r="P16" s="9"/>
    </row>
    <row r="17" spans="1:16">
      <c r="A17" s="12"/>
      <c r="B17" s="44">
        <v>525</v>
      </c>
      <c r="C17" s="20" t="s">
        <v>30</v>
      </c>
      <c r="D17" s="46">
        <v>4913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4913</v>
      </c>
      <c r="O17" s="47">
        <f t="shared" si="1"/>
        <v>6.7102819055944049E-2</v>
      </c>
      <c r="P17" s="9"/>
    </row>
    <row r="18" spans="1:16">
      <c r="A18" s="12"/>
      <c r="B18" s="44">
        <v>529</v>
      </c>
      <c r="C18" s="20" t="s">
        <v>31</v>
      </c>
      <c r="D18" s="46">
        <v>250925</v>
      </c>
      <c r="E18" s="46">
        <v>45723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296648</v>
      </c>
      <c r="O18" s="47">
        <f t="shared" si="1"/>
        <v>4.0516826923076925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SUM(D20:D24)</f>
        <v>5736006</v>
      </c>
      <c r="E19" s="31">
        <f t="shared" si="5"/>
        <v>18967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37999047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43754020</v>
      </c>
      <c r="O19" s="43">
        <f t="shared" si="1"/>
        <v>597.60189029720277</v>
      </c>
      <c r="P19" s="10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4542769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4542769</v>
      </c>
      <c r="O20" s="47">
        <f t="shared" si="1"/>
        <v>62.04612379807692</v>
      </c>
      <c r="P20" s="9"/>
    </row>
    <row r="21" spans="1:16">
      <c r="A21" s="12"/>
      <c r="B21" s="44">
        <v>534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15514935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15514935</v>
      </c>
      <c r="O21" s="47">
        <f t="shared" si="1"/>
        <v>211.90634560751749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6932991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6932991</v>
      </c>
      <c r="O22" s="47">
        <f t="shared" si="1"/>
        <v>94.692294034090907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11008352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11008352</v>
      </c>
      <c r="O23" s="47">
        <f t="shared" si="1"/>
        <v>150.35445804195805</v>
      </c>
      <c r="P23" s="9"/>
    </row>
    <row r="24" spans="1:16">
      <c r="A24" s="12"/>
      <c r="B24" s="44">
        <v>539</v>
      </c>
      <c r="C24" s="20" t="s">
        <v>37</v>
      </c>
      <c r="D24" s="46">
        <v>5736006</v>
      </c>
      <c r="E24" s="46">
        <v>18967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5754973</v>
      </c>
      <c r="O24" s="47">
        <f t="shared" si="1"/>
        <v>78.60266881555944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97356</v>
      </c>
      <c r="E25" s="31">
        <f t="shared" si="6"/>
        <v>3214556</v>
      </c>
      <c r="F25" s="31">
        <f t="shared" si="6"/>
        <v>0</v>
      </c>
      <c r="G25" s="31">
        <f t="shared" si="6"/>
        <v>5284396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8596308</v>
      </c>
      <c r="O25" s="43">
        <f t="shared" si="1"/>
        <v>117.41023819930069</v>
      </c>
      <c r="P25" s="10"/>
    </row>
    <row r="26" spans="1:16">
      <c r="A26" s="12"/>
      <c r="B26" s="44">
        <v>541</v>
      </c>
      <c r="C26" s="20" t="s">
        <v>39</v>
      </c>
      <c r="D26" s="46">
        <v>0</v>
      </c>
      <c r="E26" s="46">
        <v>3214556</v>
      </c>
      <c r="F26" s="46">
        <v>0</v>
      </c>
      <c r="G26" s="46">
        <v>5284396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8498952</v>
      </c>
      <c r="O26" s="47">
        <f t="shared" si="1"/>
        <v>116.08052884615384</v>
      </c>
      <c r="P26" s="9"/>
    </row>
    <row r="27" spans="1:16">
      <c r="A27" s="12"/>
      <c r="B27" s="44">
        <v>545</v>
      </c>
      <c r="C27" s="20" t="s">
        <v>40</v>
      </c>
      <c r="D27" s="46">
        <v>97356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97356</v>
      </c>
      <c r="O27" s="47">
        <f t="shared" si="1"/>
        <v>1.3297093531468531</v>
      </c>
      <c r="P27" s="9"/>
    </row>
    <row r="28" spans="1:16" ht="15.75">
      <c r="A28" s="28" t="s">
        <v>41</v>
      </c>
      <c r="B28" s="29"/>
      <c r="C28" s="30"/>
      <c r="D28" s="31">
        <f>SUM(D29:D32)</f>
        <v>0</v>
      </c>
      <c r="E28" s="31">
        <f t="shared" ref="E28:M28" si="8">SUM(E29:E32)</f>
        <v>1964001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1964001</v>
      </c>
      <c r="O28" s="43">
        <f t="shared" si="1"/>
        <v>26.824751420454547</v>
      </c>
      <c r="P28" s="10"/>
    </row>
    <row r="29" spans="1:16">
      <c r="A29" s="13"/>
      <c r="B29" s="45">
        <v>551</v>
      </c>
      <c r="C29" s="21" t="s">
        <v>42</v>
      </c>
      <c r="D29" s="46">
        <v>0</v>
      </c>
      <c r="E29" s="46">
        <v>25464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25464</v>
      </c>
      <c r="O29" s="47">
        <f t="shared" si="1"/>
        <v>0.34779283216783219</v>
      </c>
      <c r="P29" s="9"/>
    </row>
    <row r="30" spans="1:16">
      <c r="A30" s="13"/>
      <c r="B30" s="45">
        <v>552</v>
      </c>
      <c r="C30" s="21" t="s">
        <v>43</v>
      </c>
      <c r="D30" s="46">
        <v>0</v>
      </c>
      <c r="E30" s="46">
        <v>100363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100363</v>
      </c>
      <c r="O30" s="47">
        <f t="shared" si="1"/>
        <v>1.370779611013986</v>
      </c>
      <c r="P30" s="9"/>
    </row>
    <row r="31" spans="1:16">
      <c r="A31" s="13"/>
      <c r="B31" s="45">
        <v>554</v>
      </c>
      <c r="C31" s="21" t="s">
        <v>44</v>
      </c>
      <c r="D31" s="46">
        <v>0</v>
      </c>
      <c r="E31" s="46">
        <v>1343375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1343375</v>
      </c>
      <c r="O31" s="47">
        <f t="shared" si="1"/>
        <v>18.348106971153847</v>
      </c>
      <c r="P31" s="9"/>
    </row>
    <row r="32" spans="1:16">
      <c r="A32" s="13"/>
      <c r="B32" s="45">
        <v>559</v>
      </c>
      <c r="C32" s="21" t="s">
        <v>45</v>
      </c>
      <c r="D32" s="46">
        <v>0</v>
      </c>
      <c r="E32" s="46">
        <v>494799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494799</v>
      </c>
      <c r="O32" s="47">
        <f t="shared" si="1"/>
        <v>6.7580720061188808</v>
      </c>
      <c r="P32" s="9"/>
    </row>
    <row r="33" spans="1:119" ht="15.75">
      <c r="A33" s="28" t="s">
        <v>46</v>
      </c>
      <c r="B33" s="29"/>
      <c r="C33" s="30"/>
      <c r="D33" s="31">
        <f t="shared" ref="D33:M33" si="9">SUM(D34:D34)</f>
        <v>2330869</v>
      </c>
      <c r="E33" s="31">
        <f t="shared" si="9"/>
        <v>175371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2506240</v>
      </c>
      <c r="O33" s="43">
        <f t="shared" si="1"/>
        <v>34.230769230769234</v>
      </c>
      <c r="P33" s="10"/>
    </row>
    <row r="34" spans="1:119">
      <c r="A34" s="12"/>
      <c r="B34" s="44">
        <v>569</v>
      </c>
      <c r="C34" s="20" t="s">
        <v>47</v>
      </c>
      <c r="D34" s="46">
        <v>2330869</v>
      </c>
      <c r="E34" s="46">
        <v>175371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3" si="10">SUM(D34:M34)</f>
        <v>2506240</v>
      </c>
      <c r="O34" s="47">
        <f t="shared" si="1"/>
        <v>34.230769230769234</v>
      </c>
      <c r="P34" s="9"/>
    </row>
    <row r="35" spans="1:119" ht="15.75">
      <c r="A35" s="28" t="s">
        <v>48</v>
      </c>
      <c r="B35" s="29"/>
      <c r="C35" s="30"/>
      <c r="D35" s="31">
        <f t="shared" ref="D35:M35" si="11">SUM(D36:D38)</f>
        <v>5267004</v>
      </c>
      <c r="E35" s="31">
        <f t="shared" si="11"/>
        <v>460345</v>
      </c>
      <c r="F35" s="31">
        <f t="shared" si="11"/>
        <v>0</v>
      </c>
      <c r="G35" s="31">
        <f t="shared" si="11"/>
        <v>223412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5950761</v>
      </c>
      <c r="O35" s="43">
        <f t="shared" si="1"/>
        <v>81.276783763111894</v>
      </c>
      <c r="P35" s="9"/>
    </row>
    <row r="36" spans="1:119">
      <c r="A36" s="12"/>
      <c r="B36" s="44">
        <v>572</v>
      </c>
      <c r="C36" s="20" t="s">
        <v>49</v>
      </c>
      <c r="D36" s="46">
        <v>4139391</v>
      </c>
      <c r="E36" s="46">
        <v>460345</v>
      </c>
      <c r="F36" s="46">
        <v>0</v>
      </c>
      <c r="G36" s="46">
        <v>223412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4823148</v>
      </c>
      <c r="O36" s="47">
        <f t="shared" si="1"/>
        <v>65.875600961538467</v>
      </c>
      <c r="P36" s="9"/>
    </row>
    <row r="37" spans="1:119">
      <c r="A37" s="12"/>
      <c r="B37" s="44">
        <v>575</v>
      </c>
      <c r="C37" s="20" t="s">
        <v>50</v>
      </c>
      <c r="D37" s="46">
        <v>345983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345983</v>
      </c>
      <c r="O37" s="47">
        <f t="shared" si="1"/>
        <v>4.7255108173076925</v>
      </c>
      <c r="P37" s="9"/>
    </row>
    <row r="38" spans="1:119">
      <c r="A38" s="12"/>
      <c r="B38" s="44">
        <v>579</v>
      </c>
      <c r="C38" s="20" t="s">
        <v>51</v>
      </c>
      <c r="D38" s="46">
        <v>781630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781630</v>
      </c>
      <c r="O38" s="47">
        <f t="shared" si="1"/>
        <v>10.675671984265735</v>
      </c>
      <c r="P38" s="9"/>
    </row>
    <row r="39" spans="1:119" ht="15.75">
      <c r="A39" s="28" t="s">
        <v>55</v>
      </c>
      <c r="B39" s="29"/>
      <c r="C39" s="30"/>
      <c r="D39" s="31">
        <f t="shared" ref="D39:M39" si="12">SUM(D40:D42)</f>
        <v>5200076</v>
      </c>
      <c r="E39" s="31">
        <f t="shared" si="12"/>
        <v>1373331</v>
      </c>
      <c r="F39" s="31">
        <f t="shared" si="12"/>
        <v>0</v>
      </c>
      <c r="G39" s="31">
        <f t="shared" si="12"/>
        <v>37990</v>
      </c>
      <c r="H39" s="31">
        <f t="shared" si="12"/>
        <v>0</v>
      </c>
      <c r="I39" s="31">
        <f t="shared" si="12"/>
        <v>734515</v>
      </c>
      <c r="J39" s="31">
        <f t="shared" si="12"/>
        <v>0</v>
      </c>
      <c r="K39" s="31">
        <f t="shared" si="12"/>
        <v>11940047</v>
      </c>
      <c r="L39" s="31">
        <f t="shared" si="12"/>
        <v>0</v>
      </c>
      <c r="M39" s="31">
        <f t="shared" si="12"/>
        <v>0</v>
      </c>
      <c r="N39" s="31">
        <f t="shared" si="10"/>
        <v>19285959</v>
      </c>
      <c r="O39" s="43">
        <f t="shared" si="1"/>
        <v>263.41180889423077</v>
      </c>
      <c r="P39" s="9"/>
    </row>
    <row r="40" spans="1:119">
      <c r="A40" s="12"/>
      <c r="B40" s="44">
        <v>581</v>
      </c>
      <c r="C40" s="20" t="s">
        <v>52</v>
      </c>
      <c r="D40" s="46">
        <v>5200076</v>
      </c>
      <c r="E40" s="46">
        <v>1373331</v>
      </c>
      <c r="F40" s="46">
        <v>0</v>
      </c>
      <c r="G40" s="46">
        <v>37990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6611397</v>
      </c>
      <c r="O40" s="47">
        <f t="shared" si="1"/>
        <v>90.299893465909093</v>
      </c>
      <c r="P40" s="9"/>
    </row>
    <row r="41" spans="1:119">
      <c r="A41" s="12"/>
      <c r="B41" s="44">
        <v>590</v>
      </c>
      <c r="C41" s="20" t="s">
        <v>53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11940047</v>
      </c>
      <c r="L41" s="46">
        <v>0</v>
      </c>
      <c r="M41" s="46">
        <v>0</v>
      </c>
      <c r="N41" s="46">
        <f t="shared" si="10"/>
        <v>11940047</v>
      </c>
      <c r="O41" s="47">
        <f t="shared" si="1"/>
        <v>163.0797503277972</v>
      </c>
      <c r="P41" s="9"/>
    </row>
    <row r="42" spans="1:119" ht="15.75" thickBot="1">
      <c r="A42" s="12"/>
      <c r="B42" s="44">
        <v>591</v>
      </c>
      <c r="C42" s="20" t="s">
        <v>54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734515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734515</v>
      </c>
      <c r="O42" s="47">
        <f t="shared" si="1"/>
        <v>10.032165100524475</v>
      </c>
      <c r="P42" s="9"/>
    </row>
    <row r="43" spans="1:119" ht="16.5" thickBot="1">
      <c r="A43" s="14" t="s">
        <v>10</v>
      </c>
      <c r="B43" s="23"/>
      <c r="C43" s="22"/>
      <c r="D43" s="15">
        <f t="shared" ref="D43:M43" si="13">SUM(D5,D13,D19,D25,D28,D33,D35,D39)</f>
        <v>80711337</v>
      </c>
      <c r="E43" s="15">
        <f t="shared" si="13"/>
        <v>7525876</v>
      </c>
      <c r="F43" s="15">
        <f t="shared" si="13"/>
        <v>3762060</v>
      </c>
      <c r="G43" s="15">
        <f t="shared" si="13"/>
        <v>5582156</v>
      </c>
      <c r="H43" s="15">
        <f t="shared" si="13"/>
        <v>0</v>
      </c>
      <c r="I43" s="15">
        <f t="shared" si="13"/>
        <v>38733562</v>
      </c>
      <c r="J43" s="15">
        <f t="shared" si="13"/>
        <v>0</v>
      </c>
      <c r="K43" s="15">
        <f t="shared" si="13"/>
        <v>11940047</v>
      </c>
      <c r="L43" s="15">
        <f t="shared" si="13"/>
        <v>0</v>
      </c>
      <c r="M43" s="15">
        <f t="shared" si="13"/>
        <v>0</v>
      </c>
      <c r="N43" s="15">
        <f t="shared" si="10"/>
        <v>148255038</v>
      </c>
      <c r="O43" s="37">
        <f t="shared" si="1"/>
        <v>2024.899448208042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93" t="s">
        <v>56</v>
      </c>
      <c r="M45" s="93"/>
      <c r="N45" s="93"/>
      <c r="O45" s="41">
        <v>73216</v>
      </c>
    </row>
    <row r="46" spans="1:119">
      <c r="A46" s="94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</row>
    <row r="47" spans="1:119" ht="15.75" thickBot="1">
      <c r="A47" s="97" t="s">
        <v>64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9"/>
    </row>
  </sheetData>
  <mergeCells count="10">
    <mergeCell ref="A47:O47"/>
    <mergeCell ref="A46:O46"/>
    <mergeCell ref="L45:N4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34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20667830</v>
      </c>
      <c r="E5" s="26">
        <f t="shared" si="0"/>
        <v>80046</v>
      </c>
      <c r="F5" s="26">
        <f t="shared" si="0"/>
        <v>3728534</v>
      </c>
      <c r="G5" s="26">
        <f t="shared" si="0"/>
        <v>122649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10130411</v>
      </c>
      <c r="L5" s="26">
        <f t="shared" si="0"/>
        <v>0</v>
      </c>
      <c r="M5" s="26">
        <f t="shared" si="0"/>
        <v>0</v>
      </c>
      <c r="N5" s="27">
        <f>SUM(D5:M5)</f>
        <v>34729470</v>
      </c>
      <c r="O5" s="32">
        <f t="shared" ref="O5:O45" si="1">(N5/O$47)</f>
        <v>474.27137531238475</v>
      </c>
      <c r="P5" s="6"/>
    </row>
    <row r="6" spans="1:133">
      <c r="A6" s="12"/>
      <c r="B6" s="44">
        <v>511</v>
      </c>
      <c r="C6" s="20" t="s">
        <v>19</v>
      </c>
      <c r="D6" s="46">
        <v>360159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360159</v>
      </c>
      <c r="O6" s="47">
        <f t="shared" si="1"/>
        <v>4.9183907575074768</v>
      </c>
      <c r="P6" s="9"/>
    </row>
    <row r="7" spans="1:133">
      <c r="A7" s="12"/>
      <c r="B7" s="44">
        <v>512</v>
      </c>
      <c r="C7" s="20" t="s">
        <v>20</v>
      </c>
      <c r="D7" s="46">
        <v>309994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309994</v>
      </c>
      <c r="O7" s="47">
        <f t="shared" si="1"/>
        <v>4.2333292364838107</v>
      </c>
      <c r="P7" s="9"/>
    </row>
    <row r="8" spans="1:133">
      <c r="A8" s="12"/>
      <c r="B8" s="44">
        <v>513</v>
      </c>
      <c r="C8" s="20" t="s">
        <v>21</v>
      </c>
      <c r="D8" s="46">
        <v>4356697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4356697</v>
      </c>
      <c r="O8" s="47">
        <f t="shared" si="1"/>
        <v>59.495773416909067</v>
      </c>
      <c r="P8" s="9"/>
    </row>
    <row r="9" spans="1:133">
      <c r="A9" s="12"/>
      <c r="B9" s="44">
        <v>514</v>
      </c>
      <c r="C9" s="20" t="s">
        <v>22</v>
      </c>
      <c r="D9" s="46">
        <v>571562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571562</v>
      </c>
      <c r="O9" s="47">
        <f t="shared" si="1"/>
        <v>7.8053450230106378</v>
      </c>
      <c r="P9" s="9"/>
    </row>
    <row r="10" spans="1:133">
      <c r="A10" s="12"/>
      <c r="B10" s="44">
        <v>515</v>
      </c>
      <c r="C10" s="20" t="s">
        <v>23</v>
      </c>
      <c r="D10" s="46">
        <v>705678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705678</v>
      </c>
      <c r="O10" s="47">
        <f t="shared" si="1"/>
        <v>9.6368552583063618</v>
      </c>
      <c r="P10" s="9"/>
    </row>
    <row r="11" spans="1:133">
      <c r="A11" s="12"/>
      <c r="B11" s="44">
        <v>517</v>
      </c>
      <c r="C11" s="20" t="s">
        <v>24</v>
      </c>
      <c r="D11" s="46">
        <v>784868</v>
      </c>
      <c r="E11" s="46">
        <v>80046</v>
      </c>
      <c r="F11" s="46">
        <v>3728534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4593448</v>
      </c>
      <c r="O11" s="47">
        <f t="shared" si="1"/>
        <v>62.728884154751661</v>
      </c>
      <c r="P11" s="9"/>
    </row>
    <row r="12" spans="1:133">
      <c r="A12" s="12"/>
      <c r="B12" s="44">
        <v>518</v>
      </c>
      <c r="C12" s="20" t="s">
        <v>59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10130411</v>
      </c>
      <c r="L12" s="46">
        <v>0</v>
      </c>
      <c r="M12" s="46">
        <v>0</v>
      </c>
      <c r="N12" s="46">
        <f t="shared" si="2"/>
        <v>10130411</v>
      </c>
      <c r="O12" s="47">
        <f t="shared" si="1"/>
        <v>138.34256490092451</v>
      </c>
      <c r="P12" s="9"/>
    </row>
    <row r="13" spans="1:133">
      <c r="A13" s="12"/>
      <c r="B13" s="44">
        <v>519</v>
      </c>
      <c r="C13" s="20" t="s">
        <v>25</v>
      </c>
      <c r="D13" s="46">
        <v>13578872</v>
      </c>
      <c r="E13" s="46">
        <v>0</v>
      </c>
      <c r="F13" s="46">
        <v>0</v>
      </c>
      <c r="G13" s="46">
        <v>122649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13701521</v>
      </c>
      <c r="O13" s="47">
        <f t="shared" si="1"/>
        <v>187.11023256449124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SUM(D15:D19)</f>
        <v>39097694</v>
      </c>
      <c r="E14" s="31">
        <f t="shared" si="3"/>
        <v>116013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39213707</v>
      </c>
      <c r="O14" s="43">
        <f t="shared" si="1"/>
        <v>535.50885602305164</v>
      </c>
      <c r="P14" s="10"/>
    </row>
    <row r="15" spans="1:133">
      <c r="A15" s="12"/>
      <c r="B15" s="44">
        <v>521</v>
      </c>
      <c r="C15" s="20" t="s">
        <v>27</v>
      </c>
      <c r="D15" s="46">
        <v>18142904</v>
      </c>
      <c r="E15" s="46">
        <v>37003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18179907</v>
      </c>
      <c r="O15" s="47">
        <f t="shared" si="1"/>
        <v>248.26781105330002</v>
      </c>
      <c r="P15" s="9"/>
    </row>
    <row r="16" spans="1:133">
      <c r="A16" s="12"/>
      <c r="B16" s="44">
        <v>522</v>
      </c>
      <c r="C16" s="20" t="s">
        <v>28</v>
      </c>
      <c r="D16" s="46">
        <v>18213042</v>
      </c>
      <c r="E16" s="46">
        <v>36266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18249308</v>
      </c>
      <c r="O16" s="47">
        <f t="shared" si="1"/>
        <v>249.21556256572029</v>
      </c>
      <c r="P16" s="9"/>
    </row>
    <row r="17" spans="1:16">
      <c r="A17" s="12"/>
      <c r="B17" s="44">
        <v>524</v>
      </c>
      <c r="C17" s="20" t="s">
        <v>29</v>
      </c>
      <c r="D17" s="46">
        <v>1887615</v>
      </c>
      <c r="E17" s="46">
        <v>15106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1902721</v>
      </c>
      <c r="O17" s="47">
        <f t="shared" si="1"/>
        <v>25.983872069045571</v>
      </c>
      <c r="P17" s="9"/>
    </row>
    <row r="18" spans="1:16">
      <c r="A18" s="12"/>
      <c r="B18" s="44">
        <v>525</v>
      </c>
      <c r="C18" s="20" t="s">
        <v>30</v>
      </c>
      <c r="D18" s="46">
        <v>597954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597954</v>
      </c>
      <c r="O18" s="47">
        <f t="shared" si="1"/>
        <v>8.1657585316891304</v>
      </c>
      <c r="P18" s="9"/>
    </row>
    <row r="19" spans="1:16">
      <c r="A19" s="12"/>
      <c r="B19" s="44">
        <v>529</v>
      </c>
      <c r="C19" s="20" t="s">
        <v>31</v>
      </c>
      <c r="D19" s="46">
        <v>256179</v>
      </c>
      <c r="E19" s="46">
        <v>27638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283817</v>
      </c>
      <c r="O19" s="47">
        <f t="shared" si="1"/>
        <v>3.8758518032965981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SUM(D21:D25)</f>
        <v>4894970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34789155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39684125</v>
      </c>
      <c r="O20" s="43">
        <f t="shared" si="1"/>
        <v>541.93296188564329</v>
      </c>
      <c r="P20" s="10"/>
    </row>
    <row r="21" spans="1:16">
      <c r="A21" s="12"/>
      <c r="B21" s="44">
        <v>533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4347981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4347981</v>
      </c>
      <c r="O21" s="47">
        <f t="shared" si="1"/>
        <v>59.37674628210906</v>
      </c>
      <c r="P21" s="9"/>
    </row>
    <row r="22" spans="1:16">
      <c r="A22" s="12"/>
      <c r="B22" s="44">
        <v>534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15448598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15448598</v>
      </c>
      <c r="O22" s="47">
        <f t="shared" si="1"/>
        <v>210.96860447649092</v>
      </c>
      <c r="P22" s="9"/>
    </row>
    <row r="23" spans="1:16">
      <c r="A23" s="12"/>
      <c r="B23" s="44">
        <v>535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4082965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4082965</v>
      </c>
      <c r="O23" s="47">
        <f t="shared" si="1"/>
        <v>55.757644038401139</v>
      </c>
      <c r="P23" s="9"/>
    </row>
    <row r="24" spans="1:16">
      <c r="A24" s="12"/>
      <c r="B24" s="44">
        <v>536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10909611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10909611</v>
      </c>
      <c r="O24" s="47">
        <f t="shared" si="1"/>
        <v>148.98344872792822</v>
      </c>
      <c r="P24" s="9"/>
    </row>
    <row r="25" spans="1:16">
      <c r="A25" s="12"/>
      <c r="B25" s="44">
        <v>539</v>
      </c>
      <c r="C25" s="20" t="s">
        <v>37</v>
      </c>
      <c r="D25" s="46">
        <v>4894970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4894970</v>
      </c>
      <c r="O25" s="47">
        <f t="shared" si="1"/>
        <v>66.846518360713944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SUM(D27:D28)</f>
        <v>125582</v>
      </c>
      <c r="E26" s="31">
        <f t="shared" si="6"/>
        <v>2109114</v>
      </c>
      <c r="F26" s="31">
        <f t="shared" si="6"/>
        <v>0</v>
      </c>
      <c r="G26" s="31">
        <f t="shared" si="6"/>
        <v>640747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2875443</v>
      </c>
      <c r="O26" s="43">
        <f t="shared" si="1"/>
        <v>39.267524273833423</v>
      </c>
      <c r="P26" s="10"/>
    </row>
    <row r="27" spans="1:16">
      <c r="A27" s="12"/>
      <c r="B27" s="44">
        <v>541</v>
      </c>
      <c r="C27" s="20" t="s">
        <v>39</v>
      </c>
      <c r="D27" s="46">
        <v>0</v>
      </c>
      <c r="E27" s="46">
        <v>2109114</v>
      </c>
      <c r="F27" s="46">
        <v>0</v>
      </c>
      <c r="G27" s="46">
        <v>640747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2749861</v>
      </c>
      <c r="O27" s="47">
        <f t="shared" si="1"/>
        <v>37.552555751293923</v>
      </c>
      <c r="P27" s="9"/>
    </row>
    <row r="28" spans="1:16">
      <c r="A28" s="12"/>
      <c r="B28" s="44">
        <v>545</v>
      </c>
      <c r="C28" s="20" t="s">
        <v>40</v>
      </c>
      <c r="D28" s="46">
        <v>125582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125582</v>
      </c>
      <c r="O28" s="47">
        <f t="shared" si="1"/>
        <v>1.7149685225395004</v>
      </c>
      <c r="P28" s="9"/>
    </row>
    <row r="29" spans="1:16" ht="15.75">
      <c r="A29" s="28" t="s">
        <v>41</v>
      </c>
      <c r="B29" s="29"/>
      <c r="C29" s="30"/>
      <c r="D29" s="31">
        <f t="shared" ref="D29:M29" si="8">SUM(D30:D33)</f>
        <v>49332</v>
      </c>
      <c r="E29" s="31">
        <f t="shared" si="8"/>
        <v>2046340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2095672</v>
      </c>
      <c r="O29" s="43">
        <f t="shared" si="1"/>
        <v>28.618842776571483</v>
      </c>
      <c r="P29" s="10"/>
    </row>
    <row r="30" spans="1:16">
      <c r="A30" s="13"/>
      <c r="B30" s="45">
        <v>551</v>
      </c>
      <c r="C30" s="21" t="s">
        <v>42</v>
      </c>
      <c r="D30" s="46">
        <v>0</v>
      </c>
      <c r="E30" s="46">
        <v>1807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1807</v>
      </c>
      <c r="O30" s="47">
        <f t="shared" si="1"/>
        <v>2.4676690291832247E-2</v>
      </c>
      <c r="P30" s="9"/>
    </row>
    <row r="31" spans="1:16">
      <c r="A31" s="13"/>
      <c r="B31" s="45">
        <v>552</v>
      </c>
      <c r="C31" s="21" t="s">
        <v>43</v>
      </c>
      <c r="D31" s="46">
        <v>0</v>
      </c>
      <c r="E31" s="46">
        <v>173331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173331</v>
      </c>
      <c r="O31" s="47">
        <f t="shared" si="1"/>
        <v>2.3670367487402189</v>
      </c>
      <c r="P31" s="9"/>
    </row>
    <row r="32" spans="1:16">
      <c r="A32" s="13"/>
      <c r="B32" s="45">
        <v>554</v>
      </c>
      <c r="C32" s="21" t="s">
        <v>44</v>
      </c>
      <c r="D32" s="46">
        <v>0</v>
      </c>
      <c r="E32" s="46">
        <v>1322939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1322939</v>
      </c>
      <c r="O32" s="47">
        <f t="shared" si="1"/>
        <v>18.066273369112487</v>
      </c>
      <c r="P32" s="9"/>
    </row>
    <row r="33" spans="1:119">
      <c r="A33" s="13"/>
      <c r="B33" s="45">
        <v>559</v>
      </c>
      <c r="C33" s="21" t="s">
        <v>45</v>
      </c>
      <c r="D33" s="46">
        <v>49332</v>
      </c>
      <c r="E33" s="46">
        <v>548263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597595</v>
      </c>
      <c r="O33" s="47">
        <f t="shared" si="1"/>
        <v>8.1608559684269455</v>
      </c>
      <c r="P33" s="9"/>
    </row>
    <row r="34" spans="1:119" ht="15.75">
      <c r="A34" s="28" t="s">
        <v>46</v>
      </c>
      <c r="B34" s="29"/>
      <c r="C34" s="30"/>
      <c r="D34" s="31">
        <f t="shared" ref="D34:M34" si="9">SUM(D35:D35)</f>
        <v>2360964</v>
      </c>
      <c r="E34" s="31">
        <f t="shared" si="9"/>
        <v>587705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2948669</v>
      </c>
      <c r="O34" s="43">
        <f t="shared" si="1"/>
        <v>40.267510617668343</v>
      </c>
      <c r="P34" s="10"/>
    </row>
    <row r="35" spans="1:119">
      <c r="A35" s="12"/>
      <c r="B35" s="44">
        <v>569</v>
      </c>
      <c r="C35" s="20" t="s">
        <v>47</v>
      </c>
      <c r="D35" s="46">
        <v>2360964</v>
      </c>
      <c r="E35" s="46">
        <v>587705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10">SUM(D35:M35)</f>
        <v>2948669</v>
      </c>
      <c r="O35" s="47">
        <f t="shared" si="1"/>
        <v>40.267510617668343</v>
      </c>
      <c r="P35" s="9"/>
    </row>
    <row r="36" spans="1:119" ht="15.75">
      <c r="A36" s="28" t="s">
        <v>48</v>
      </c>
      <c r="B36" s="29"/>
      <c r="C36" s="30"/>
      <c r="D36" s="31">
        <f t="shared" ref="D36:M36" si="11">SUM(D37:D40)</f>
        <v>5189746</v>
      </c>
      <c r="E36" s="31">
        <f t="shared" si="11"/>
        <v>690993</v>
      </c>
      <c r="F36" s="31">
        <f t="shared" si="11"/>
        <v>0</v>
      </c>
      <c r="G36" s="31">
        <f t="shared" si="11"/>
        <v>1237973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7118712</v>
      </c>
      <c r="O36" s="43">
        <f t="shared" si="1"/>
        <v>97.214306198533322</v>
      </c>
      <c r="P36" s="9"/>
    </row>
    <row r="37" spans="1:119">
      <c r="A37" s="12"/>
      <c r="B37" s="44">
        <v>572</v>
      </c>
      <c r="C37" s="20" t="s">
        <v>49</v>
      </c>
      <c r="D37" s="46">
        <v>3749259</v>
      </c>
      <c r="E37" s="46">
        <v>690993</v>
      </c>
      <c r="F37" s="46">
        <v>0</v>
      </c>
      <c r="G37" s="46">
        <v>1237973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5678225</v>
      </c>
      <c r="O37" s="47">
        <f t="shared" si="1"/>
        <v>77.5427779370997</v>
      </c>
      <c r="P37" s="9"/>
    </row>
    <row r="38" spans="1:119">
      <c r="A38" s="12"/>
      <c r="B38" s="44">
        <v>574</v>
      </c>
      <c r="C38" s="20" t="s">
        <v>62</v>
      </c>
      <c r="D38" s="46">
        <v>59126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59126</v>
      </c>
      <c r="O38" s="47">
        <f t="shared" si="1"/>
        <v>0.80743441626722379</v>
      </c>
      <c r="P38" s="9"/>
    </row>
    <row r="39" spans="1:119">
      <c r="A39" s="12"/>
      <c r="B39" s="44">
        <v>575</v>
      </c>
      <c r="C39" s="20" t="s">
        <v>50</v>
      </c>
      <c r="D39" s="46">
        <v>354213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354213</v>
      </c>
      <c r="O39" s="47">
        <f t="shared" si="1"/>
        <v>4.8371911999672248</v>
      </c>
      <c r="P39" s="9"/>
    </row>
    <row r="40" spans="1:119">
      <c r="A40" s="12"/>
      <c r="B40" s="44">
        <v>579</v>
      </c>
      <c r="C40" s="20" t="s">
        <v>51</v>
      </c>
      <c r="D40" s="46">
        <v>1027148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1027148</v>
      </c>
      <c r="O40" s="47">
        <f t="shared" si="1"/>
        <v>14.026902645199176</v>
      </c>
      <c r="P40" s="9"/>
    </row>
    <row r="41" spans="1:119" ht="15.75">
      <c r="A41" s="28" t="s">
        <v>55</v>
      </c>
      <c r="B41" s="29"/>
      <c r="C41" s="30"/>
      <c r="D41" s="31">
        <f t="shared" ref="D41:M41" si="12">SUM(D42:D44)</f>
        <v>4993330</v>
      </c>
      <c r="E41" s="31">
        <f t="shared" si="12"/>
        <v>1518060</v>
      </c>
      <c r="F41" s="31">
        <f t="shared" si="12"/>
        <v>0</v>
      </c>
      <c r="G41" s="31">
        <f t="shared" si="12"/>
        <v>2401</v>
      </c>
      <c r="H41" s="31">
        <f t="shared" si="12"/>
        <v>0</v>
      </c>
      <c r="I41" s="31">
        <f t="shared" si="12"/>
        <v>856749</v>
      </c>
      <c r="J41" s="31">
        <f t="shared" si="12"/>
        <v>0</v>
      </c>
      <c r="K41" s="31">
        <f t="shared" si="12"/>
        <v>1061789</v>
      </c>
      <c r="L41" s="31">
        <f t="shared" si="12"/>
        <v>0</v>
      </c>
      <c r="M41" s="31">
        <f t="shared" si="12"/>
        <v>0</v>
      </c>
      <c r="N41" s="31">
        <f>SUM(D41:M41)</f>
        <v>8432329</v>
      </c>
      <c r="O41" s="43">
        <f t="shared" si="1"/>
        <v>115.15327679680992</v>
      </c>
      <c r="P41" s="9"/>
    </row>
    <row r="42" spans="1:119">
      <c r="A42" s="12"/>
      <c r="B42" s="44">
        <v>581</v>
      </c>
      <c r="C42" s="20" t="s">
        <v>52</v>
      </c>
      <c r="D42" s="46">
        <v>4993330</v>
      </c>
      <c r="E42" s="46">
        <v>1518060</v>
      </c>
      <c r="F42" s="46">
        <v>0</v>
      </c>
      <c r="G42" s="46">
        <v>2401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6513791</v>
      </c>
      <c r="O42" s="47">
        <f t="shared" si="1"/>
        <v>88.953405164761634</v>
      </c>
      <c r="P42" s="9"/>
    </row>
    <row r="43" spans="1:119">
      <c r="A43" s="12"/>
      <c r="B43" s="44">
        <v>590</v>
      </c>
      <c r="C43" s="20" t="s">
        <v>53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1061789</v>
      </c>
      <c r="L43" s="46">
        <v>0</v>
      </c>
      <c r="M43" s="46">
        <v>0</v>
      </c>
      <c r="N43" s="46">
        <f>SUM(D43:M43)</f>
        <v>1061789</v>
      </c>
      <c r="O43" s="47">
        <f t="shared" si="1"/>
        <v>14.499965859587311</v>
      </c>
      <c r="P43" s="9"/>
    </row>
    <row r="44" spans="1:119" ht="15.75" thickBot="1">
      <c r="A44" s="12"/>
      <c r="B44" s="44">
        <v>591</v>
      </c>
      <c r="C44" s="20" t="s">
        <v>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856749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856749</v>
      </c>
      <c r="O44" s="47">
        <f t="shared" si="1"/>
        <v>11.699905772460978</v>
      </c>
      <c r="P44" s="9"/>
    </row>
    <row r="45" spans="1:119" ht="16.5" thickBot="1">
      <c r="A45" s="14" t="s">
        <v>10</v>
      </c>
      <c r="B45" s="23"/>
      <c r="C45" s="22"/>
      <c r="D45" s="15">
        <f t="shared" ref="D45:M45" si="13">SUM(D5,D14,D20,D26,D29,D34,D36,D41)</f>
        <v>77379448</v>
      </c>
      <c r="E45" s="15">
        <f t="shared" si="13"/>
        <v>7148271</v>
      </c>
      <c r="F45" s="15">
        <f t="shared" si="13"/>
        <v>3728534</v>
      </c>
      <c r="G45" s="15">
        <f t="shared" si="13"/>
        <v>2003770</v>
      </c>
      <c r="H45" s="15">
        <f t="shared" si="13"/>
        <v>0</v>
      </c>
      <c r="I45" s="15">
        <f t="shared" si="13"/>
        <v>35645904</v>
      </c>
      <c r="J45" s="15">
        <f t="shared" si="13"/>
        <v>0</v>
      </c>
      <c r="K45" s="15">
        <f t="shared" si="13"/>
        <v>11192200</v>
      </c>
      <c r="L45" s="15">
        <f t="shared" si="13"/>
        <v>0</v>
      </c>
      <c r="M45" s="15">
        <f t="shared" si="13"/>
        <v>0</v>
      </c>
      <c r="N45" s="15">
        <f>SUM(D45:M45)</f>
        <v>137098127</v>
      </c>
      <c r="O45" s="37">
        <f t="shared" si="1"/>
        <v>1872.2346538844961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93" t="s">
        <v>71</v>
      </c>
      <c r="M47" s="93"/>
      <c r="N47" s="93"/>
      <c r="O47" s="41">
        <v>73227</v>
      </c>
    </row>
    <row r="48" spans="1:119">
      <c r="A48" s="94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6"/>
    </row>
    <row r="49" spans="1:15" ht="15.75" customHeight="1" thickBot="1">
      <c r="A49" s="97" t="s">
        <v>64</v>
      </c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9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20053844</v>
      </c>
      <c r="E5" s="26">
        <f t="shared" si="0"/>
        <v>68671</v>
      </c>
      <c r="F5" s="26">
        <f t="shared" si="0"/>
        <v>3429274</v>
      </c>
      <c r="G5" s="26">
        <f t="shared" si="0"/>
        <v>1287770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24839559</v>
      </c>
      <c r="O5" s="32">
        <f t="shared" ref="O5:O43" si="1">(N5/O$45)</f>
        <v>327.57334265254718</v>
      </c>
      <c r="P5" s="6"/>
    </row>
    <row r="6" spans="1:133">
      <c r="A6" s="12"/>
      <c r="B6" s="44">
        <v>511</v>
      </c>
      <c r="C6" s="20" t="s">
        <v>19</v>
      </c>
      <c r="D6" s="46">
        <v>248255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248255</v>
      </c>
      <c r="O6" s="47">
        <f t="shared" si="1"/>
        <v>3.2738793865143943</v>
      </c>
      <c r="P6" s="9"/>
    </row>
    <row r="7" spans="1:133">
      <c r="A7" s="12"/>
      <c r="B7" s="44">
        <v>512</v>
      </c>
      <c r="C7" s="20" t="s">
        <v>20</v>
      </c>
      <c r="D7" s="46">
        <v>670931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670931</v>
      </c>
      <c r="O7" s="47">
        <f t="shared" si="1"/>
        <v>8.8479473552334866</v>
      </c>
      <c r="P7" s="9"/>
    </row>
    <row r="8" spans="1:133">
      <c r="A8" s="12"/>
      <c r="B8" s="44">
        <v>513</v>
      </c>
      <c r="C8" s="20" t="s">
        <v>21</v>
      </c>
      <c r="D8" s="46">
        <v>4387815</v>
      </c>
      <c r="E8" s="46">
        <v>0</v>
      </c>
      <c r="F8" s="46">
        <v>0</v>
      </c>
      <c r="G8" s="46">
        <v>116982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4504797</v>
      </c>
      <c r="O8" s="47">
        <f t="shared" si="1"/>
        <v>59.407311187012887</v>
      </c>
      <c r="P8" s="9"/>
    </row>
    <row r="9" spans="1:133">
      <c r="A9" s="12"/>
      <c r="B9" s="44">
        <v>514</v>
      </c>
      <c r="C9" s="20" t="s">
        <v>22</v>
      </c>
      <c r="D9" s="46">
        <v>664766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664766</v>
      </c>
      <c r="O9" s="47">
        <f t="shared" si="1"/>
        <v>8.7666460061454057</v>
      </c>
      <c r="P9" s="9"/>
    </row>
    <row r="10" spans="1:133">
      <c r="A10" s="12"/>
      <c r="B10" s="44">
        <v>515</v>
      </c>
      <c r="C10" s="20" t="s">
        <v>23</v>
      </c>
      <c r="D10" s="46">
        <v>871987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871987</v>
      </c>
      <c r="O10" s="47">
        <f t="shared" si="1"/>
        <v>11.499386778145565</v>
      </c>
      <c r="P10" s="9"/>
    </row>
    <row r="11" spans="1:133">
      <c r="A11" s="12"/>
      <c r="B11" s="44">
        <v>517</v>
      </c>
      <c r="C11" s="20" t="s">
        <v>24</v>
      </c>
      <c r="D11" s="46">
        <v>769493</v>
      </c>
      <c r="E11" s="46">
        <v>68671</v>
      </c>
      <c r="F11" s="46">
        <v>3429274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4267438</v>
      </c>
      <c r="O11" s="47">
        <f t="shared" si="1"/>
        <v>56.27712352793786</v>
      </c>
      <c r="P11" s="9"/>
    </row>
    <row r="12" spans="1:133">
      <c r="A12" s="12"/>
      <c r="B12" s="44">
        <v>519</v>
      </c>
      <c r="C12" s="20" t="s">
        <v>25</v>
      </c>
      <c r="D12" s="46">
        <v>12440597</v>
      </c>
      <c r="E12" s="46">
        <v>0</v>
      </c>
      <c r="F12" s="46">
        <v>0</v>
      </c>
      <c r="G12" s="46">
        <v>1170788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13611385</v>
      </c>
      <c r="O12" s="47">
        <f t="shared" si="1"/>
        <v>179.50104841155758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SUM(D14:D18)</f>
        <v>38435788</v>
      </c>
      <c r="E13" s="31">
        <f t="shared" si="3"/>
        <v>259631</v>
      </c>
      <c r="F13" s="31">
        <f t="shared" si="3"/>
        <v>0</v>
      </c>
      <c r="G13" s="31">
        <f t="shared" si="3"/>
        <v>4500977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4" si="4">SUM(D13:M13)</f>
        <v>43196396</v>
      </c>
      <c r="O13" s="43">
        <f t="shared" si="1"/>
        <v>569.65535613024042</v>
      </c>
      <c r="P13" s="10"/>
    </row>
    <row r="14" spans="1:133">
      <c r="A14" s="12"/>
      <c r="B14" s="44">
        <v>521</v>
      </c>
      <c r="C14" s="20" t="s">
        <v>27</v>
      </c>
      <c r="D14" s="46">
        <v>17590828</v>
      </c>
      <c r="E14" s="46">
        <v>43012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17633840</v>
      </c>
      <c r="O14" s="47">
        <f t="shared" si="1"/>
        <v>232.54744227142649</v>
      </c>
      <c r="P14" s="9"/>
    </row>
    <row r="15" spans="1:133">
      <c r="A15" s="12"/>
      <c r="B15" s="44">
        <v>522</v>
      </c>
      <c r="C15" s="20" t="s">
        <v>28</v>
      </c>
      <c r="D15" s="46">
        <v>18712559</v>
      </c>
      <c r="E15" s="46">
        <v>115352</v>
      </c>
      <c r="F15" s="46">
        <v>0</v>
      </c>
      <c r="G15" s="46">
        <v>4500977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23328888</v>
      </c>
      <c r="O15" s="47">
        <f t="shared" si="1"/>
        <v>307.65126798454418</v>
      </c>
      <c r="P15" s="9"/>
    </row>
    <row r="16" spans="1:133">
      <c r="A16" s="12"/>
      <c r="B16" s="44">
        <v>524</v>
      </c>
      <c r="C16" s="20" t="s">
        <v>29</v>
      </c>
      <c r="D16" s="46">
        <v>1795607</v>
      </c>
      <c r="E16" s="46">
        <v>10342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1805949</v>
      </c>
      <c r="O16" s="47">
        <f t="shared" si="1"/>
        <v>23.816073006369596</v>
      </c>
      <c r="P16" s="9"/>
    </row>
    <row r="17" spans="1:16">
      <c r="A17" s="12"/>
      <c r="B17" s="44">
        <v>525</v>
      </c>
      <c r="C17" s="20" t="s">
        <v>30</v>
      </c>
      <c r="D17" s="46">
        <v>97997</v>
      </c>
      <c r="E17" s="46">
        <v>61779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159776</v>
      </c>
      <c r="O17" s="47">
        <f t="shared" si="1"/>
        <v>2.1070566669743767</v>
      </c>
      <c r="P17" s="9"/>
    </row>
    <row r="18" spans="1:16">
      <c r="A18" s="12"/>
      <c r="B18" s="44">
        <v>529</v>
      </c>
      <c r="C18" s="20" t="s">
        <v>31</v>
      </c>
      <c r="D18" s="46">
        <v>238797</v>
      </c>
      <c r="E18" s="46">
        <v>29146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267943</v>
      </c>
      <c r="O18" s="47">
        <f t="shared" si="1"/>
        <v>3.5335162009257672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SUM(D20:D24)</f>
        <v>5275103</v>
      </c>
      <c r="E19" s="31">
        <f t="shared" si="5"/>
        <v>271111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35383329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40929543</v>
      </c>
      <c r="O19" s="43">
        <f t="shared" si="1"/>
        <v>539.76108085297187</v>
      </c>
      <c r="P19" s="10"/>
    </row>
    <row r="20" spans="1:16">
      <c r="A20" s="12"/>
      <c r="B20" s="44">
        <v>533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4345109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4345109</v>
      </c>
      <c r="O20" s="47">
        <f t="shared" si="1"/>
        <v>57.30141502591357</v>
      </c>
      <c r="P20" s="9"/>
    </row>
    <row r="21" spans="1:16">
      <c r="A21" s="12"/>
      <c r="B21" s="44">
        <v>534</v>
      </c>
      <c r="C21" s="20" t="s">
        <v>34</v>
      </c>
      <c r="D21" s="46">
        <v>0</v>
      </c>
      <c r="E21" s="46">
        <v>200000</v>
      </c>
      <c r="F21" s="46">
        <v>0</v>
      </c>
      <c r="G21" s="46">
        <v>0</v>
      </c>
      <c r="H21" s="46">
        <v>0</v>
      </c>
      <c r="I21" s="46">
        <v>15643838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15843838</v>
      </c>
      <c r="O21" s="47">
        <f t="shared" si="1"/>
        <v>208.94167139221142</v>
      </c>
      <c r="P21" s="9"/>
    </row>
    <row r="22" spans="1:16">
      <c r="A22" s="12"/>
      <c r="B22" s="44">
        <v>535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4425639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4425639</v>
      </c>
      <c r="O22" s="47">
        <f t="shared" si="1"/>
        <v>58.363409777262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10968743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10968743</v>
      </c>
      <c r="O23" s="47">
        <f t="shared" si="1"/>
        <v>144.65103060834247</v>
      </c>
      <c r="P23" s="9"/>
    </row>
    <row r="24" spans="1:16">
      <c r="A24" s="12"/>
      <c r="B24" s="44">
        <v>539</v>
      </c>
      <c r="C24" s="20" t="s">
        <v>37</v>
      </c>
      <c r="D24" s="46">
        <v>5275103</v>
      </c>
      <c r="E24" s="46">
        <v>71111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5346214</v>
      </c>
      <c r="O24" s="47">
        <f t="shared" si="1"/>
        <v>70.503554049242368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129843</v>
      </c>
      <c r="E25" s="31">
        <f t="shared" si="6"/>
        <v>1920352</v>
      </c>
      <c r="F25" s="31">
        <f t="shared" si="6"/>
        <v>0</v>
      </c>
      <c r="G25" s="31">
        <f t="shared" si="6"/>
        <v>342977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2393172</v>
      </c>
      <c r="O25" s="43">
        <f t="shared" si="1"/>
        <v>31.560115523084836</v>
      </c>
      <c r="P25" s="10"/>
    </row>
    <row r="26" spans="1:16">
      <c r="A26" s="12"/>
      <c r="B26" s="44">
        <v>541</v>
      </c>
      <c r="C26" s="20" t="s">
        <v>39</v>
      </c>
      <c r="D26" s="46">
        <v>0</v>
      </c>
      <c r="E26" s="46">
        <v>1920352</v>
      </c>
      <c r="F26" s="46">
        <v>0</v>
      </c>
      <c r="G26" s="46">
        <v>342977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2263329</v>
      </c>
      <c r="O26" s="47">
        <f t="shared" si="1"/>
        <v>29.847802291999102</v>
      </c>
      <c r="P26" s="9"/>
    </row>
    <row r="27" spans="1:16">
      <c r="A27" s="12"/>
      <c r="B27" s="44">
        <v>545</v>
      </c>
      <c r="C27" s="20" t="s">
        <v>40</v>
      </c>
      <c r="D27" s="46">
        <v>129843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129843</v>
      </c>
      <c r="O27" s="47">
        <f t="shared" si="1"/>
        <v>1.7123132310857323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10000</v>
      </c>
      <c r="E28" s="31">
        <f t="shared" si="8"/>
        <v>2738198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2748198</v>
      </c>
      <c r="O28" s="43">
        <f t="shared" si="1"/>
        <v>36.242044600350788</v>
      </c>
      <c r="P28" s="10"/>
    </row>
    <row r="29" spans="1:16">
      <c r="A29" s="13"/>
      <c r="B29" s="45">
        <v>552</v>
      </c>
      <c r="C29" s="21" t="s">
        <v>43</v>
      </c>
      <c r="D29" s="46">
        <v>0</v>
      </c>
      <c r="E29" s="46">
        <v>313106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313106</v>
      </c>
      <c r="O29" s="47">
        <f t="shared" si="1"/>
        <v>4.1291062786005357</v>
      </c>
      <c r="P29" s="9"/>
    </row>
    <row r="30" spans="1:16">
      <c r="A30" s="13"/>
      <c r="B30" s="45">
        <v>554</v>
      </c>
      <c r="C30" s="21" t="s">
        <v>44</v>
      </c>
      <c r="D30" s="46">
        <v>0</v>
      </c>
      <c r="E30" s="46">
        <v>2357122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2357122</v>
      </c>
      <c r="O30" s="47">
        <f t="shared" si="1"/>
        <v>31.084703741312691</v>
      </c>
      <c r="P30" s="9"/>
    </row>
    <row r="31" spans="1:16">
      <c r="A31" s="13"/>
      <c r="B31" s="45">
        <v>559</v>
      </c>
      <c r="C31" s="21" t="s">
        <v>45</v>
      </c>
      <c r="D31" s="46">
        <v>10000</v>
      </c>
      <c r="E31" s="46">
        <v>67970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77970</v>
      </c>
      <c r="O31" s="47">
        <f t="shared" si="1"/>
        <v>1.0282345804375634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SUM(D33:D33)</f>
        <v>2327275</v>
      </c>
      <c r="E32" s="31">
        <f t="shared" si="9"/>
        <v>260569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2587844</v>
      </c>
      <c r="O32" s="43">
        <f t="shared" si="1"/>
        <v>34.127365519787944</v>
      </c>
      <c r="P32" s="10"/>
    </row>
    <row r="33" spans="1:119">
      <c r="A33" s="12"/>
      <c r="B33" s="44">
        <v>569</v>
      </c>
      <c r="C33" s="20" t="s">
        <v>47</v>
      </c>
      <c r="D33" s="46">
        <v>2327275</v>
      </c>
      <c r="E33" s="46">
        <v>260569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10">SUM(D33:M33)</f>
        <v>2587844</v>
      </c>
      <c r="O33" s="47">
        <f t="shared" si="1"/>
        <v>34.127365519787944</v>
      </c>
      <c r="P33" s="9"/>
    </row>
    <row r="34" spans="1:119" ht="15.75">
      <c r="A34" s="28" t="s">
        <v>48</v>
      </c>
      <c r="B34" s="29"/>
      <c r="C34" s="30"/>
      <c r="D34" s="31">
        <f t="shared" ref="D34:M34" si="11">SUM(D35:D38)</f>
        <v>4659528</v>
      </c>
      <c r="E34" s="31">
        <f t="shared" si="11"/>
        <v>2579109</v>
      </c>
      <c r="F34" s="31">
        <f t="shared" si="11"/>
        <v>0</v>
      </c>
      <c r="G34" s="31">
        <f t="shared" si="11"/>
        <v>303821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7542458</v>
      </c>
      <c r="O34" s="43">
        <f t="shared" si="1"/>
        <v>99.466668425008905</v>
      </c>
      <c r="P34" s="9"/>
    </row>
    <row r="35" spans="1:119">
      <c r="A35" s="12"/>
      <c r="B35" s="44">
        <v>572</v>
      </c>
      <c r="C35" s="20" t="s">
        <v>49</v>
      </c>
      <c r="D35" s="46">
        <v>3064983</v>
      </c>
      <c r="E35" s="46">
        <v>2579109</v>
      </c>
      <c r="F35" s="46">
        <v>0</v>
      </c>
      <c r="G35" s="46">
        <v>303821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5947913</v>
      </c>
      <c r="O35" s="47">
        <f t="shared" si="1"/>
        <v>78.438499782405145</v>
      </c>
      <c r="P35" s="9"/>
    </row>
    <row r="36" spans="1:119">
      <c r="A36" s="12"/>
      <c r="B36" s="44">
        <v>574</v>
      </c>
      <c r="C36" s="20" t="s">
        <v>62</v>
      </c>
      <c r="D36" s="46">
        <v>58000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58000</v>
      </c>
      <c r="O36" s="47">
        <f t="shared" si="1"/>
        <v>0.76487887219929052</v>
      </c>
      <c r="P36" s="9"/>
    </row>
    <row r="37" spans="1:119">
      <c r="A37" s="12"/>
      <c r="B37" s="44">
        <v>575</v>
      </c>
      <c r="C37" s="20" t="s">
        <v>50</v>
      </c>
      <c r="D37" s="46">
        <v>308974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308974</v>
      </c>
      <c r="O37" s="47">
        <f t="shared" si="1"/>
        <v>4.0746152527397168</v>
      </c>
      <c r="P37" s="9"/>
    </row>
    <row r="38" spans="1:119">
      <c r="A38" s="12"/>
      <c r="B38" s="44">
        <v>579</v>
      </c>
      <c r="C38" s="20" t="s">
        <v>51</v>
      </c>
      <c r="D38" s="46">
        <v>1227571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1227571</v>
      </c>
      <c r="O38" s="47">
        <f t="shared" si="1"/>
        <v>16.188674517664747</v>
      </c>
      <c r="P38" s="9"/>
    </row>
    <row r="39" spans="1:119" ht="15.75">
      <c r="A39" s="28" t="s">
        <v>55</v>
      </c>
      <c r="B39" s="29"/>
      <c r="C39" s="30"/>
      <c r="D39" s="31">
        <f t="shared" ref="D39:M39" si="12">SUM(D40:D42)</f>
        <v>5358795</v>
      </c>
      <c r="E39" s="31">
        <f t="shared" si="12"/>
        <v>1509081</v>
      </c>
      <c r="F39" s="31">
        <f t="shared" si="12"/>
        <v>0</v>
      </c>
      <c r="G39" s="31">
        <f t="shared" si="12"/>
        <v>196794</v>
      </c>
      <c r="H39" s="31">
        <f t="shared" si="12"/>
        <v>0</v>
      </c>
      <c r="I39" s="31">
        <f t="shared" si="12"/>
        <v>669518</v>
      </c>
      <c r="J39" s="31">
        <f t="shared" si="12"/>
        <v>0</v>
      </c>
      <c r="K39" s="31">
        <f t="shared" si="12"/>
        <v>9854917</v>
      </c>
      <c r="L39" s="31">
        <f t="shared" si="12"/>
        <v>0</v>
      </c>
      <c r="M39" s="31">
        <f t="shared" si="12"/>
        <v>0</v>
      </c>
      <c r="N39" s="31">
        <f>SUM(D39:M39)</f>
        <v>17589105</v>
      </c>
      <c r="O39" s="43">
        <f t="shared" si="1"/>
        <v>231.95749647232589</v>
      </c>
      <c r="P39" s="9"/>
    </row>
    <row r="40" spans="1:119">
      <c r="A40" s="12"/>
      <c r="B40" s="44">
        <v>581</v>
      </c>
      <c r="C40" s="20" t="s">
        <v>52</v>
      </c>
      <c r="D40" s="46">
        <v>5358795</v>
      </c>
      <c r="E40" s="46">
        <v>1509081</v>
      </c>
      <c r="F40" s="46">
        <v>0</v>
      </c>
      <c r="G40" s="46">
        <v>196794</v>
      </c>
      <c r="H40" s="46">
        <v>0</v>
      </c>
      <c r="I40" s="46">
        <v>10000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7074670</v>
      </c>
      <c r="O40" s="47">
        <f t="shared" si="1"/>
        <v>93.297682944519906</v>
      </c>
      <c r="P40" s="9"/>
    </row>
    <row r="41" spans="1:119">
      <c r="A41" s="12"/>
      <c r="B41" s="44">
        <v>590</v>
      </c>
      <c r="C41" s="20" t="s">
        <v>53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9854917</v>
      </c>
      <c r="L41" s="46">
        <v>0</v>
      </c>
      <c r="M41" s="46">
        <v>0</v>
      </c>
      <c r="N41" s="46">
        <f>SUM(D41:M41)</f>
        <v>9854917</v>
      </c>
      <c r="O41" s="47">
        <f t="shared" si="1"/>
        <v>129.96237587202785</v>
      </c>
      <c r="P41" s="9"/>
    </row>
    <row r="42" spans="1:119" ht="15.75" thickBot="1">
      <c r="A42" s="12"/>
      <c r="B42" s="44">
        <v>591</v>
      </c>
      <c r="C42" s="20" t="s">
        <v>54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659518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659518</v>
      </c>
      <c r="O42" s="47">
        <f t="shared" si="1"/>
        <v>8.697437655778133</v>
      </c>
      <c r="P42" s="9"/>
    </row>
    <row r="43" spans="1:119" ht="16.5" thickBot="1">
      <c r="A43" s="14" t="s">
        <v>10</v>
      </c>
      <c r="B43" s="23"/>
      <c r="C43" s="22"/>
      <c r="D43" s="15">
        <f t="shared" ref="D43:M43" si="13">SUM(D5,D13,D19,D25,D28,D32,D34,D39)</f>
        <v>76250176</v>
      </c>
      <c r="E43" s="15">
        <f t="shared" si="13"/>
        <v>9606722</v>
      </c>
      <c r="F43" s="15">
        <f t="shared" si="13"/>
        <v>3429274</v>
      </c>
      <c r="G43" s="15">
        <f t="shared" si="13"/>
        <v>6632339</v>
      </c>
      <c r="H43" s="15">
        <f t="shared" si="13"/>
        <v>0</v>
      </c>
      <c r="I43" s="15">
        <f t="shared" si="13"/>
        <v>36052847</v>
      </c>
      <c r="J43" s="15">
        <f t="shared" si="13"/>
        <v>0</v>
      </c>
      <c r="K43" s="15">
        <f t="shared" si="13"/>
        <v>9854917</v>
      </c>
      <c r="L43" s="15">
        <f t="shared" si="13"/>
        <v>0</v>
      </c>
      <c r="M43" s="15">
        <f t="shared" si="13"/>
        <v>0</v>
      </c>
      <c r="N43" s="15">
        <f>SUM(D43:M43)</f>
        <v>141826275</v>
      </c>
      <c r="O43" s="37">
        <f t="shared" si="1"/>
        <v>1870.3434701763179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93" t="s">
        <v>86</v>
      </c>
      <c r="M45" s="93"/>
      <c r="N45" s="93"/>
      <c r="O45" s="41">
        <v>75829</v>
      </c>
    </row>
    <row r="46" spans="1:119">
      <c r="A46" s="94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</row>
    <row r="47" spans="1:119" ht="15.75" customHeight="1" thickBot="1">
      <c r="A47" s="97" t="s">
        <v>64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9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102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103</v>
      </c>
      <c r="N4" s="34" t="s">
        <v>5</v>
      </c>
      <c r="O4" s="34" t="s">
        <v>104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21304891</v>
      </c>
      <c r="E5" s="26">
        <f t="shared" si="0"/>
        <v>1140500</v>
      </c>
      <c r="F5" s="26">
        <f t="shared" si="0"/>
        <v>5058060</v>
      </c>
      <c r="G5" s="26">
        <f t="shared" si="0"/>
        <v>1280601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28784052</v>
      </c>
      <c r="P5" s="32">
        <f t="shared" ref="P5:P46" si="1">(O5/P$48)</f>
        <v>330.44855693063624</v>
      </c>
      <c r="Q5" s="6"/>
    </row>
    <row r="6" spans="1:134">
      <c r="A6" s="12"/>
      <c r="B6" s="44">
        <v>511</v>
      </c>
      <c r="C6" s="20" t="s">
        <v>19</v>
      </c>
      <c r="D6" s="46">
        <v>299009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299009</v>
      </c>
      <c r="P6" s="47">
        <f t="shared" si="1"/>
        <v>3.4327026840860562</v>
      </c>
      <c r="Q6" s="9"/>
    </row>
    <row r="7" spans="1:134">
      <c r="A7" s="12"/>
      <c r="B7" s="44">
        <v>512</v>
      </c>
      <c r="C7" s="20" t="s">
        <v>20</v>
      </c>
      <c r="D7" s="46">
        <v>651119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651119</v>
      </c>
      <c r="P7" s="47">
        <f t="shared" si="1"/>
        <v>7.4750189424379494</v>
      </c>
      <c r="Q7" s="9"/>
    </row>
    <row r="8" spans="1:134">
      <c r="A8" s="12"/>
      <c r="B8" s="44">
        <v>513</v>
      </c>
      <c r="C8" s="20" t="s">
        <v>21</v>
      </c>
      <c r="D8" s="46">
        <v>8231207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8231207</v>
      </c>
      <c r="P8" s="47">
        <f t="shared" si="1"/>
        <v>94.496441117718646</v>
      </c>
      <c r="Q8" s="9"/>
    </row>
    <row r="9" spans="1:134">
      <c r="A9" s="12"/>
      <c r="B9" s="44">
        <v>514</v>
      </c>
      <c r="C9" s="20" t="s">
        <v>22</v>
      </c>
      <c r="D9" s="46">
        <v>463809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463809</v>
      </c>
      <c r="P9" s="47">
        <f t="shared" si="1"/>
        <v>5.3246504259178469</v>
      </c>
      <c r="Q9" s="9"/>
    </row>
    <row r="10" spans="1:134">
      <c r="A10" s="12"/>
      <c r="B10" s="44">
        <v>515</v>
      </c>
      <c r="C10" s="20" t="s">
        <v>23</v>
      </c>
      <c r="D10" s="46">
        <v>1008579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1008579</v>
      </c>
      <c r="P10" s="47">
        <f t="shared" si="1"/>
        <v>11.578754620806833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1085581</v>
      </c>
      <c r="F11" s="46">
        <v>5058060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6143641</v>
      </c>
      <c r="P11" s="47">
        <f t="shared" si="1"/>
        <v>70.530629348150526</v>
      </c>
      <c r="Q11" s="9"/>
    </row>
    <row r="12" spans="1:134">
      <c r="A12" s="12"/>
      <c r="B12" s="44">
        <v>518</v>
      </c>
      <c r="C12" s="20" t="s">
        <v>59</v>
      </c>
      <c r="D12" s="46">
        <v>576656</v>
      </c>
      <c r="E12" s="46">
        <v>54919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631575</v>
      </c>
      <c r="P12" s="47">
        <f t="shared" si="1"/>
        <v>7.2506486349964412</v>
      </c>
      <c r="Q12" s="9"/>
    </row>
    <row r="13" spans="1:134">
      <c r="A13" s="12"/>
      <c r="B13" s="44">
        <v>519</v>
      </c>
      <c r="C13" s="20" t="s">
        <v>25</v>
      </c>
      <c r="D13" s="46">
        <v>10074512</v>
      </c>
      <c r="E13" s="46">
        <v>0</v>
      </c>
      <c r="F13" s="46">
        <v>0</v>
      </c>
      <c r="G13" s="46">
        <v>1280601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11355113</v>
      </c>
      <c r="P13" s="47">
        <f t="shared" si="1"/>
        <v>130.35971115652194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SUM(D15:D19)</f>
        <v>65704622</v>
      </c>
      <c r="E14" s="31">
        <f t="shared" si="3"/>
        <v>4748567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20" si="4">SUM(D14:N14)</f>
        <v>70453189</v>
      </c>
      <c r="P14" s="43">
        <f t="shared" si="1"/>
        <v>808.82130966867953</v>
      </c>
      <c r="Q14" s="10"/>
    </row>
    <row r="15" spans="1:134">
      <c r="A15" s="12"/>
      <c r="B15" s="44">
        <v>521</v>
      </c>
      <c r="C15" s="20" t="s">
        <v>27</v>
      </c>
      <c r="D15" s="46">
        <v>28366810</v>
      </c>
      <c r="E15" s="46">
        <v>61400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28428210</v>
      </c>
      <c r="P15" s="47">
        <f t="shared" si="1"/>
        <v>326.36339632172297</v>
      </c>
      <c r="Q15" s="9"/>
    </row>
    <row r="16" spans="1:134">
      <c r="A16" s="12"/>
      <c r="B16" s="44">
        <v>522</v>
      </c>
      <c r="C16" s="20" t="s">
        <v>28</v>
      </c>
      <c r="D16" s="46">
        <v>34562911</v>
      </c>
      <c r="E16" s="46">
        <v>108369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34671280</v>
      </c>
      <c r="P16" s="47">
        <f t="shared" si="1"/>
        <v>398.0354969806902</v>
      </c>
      <c r="Q16" s="9"/>
    </row>
    <row r="17" spans="1:17">
      <c r="A17" s="12"/>
      <c r="B17" s="44">
        <v>524</v>
      </c>
      <c r="C17" s="20" t="s">
        <v>29</v>
      </c>
      <c r="D17" s="46">
        <v>1037258</v>
      </c>
      <c r="E17" s="46">
        <v>4515651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5552909</v>
      </c>
      <c r="P17" s="47">
        <f t="shared" si="1"/>
        <v>63.748869193855761</v>
      </c>
      <c r="Q17" s="9"/>
    </row>
    <row r="18" spans="1:17">
      <c r="A18" s="12"/>
      <c r="B18" s="44">
        <v>525</v>
      </c>
      <c r="C18" s="20" t="s">
        <v>30</v>
      </c>
      <c r="D18" s="46">
        <v>9311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9311</v>
      </c>
      <c r="P18" s="47">
        <f t="shared" si="1"/>
        <v>0.10689275136041146</v>
      </c>
      <c r="Q18" s="9"/>
    </row>
    <row r="19" spans="1:17">
      <c r="A19" s="12"/>
      <c r="B19" s="44">
        <v>529</v>
      </c>
      <c r="C19" s="20" t="s">
        <v>31</v>
      </c>
      <c r="D19" s="46">
        <v>1728332</v>
      </c>
      <c r="E19" s="46">
        <v>63147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1791479</v>
      </c>
      <c r="P19" s="47">
        <f t="shared" si="1"/>
        <v>20.566654421050213</v>
      </c>
      <c r="Q19" s="9"/>
    </row>
    <row r="20" spans="1:17" ht="15.75">
      <c r="A20" s="28" t="s">
        <v>32</v>
      </c>
      <c r="B20" s="29"/>
      <c r="C20" s="30"/>
      <c r="D20" s="31">
        <f t="shared" ref="D20:N20" si="5">SUM(D21:D26)</f>
        <v>5103301</v>
      </c>
      <c r="E20" s="31">
        <f t="shared" si="5"/>
        <v>14116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39824851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 t="shared" si="4"/>
        <v>44942268</v>
      </c>
      <c r="P20" s="43">
        <f t="shared" si="1"/>
        <v>515.94916538470375</v>
      </c>
      <c r="Q20" s="10"/>
    </row>
    <row r="21" spans="1:17">
      <c r="A21" s="12"/>
      <c r="B21" s="44">
        <v>533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4924359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6" si="6">SUM(D21:N21)</f>
        <v>4924359</v>
      </c>
      <c r="P21" s="47">
        <f t="shared" si="1"/>
        <v>56.532948361766124</v>
      </c>
      <c r="Q21" s="9"/>
    </row>
    <row r="22" spans="1:17">
      <c r="A22" s="12"/>
      <c r="B22" s="44">
        <v>534</v>
      </c>
      <c r="C22" s="20" t="s">
        <v>34</v>
      </c>
      <c r="D22" s="46">
        <v>540</v>
      </c>
      <c r="E22" s="46">
        <v>9643</v>
      </c>
      <c r="F22" s="46">
        <v>0</v>
      </c>
      <c r="G22" s="46">
        <v>0</v>
      </c>
      <c r="H22" s="46">
        <v>0</v>
      </c>
      <c r="I22" s="46">
        <v>14063894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14074077</v>
      </c>
      <c r="P22" s="47">
        <f t="shared" si="1"/>
        <v>161.57413955410649</v>
      </c>
      <c r="Q22" s="9"/>
    </row>
    <row r="23" spans="1:17">
      <c r="A23" s="12"/>
      <c r="B23" s="44">
        <v>535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5093004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5093004</v>
      </c>
      <c r="P23" s="47">
        <f t="shared" si="1"/>
        <v>58.46903772415218</v>
      </c>
      <c r="Q23" s="9"/>
    </row>
    <row r="24" spans="1:17">
      <c r="A24" s="12"/>
      <c r="B24" s="44">
        <v>536</v>
      </c>
      <c r="C24" s="20" t="s">
        <v>36</v>
      </c>
      <c r="D24" s="46">
        <v>0</v>
      </c>
      <c r="E24" s="46">
        <v>-102</v>
      </c>
      <c r="F24" s="46">
        <v>0</v>
      </c>
      <c r="G24" s="46">
        <v>0</v>
      </c>
      <c r="H24" s="46">
        <v>0</v>
      </c>
      <c r="I24" s="46">
        <v>14582948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14582846</v>
      </c>
      <c r="P24" s="47">
        <f t="shared" si="1"/>
        <v>167.41494271347554</v>
      </c>
      <c r="Q24" s="9"/>
    </row>
    <row r="25" spans="1:17">
      <c r="A25" s="12"/>
      <c r="B25" s="44">
        <v>538</v>
      </c>
      <c r="C25" s="20" t="s">
        <v>105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1160646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1160646</v>
      </c>
      <c r="P25" s="47">
        <f t="shared" si="1"/>
        <v>13.324524142998186</v>
      </c>
      <c r="Q25" s="9"/>
    </row>
    <row r="26" spans="1:17">
      <c r="A26" s="12"/>
      <c r="B26" s="44">
        <v>539</v>
      </c>
      <c r="C26" s="20" t="s">
        <v>37</v>
      </c>
      <c r="D26" s="46">
        <v>5102761</v>
      </c>
      <c r="E26" s="46">
        <v>4575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5107336</v>
      </c>
      <c r="P26" s="47">
        <f t="shared" si="1"/>
        <v>58.633572888205173</v>
      </c>
      <c r="Q26" s="9"/>
    </row>
    <row r="27" spans="1:17" ht="15.75">
      <c r="A27" s="28" t="s">
        <v>38</v>
      </c>
      <c r="B27" s="29"/>
      <c r="C27" s="30"/>
      <c r="D27" s="31">
        <f t="shared" ref="D27:N27" si="7">SUM(D28:D29)</f>
        <v>636265</v>
      </c>
      <c r="E27" s="31">
        <f t="shared" si="7"/>
        <v>1917847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ref="O27:O34" si="8">SUM(D27:N27)</f>
        <v>2554112</v>
      </c>
      <c r="P27" s="43">
        <f t="shared" si="1"/>
        <v>29.321883681950727</v>
      </c>
      <c r="Q27" s="10"/>
    </row>
    <row r="28" spans="1:17">
      <c r="A28" s="12"/>
      <c r="B28" s="44">
        <v>541</v>
      </c>
      <c r="C28" s="20" t="s">
        <v>39</v>
      </c>
      <c r="D28" s="46">
        <v>0</v>
      </c>
      <c r="E28" s="46">
        <v>1917847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8"/>
        <v>1917847</v>
      </c>
      <c r="P28" s="47">
        <f t="shared" si="1"/>
        <v>22.01739260211696</v>
      </c>
      <c r="Q28" s="9"/>
    </row>
    <row r="29" spans="1:17">
      <c r="A29" s="12"/>
      <c r="B29" s="44">
        <v>545</v>
      </c>
      <c r="C29" s="20" t="s">
        <v>40</v>
      </c>
      <c r="D29" s="46">
        <v>636265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636265</v>
      </c>
      <c r="P29" s="47">
        <f t="shared" si="1"/>
        <v>7.3044910798337659</v>
      </c>
      <c r="Q29" s="9"/>
    </row>
    <row r="30" spans="1:17" ht="15.75">
      <c r="A30" s="28" t="s">
        <v>41</v>
      </c>
      <c r="B30" s="29"/>
      <c r="C30" s="30"/>
      <c r="D30" s="31">
        <f t="shared" ref="D30:N30" si="9">SUM(D31:D33)</f>
        <v>596179</v>
      </c>
      <c r="E30" s="31">
        <f t="shared" si="9"/>
        <v>2796148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 t="shared" si="8"/>
        <v>3392327</v>
      </c>
      <c r="P30" s="43">
        <f t="shared" si="1"/>
        <v>38.944814364108097</v>
      </c>
      <c r="Q30" s="10"/>
    </row>
    <row r="31" spans="1:17">
      <c r="A31" s="13"/>
      <c r="B31" s="45">
        <v>552</v>
      </c>
      <c r="C31" s="21" t="s">
        <v>43</v>
      </c>
      <c r="D31" s="46">
        <v>292983</v>
      </c>
      <c r="E31" s="46">
        <v>1221842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1514825</v>
      </c>
      <c r="P31" s="47">
        <f t="shared" si="1"/>
        <v>17.390593070511791</v>
      </c>
      <c r="Q31" s="9"/>
    </row>
    <row r="32" spans="1:17">
      <c r="A32" s="13"/>
      <c r="B32" s="45">
        <v>554</v>
      </c>
      <c r="C32" s="21" t="s">
        <v>44</v>
      </c>
      <c r="D32" s="46">
        <v>302656</v>
      </c>
      <c r="E32" s="46">
        <v>1163215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1465871</v>
      </c>
      <c r="P32" s="47">
        <f t="shared" si="1"/>
        <v>16.82858815695819</v>
      </c>
      <c r="Q32" s="9"/>
    </row>
    <row r="33" spans="1:120">
      <c r="A33" s="13"/>
      <c r="B33" s="45">
        <v>559</v>
      </c>
      <c r="C33" s="21" t="s">
        <v>45</v>
      </c>
      <c r="D33" s="46">
        <v>540</v>
      </c>
      <c r="E33" s="46">
        <v>411091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411631</v>
      </c>
      <c r="P33" s="47">
        <f t="shared" si="1"/>
        <v>4.7256331366381188</v>
      </c>
      <c r="Q33" s="9"/>
    </row>
    <row r="34" spans="1:120" ht="15.75">
      <c r="A34" s="28" t="s">
        <v>46</v>
      </c>
      <c r="B34" s="29"/>
      <c r="C34" s="30"/>
      <c r="D34" s="31">
        <f t="shared" ref="D34:N34" si="10">SUM(D35:D36)</f>
        <v>1513131</v>
      </c>
      <c r="E34" s="31">
        <f t="shared" si="10"/>
        <v>1044291</v>
      </c>
      <c r="F34" s="31">
        <f t="shared" si="10"/>
        <v>0</v>
      </c>
      <c r="G34" s="31">
        <f t="shared" si="10"/>
        <v>418665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10"/>
        <v>0</v>
      </c>
      <c r="O34" s="31">
        <f t="shared" si="8"/>
        <v>2976087</v>
      </c>
      <c r="P34" s="43">
        <f t="shared" si="1"/>
        <v>34.166268684131978</v>
      </c>
      <c r="Q34" s="10"/>
    </row>
    <row r="35" spans="1:120">
      <c r="A35" s="12"/>
      <c r="B35" s="44">
        <v>564</v>
      </c>
      <c r="C35" s="20" t="s">
        <v>106</v>
      </c>
      <c r="D35" s="46">
        <v>0</v>
      </c>
      <c r="E35" s="46">
        <v>1044291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1" si="11">SUM(D35:N35)</f>
        <v>1044291</v>
      </c>
      <c r="P35" s="47">
        <f t="shared" si="1"/>
        <v>11.988737859619315</v>
      </c>
      <c r="Q35" s="9"/>
    </row>
    <row r="36" spans="1:120">
      <c r="A36" s="12"/>
      <c r="B36" s="44">
        <v>569</v>
      </c>
      <c r="C36" s="20" t="s">
        <v>47</v>
      </c>
      <c r="D36" s="46">
        <v>1513131</v>
      </c>
      <c r="E36" s="46">
        <v>0</v>
      </c>
      <c r="F36" s="46">
        <v>0</v>
      </c>
      <c r="G36" s="46">
        <v>418665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1"/>
        <v>1931796</v>
      </c>
      <c r="P36" s="47">
        <f t="shared" si="1"/>
        <v>22.177530824512662</v>
      </c>
      <c r="Q36" s="9"/>
    </row>
    <row r="37" spans="1:120" ht="15.75">
      <c r="A37" s="28" t="s">
        <v>48</v>
      </c>
      <c r="B37" s="29"/>
      <c r="C37" s="30"/>
      <c r="D37" s="31">
        <f t="shared" ref="D37:N37" si="12">SUM(D38:D41)</f>
        <v>3243667</v>
      </c>
      <c r="E37" s="31">
        <f t="shared" si="12"/>
        <v>133359</v>
      </c>
      <c r="F37" s="31">
        <f t="shared" si="12"/>
        <v>0</v>
      </c>
      <c r="G37" s="31">
        <f t="shared" si="12"/>
        <v>75000</v>
      </c>
      <c r="H37" s="31">
        <f t="shared" si="12"/>
        <v>0</v>
      </c>
      <c r="I37" s="31">
        <f t="shared" si="12"/>
        <v>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2"/>
        <v>0</v>
      </c>
      <c r="O37" s="31">
        <f>SUM(D37:N37)</f>
        <v>3452026</v>
      </c>
      <c r="P37" s="43">
        <f t="shared" si="1"/>
        <v>39.630174729639748</v>
      </c>
      <c r="Q37" s="9"/>
    </row>
    <row r="38" spans="1:120">
      <c r="A38" s="12"/>
      <c r="B38" s="44">
        <v>572</v>
      </c>
      <c r="C38" s="20" t="s">
        <v>49</v>
      </c>
      <c r="D38" s="46">
        <v>2178968</v>
      </c>
      <c r="E38" s="46">
        <v>14639</v>
      </c>
      <c r="F38" s="46">
        <v>0</v>
      </c>
      <c r="G38" s="46">
        <v>75000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1"/>
        <v>2268607</v>
      </c>
      <c r="P38" s="47">
        <f t="shared" si="1"/>
        <v>26.044210502146811</v>
      </c>
      <c r="Q38" s="9"/>
    </row>
    <row r="39" spans="1:120">
      <c r="A39" s="12"/>
      <c r="B39" s="44">
        <v>573</v>
      </c>
      <c r="C39" s="20" t="s">
        <v>61</v>
      </c>
      <c r="D39" s="46">
        <v>0</v>
      </c>
      <c r="E39" s="46">
        <v>13234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1"/>
        <v>13234</v>
      </c>
      <c r="P39" s="47">
        <f t="shared" si="1"/>
        <v>0.15192983261773013</v>
      </c>
      <c r="Q39" s="9"/>
    </row>
    <row r="40" spans="1:120">
      <c r="A40" s="12"/>
      <c r="B40" s="44">
        <v>575</v>
      </c>
      <c r="C40" s="20" t="s">
        <v>50</v>
      </c>
      <c r="D40" s="46">
        <v>320795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1"/>
        <v>320795</v>
      </c>
      <c r="P40" s="47">
        <f t="shared" si="1"/>
        <v>3.6828117466075816</v>
      </c>
      <c r="Q40" s="9"/>
    </row>
    <row r="41" spans="1:120">
      <c r="A41" s="12"/>
      <c r="B41" s="44">
        <v>579</v>
      </c>
      <c r="C41" s="20" t="s">
        <v>51</v>
      </c>
      <c r="D41" s="46">
        <v>743904</v>
      </c>
      <c r="E41" s="46">
        <v>105486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1"/>
        <v>849390</v>
      </c>
      <c r="P41" s="47">
        <f t="shared" si="1"/>
        <v>9.7512226482676283</v>
      </c>
      <c r="Q41" s="9"/>
    </row>
    <row r="42" spans="1:120" ht="15.75">
      <c r="A42" s="28" t="s">
        <v>55</v>
      </c>
      <c r="B42" s="29"/>
      <c r="C42" s="30"/>
      <c r="D42" s="31">
        <f t="shared" ref="D42:N42" si="13">SUM(D43:D45)</f>
        <v>4910800</v>
      </c>
      <c r="E42" s="31">
        <f t="shared" si="13"/>
        <v>2404511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1086279</v>
      </c>
      <c r="J42" s="31">
        <f t="shared" si="13"/>
        <v>0</v>
      </c>
      <c r="K42" s="31">
        <f t="shared" si="13"/>
        <v>24015156</v>
      </c>
      <c r="L42" s="31">
        <f t="shared" si="13"/>
        <v>0</v>
      </c>
      <c r="M42" s="31">
        <f t="shared" si="13"/>
        <v>0</v>
      </c>
      <c r="N42" s="31">
        <f t="shared" si="13"/>
        <v>0</v>
      </c>
      <c r="O42" s="31">
        <f>SUM(D42:N42)</f>
        <v>32416746</v>
      </c>
      <c r="P42" s="43">
        <f t="shared" si="1"/>
        <v>372.15284825385163</v>
      </c>
      <c r="Q42" s="9"/>
    </row>
    <row r="43" spans="1:120">
      <c r="A43" s="12"/>
      <c r="B43" s="44">
        <v>581</v>
      </c>
      <c r="C43" s="20" t="s">
        <v>107</v>
      </c>
      <c r="D43" s="46">
        <v>4910800</v>
      </c>
      <c r="E43" s="46">
        <v>2404511</v>
      </c>
      <c r="F43" s="46">
        <v>0</v>
      </c>
      <c r="G43" s="46">
        <v>0</v>
      </c>
      <c r="H43" s="46">
        <v>0</v>
      </c>
      <c r="I43" s="46">
        <v>411171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7726482</v>
      </c>
      <c r="P43" s="47">
        <f t="shared" si="1"/>
        <v>88.702064151723192</v>
      </c>
      <c r="Q43" s="9"/>
    </row>
    <row r="44" spans="1:120">
      <c r="A44" s="12"/>
      <c r="B44" s="44">
        <v>584</v>
      </c>
      <c r="C44" s="20" t="s">
        <v>108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23064931</v>
      </c>
      <c r="L44" s="46">
        <v>0</v>
      </c>
      <c r="M44" s="46">
        <v>0</v>
      </c>
      <c r="N44" s="46">
        <v>0</v>
      </c>
      <c r="O44" s="46">
        <f>SUM(D44:N44)</f>
        <v>23064931</v>
      </c>
      <c r="P44" s="47">
        <f t="shared" si="1"/>
        <v>264.79152986017039</v>
      </c>
      <c r="Q44" s="9"/>
    </row>
    <row r="45" spans="1:120" ht="15.75" thickBot="1">
      <c r="A45" s="12"/>
      <c r="B45" s="44">
        <v>591</v>
      </c>
      <c r="C45" s="20" t="s">
        <v>54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675108</v>
      </c>
      <c r="J45" s="46">
        <v>0</v>
      </c>
      <c r="K45" s="46">
        <v>950225</v>
      </c>
      <c r="L45" s="46">
        <v>0</v>
      </c>
      <c r="M45" s="46">
        <v>0</v>
      </c>
      <c r="N45" s="46">
        <v>0</v>
      </c>
      <c r="O45" s="46">
        <f>SUM(D45:N45)</f>
        <v>1625333</v>
      </c>
      <c r="P45" s="47">
        <f t="shared" si="1"/>
        <v>18.659254241958074</v>
      </c>
      <c r="Q45" s="9"/>
    </row>
    <row r="46" spans="1:120" ht="16.5" thickBot="1">
      <c r="A46" s="14" t="s">
        <v>10</v>
      </c>
      <c r="B46" s="23"/>
      <c r="C46" s="22"/>
      <c r="D46" s="15">
        <f>SUM(D5,D14,D20,D27,D30,D34,D37,D42)</f>
        <v>103012856</v>
      </c>
      <c r="E46" s="15">
        <f t="shared" ref="E46:N46" si="14">SUM(E5,E14,E20,E27,E30,E34,E37,E42)</f>
        <v>14199339</v>
      </c>
      <c r="F46" s="15">
        <f t="shared" si="14"/>
        <v>5058060</v>
      </c>
      <c r="G46" s="15">
        <f t="shared" si="14"/>
        <v>1774266</v>
      </c>
      <c r="H46" s="15">
        <f t="shared" si="14"/>
        <v>0</v>
      </c>
      <c r="I46" s="15">
        <f t="shared" si="14"/>
        <v>40911130</v>
      </c>
      <c r="J46" s="15">
        <f t="shared" si="14"/>
        <v>0</v>
      </c>
      <c r="K46" s="15">
        <f t="shared" si="14"/>
        <v>24015156</v>
      </c>
      <c r="L46" s="15">
        <f t="shared" si="14"/>
        <v>0</v>
      </c>
      <c r="M46" s="15">
        <f t="shared" si="14"/>
        <v>0</v>
      </c>
      <c r="N46" s="15">
        <f t="shared" si="14"/>
        <v>0</v>
      </c>
      <c r="O46" s="15">
        <f>SUM(D46:N46)</f>
        <v>188970807</v>
      </c>
      <c r="P46" s="37">
        <f t="shared" si="1"/>
        <v>2169.4350216977018</v>
      </c>
      <c r="Q46" s="6"/>
      <c r="R46" s="2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</row>
    <row r="47" spans="1:120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9"/>
    </row>
    <row r="48" spans="1:120">
      <c r="A48" s="38"/>
      <c r="B48" s="39"/>
      <c r="C48" s="39"/>
      <c r="D48" s="40"/>
      <c r="E48" s="40"/>
      <c r="F48" s="40"/>
      <c r="G48" s="40"/>
      <c r="H48" s="40"/>
      <c r="I48" s="40"/>
      <c r="J48" s="40"/>
      <c r="K48" s="40"/>
      <c r="L48" s="40"/>
      <c r="M48" s="93" t="s">
        <v>109</v>
      </c>
      <c r="N48" s="93"/>
      <c r="O48" s="93"/>
      <c r="P48" s="41">
        <v>87106</v>
      </c>
    </row>
    <row r="49" spans="1:16">
      <c r="A49" s="94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6"/>
    </row>
    <row r="50" spans="1:16" ht="15.75" customHeight="1" thickBot="1">
      <c r="A50" s="97" t="s">
        <v>64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9"/>
    </row>
  </sheetData>
  <mergeCells count="10">
    <mergeCell ref="M48:O48"/>
    <mergeCell ref="A49:P49"/>
    <mergeCell ref="A50:P5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15529620</v>
      </c>
      <c r="E5" s="26">
        <f t="shared" si="0"/>
        <v>891112</v>
      </c>
      <c r="F5" s="26">
        <f t="shared" si="0"/>
        <v>5153088</v>
      </c>
      <c r="G5" s="26">
        <f t="shared" si="0"/>
        <v>1510271</v>
      </c>
      <c r="H5" s="26">
        <f t="shared" si="0"/>
        <v>0</v>
      </c>
      <c r="I5" s="26">
        <f t="shared" si="0"/>
        <v>717473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23801564</v>
      </c>
      <c r="O5" s="32">
        <f t="shared" ref="O5:O45" si="1">(N5/O$47)</f>
        <v>296.85903863902814</v>
      </c>
      <c r="P5" s="6"/>
    </row>
    <row r="6" spans="1:133">
      <c r="A6" s="12"/>
      <c r="B6" s="44">
        <v>511</v>
      </c>
      <c r="C6" s="20" t="s">
        <v>19</v>
      </c>
      <c r="D6" s="46">
        <v>347895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347895</v>
      </c>
      <c r="O6" s="47">
        <f t="shared" si="1"/>
        <v>4.3390331512384943</v>
      </c>
      <c r="P6" s="9"/>
    </row>
    <row r="7" spans="1:133">
      <c r="A7" s="12"/>
      <c r="B7" s="44">
        <v>512</v>
      </c>
      <c r="C7" s="20" t="s">
        <v>20</v>
      </c>
      <c r="D7" s="46">
        <v>653937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653937</v>
      </c>
      <c r="O7" s="47">
        <f t="shared" si="1"/>
        <v>8.1560652548080519</v>
      </c>
      <c r="P7" s="9"/>
    </row>
    <row r="8" spans="1:133">
      <c r="A8" s="12"/>
      <c r="B8" s="44">
        <v>513</v>
      </c>
      <c r="C8" s="20" t="s">
        <v>21</v>
      </c>
      <c r="D8" s="46">
        <v>11281413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11281413</v>
      </c>
      <c r="O8" s="47">
        <f t="shared" si="1"/>
        <v>140.704594776622</v>
      </c>
      <c r="P8" s="9"/>
    </row>
    <row r="9" spans="1:133">
      <c r="A9" s="12"/>
      <c r="B9" s="44">
        <v>514</v>
      </c>
      <c r="C9" s="20" t="s">
        <v>22</v>
      </c>
      <c r="D9" s="46">
        <v>562288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562288</v>
      </c>
      <c r="O9" s="47">
        <f t="shared" si="1"/>
        <v>7.0129960837137366</v>
      </c>
      <c r="P9" s="9"/>
    </row>
    <row r="10" spans="1:133">
      <c r="A10" s="12"/>
      <c r="B10" s="44">
        <v>515</v>
      </c>
      <c r="C10" s="20" t="s">
        <v>23</v>
      </c>
      <c r="D10" s="46">
        <v>1217369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1217369</v>
      </c>
      <c r="O10" s="47">
        <f t="shared" si="1"/>
        <v>15.183329591658559</v>
      </c>
      <c r="P10" s="9"/>
    </row>
    <row r="11" spans="1:133">
      <c r="A11" s="12"/>
      <c r="B11" s="44">
        <v>517</v>
      </c>
      <c r="C11" s="20" t="s">
        <v>24</v>
      </c>
      <c r="D11" s="46">
        <v>339061</v>
      </c>
      <c r="E11" s="46">
        <v>835000</v>
      </c>
      <c r="F11" s="46">
        <v>5153088</v>
      </c>
      <c r="G11" s="46">
        <v>0</v>
      </c>
      <c r="H11" s="46">
        <v>0</v>
      </c>
      <c r="I11" s="46">
        <v>659177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6986326</v>
      </c>
      <c r="O11" s="47">
        <f t="shared" si="1"/>
        <v>87.135199181820454</v>
      </c>
      <c r="P11" s="9"/>
    </row>
    <row r="12" spans="1:133">
      <c r="A12" s="12"/>
      <c r="B12" s="44">
        <v>518</v>
      </c>
      <c r="C12" s="20" t="s">
        <v>59</v>
      </c>
      <c r="D12" s="46">
        <v>589167</v>
      </c>
      <c r="E12" s="46">
        <v>56112</v>
      </c>
      <c r="F12" s="46">
        <v>0</v>
      </c>
      <c r="G12" s="46">
        <v>0</v>
      </c>
      <c r="H12" s="46">
        <v>0</v>
      </c>
      <c r="I12" s="46">
        <v>58296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703575</v>
      </c>
      <c r="O12" s="47">
        <f t="shared" si="1"/>
        <v>8.7751627628526521</v>
      </c>
      <c r="P12" s="9"/>
    </row>
    <row r="13" spans="1:133">
      <c r="A13" s="12"/>
      <c r="B13" s="44">
        <v>519</v>
      </c>
      <c r="C13" s="20" t="s">
        <v>75</v>
      </c>
      <c r="D13" s="46">
        <v>538490</v>
      </c>
      <c r="E13" s="46">
        <v>0</v>
      </c>
      <c r="F13" s="46">
        <v>0</v>
      </c>
      <c r="G13" s="46">
        <v>1510271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2048761</v>
      </c>
      <c r="O13" s="47">
        <f t="shared" si="1"/>
        <v>25.5526578363142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SUM(D15:D19)</f>
        <v>66164757</v>
      </c>
      <c r="E14" s="31">
        <f t="shared" si="3"/>
        <v>6246242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72410999</v>
      </c>
      <c r="O14" s="43">
        <f t="shared" si="1"/>
        <v>903.12802763850436</v>
      </c>
      <c r="P14" s="10"/>
    </row>
    <row r="15" spans="1:133">
      <c r="A15" s="12"/>
      <c r="B15" s="44">
        <v>521</v>
      </c>
      <c r="C15" s="20" t="s">
        <v>27</v>
      </c>
      <c r="D15" s="46">
        <v>27410337</v>
      </c>
      <c r="E15" s="46">
        <v>345544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27755881</v>
      </c>
      <c r="O15" s="47">
        <f t="shared" si="1"/>
        <v>346.1782658584649</v>
      </c>
      <c r="P15" s="9"/>
    </row>
    <row r="16" spans="1:133">
      <c r="A16" s="12"/>
      <c r="B16" s="44">
        <v>522</v>
      </c>
      <c r="C16" s="20" t="s">
        <v>28</v>
      </c>
      <c r="D16" s="46">
        <v>35577224</v>
      </c>
      <c r="E16" s="46">
        <v>21278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35598502</v>
      </c>
      <c r="O16" s="47">
        <f t="shared" si="1"/>
        <v>443.99338970789995</v>
      </c>
      <c r="P16" s="9"/>
    </row>
    <row r="17" spans="1:16">
      <c r="A17" s="12"/>
      <c r="B17" s="44">
        <v>524</v>
      </c>
      <c r="C17" s="20" t="s">
        <v>29</v>
      </c>
      <c r="D17" s="46">
        <v>1028098</v>
      </c>
      <c r="E17" s="46">
        <v>5868774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6896872</v>
      </c>
      <c r="O17" s="47">
        <f t="shared" si="1"/>
        <v>86.019506597819856</v>
      </c>
      <c r="P17" s="9"/>
    </row>
    <row r="18" spans="1:16">
      <c r="A18" s="12"/>
      <c r="B18" s="44">
        <v>525</v>
      </c>
      <c r="C18" s="20" t="s">
        <v>30</v>
      </c>
      <c r="D18" s="46">
        <v>-11503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-11503</v>
      </c>
      <c r="O18" s="47">
        <f t="shared" si="1"/>
        <v>-0.14346828307016887</v>
      </c>
      <c r="P18" s="9"/>
    </row>
    <row r="19" spans="1:16">
      <c r="A19" s="12"/>
      <c r="B19" s="44">
        <v>529</v>
      </c>
      <c r="C19" s="20" t="s">
        <v>31</v>
      </c>
      <c r="D19" s="46">
        <v>2160601</v>
      </c>
      <c r="E19" s="46">
        <v>10646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2171247</v>
      </c>
      <c r="O19" s="47">
        <f t="shared" si="1"/>
        <v>27.080333757389809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SUM(D21:D26)</f>
        <v>6669496</v>
      </c>
      <c r="E20" s="31">
        <f t="shared" si="5"/>
        <v>176777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46891901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53738174</v>
      </c>
      <c r="O20" s="43">
        <f t="shared" si="1"/>
        <v>670.23590012222803</v>
      </c>
      <c r="P20" s="10"/>
    </row>
    <row r="21" spans="1:16">
      <c r="A21" s="12"/>
      <c r="B21" s="44">
        <v>533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4978133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4978133</v>
      </c>
      <c r="O21" s="47">
        <f t="shared" si="1"/>
        <v>62.088515552894812</v>
      </c>
      <c r="P21" s="9"/>
    </row>
    <row r="22" spans="1:16">
      <c r="A22" s="12"/>
      <c r="B22" s="44">
        <v>534</v>
      </c>
      <c r="C22" s="20" t="s">
        <v>77</v>
      </c>
      <c r="D22" s="46">
        <v>252752</v>
      </c>
      <c r="E22" s="46">
        <v>15000</v>
      </c>
      <c r="F22" s="46">
        <v>0</v>
      </c>
      <c r="G22" s="46">
        <v>0</v>
      </c>
      <c r="H22" s="46">
        <v>0</v>
      </c>
      <c r="I22" s="46">
        <v>21695947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21963699</v>
      </c>
      <c r="O22" s="47">
        <f t="shared" si="1"/>
        <v>273.93672827957795</v>
      </c>
      <c r="P22" s="9"/>
    </row>
    <row r="23" spans="1:16">
      <c r="A23" s="12"/>
      <c r="B23" s="44">
        <v>535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5069071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5069071</v>
      </c>
      <c r="O23" s="47">
        <f t="shared" si="1"/>
        <v>63.222716954775628</v>
      </c>
      <c r="P23" s="9"/>
    </row>
    <row r="24" spans="1:16">
      <c r="A24" s="12"/>
      <c r="B24" s="44">
        <v>536</v>
      </c>
      <c r="C24" s="20" t="s">
        <v>78</v>
      </c>
      <c r="D24" s="46">
        <v>0</v>
      </c>
      <c r="E24" s="46">
        <v>86173</v>
      </c>
      <c r="F24" s="46">
        <v>0</v>
      </c>
      <c r="G24" s="46">
        <v>0</v>
      </c>
      <c r="H24" s="46">
        <v>0</v>
      </c>
      <c r="I24" s="46">
        <v>14248289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14334462</v>
      </c>
      <c r="O24" s="47">
        <f t="shared" si="1"/>
        <v>178.78298286312955</v>
      </c>
      <c r="P24" s="9"/>
    </row>
    <row r="25" spans="1:16">
      <c r="A25" s="12"/>
      <c r="B25" s="44">
        <v>538</v>
      </c>
      <c r="C25" s="20" t="s">
        <v>94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900461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900461</v>
      </c>
      <c r="O25" s="47">
        <f t="shared" si="1"/>
        <v>11.230774027788172</v>
      </c>
      <c r="P25" s="9"/>
    </row>
    <row r="26" spans="1:16">
      <c r="A26" s="12"/>
      <c r="B26" s="44">
        <v>539</v>
      </c>
      <c r="C26" s="20" t="s">
        <v>37</v>
      </c>
      <c r="D26" s="46">
        <v>6416744</v>
      </c>
      <c r="E26" s="46">
        <v>75604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6492348</v>
      </c>
      <c r="O26" s="47">
        <f t="shared" si="1"/>
        <v>80.974182444061967</v>
      </c>
      <c r="P26" s="9"/>
    </row>
    <row r="27" spans="1:16" ht="15.75">
      <c r="A27" s="28" t="s">
        <v>38</v>
      </c>
      <c r="B27" s="29"/>
      <c r="C27" s="30"/>
      <c r="D27" s="31">
        <f t="shared" ref="D27:M27" si="7">SUM(D28:D29)</f>
        <v>653398</v>
      </c>
      <c r="E27" s="31">
        <f t="shared" si="7"/>
        <v>2859790</v>
      </c>
      <c r="F27" s="31">
        <f t="shared" si="7"/>
        <v>0</v>
      </c>
      <c r="G27" s="31">
        <f t="shared" si="7"/>
        <v>99008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4" si="8">SUM(D27:M27)</f>
        <v>3612196</v>
      </c>
      <c r="O27" s="43">
        <f t="shared" si="1"/>
        <v>45.052208835341368</v>
      </c>
      <c r="P27" s="10"/>
    </row>
    <row r="28" spans="1:16">
      <c r="A28" s="12"/>
      <c r="B28" s="44">
        <v>541</v>
      </c>
      <c r="C28" s="20" t="s">
        <v>79</v>
      </c>
      <c r="D28" s="46">
        <v>0</v>
      </c>
      <c r="E28" s="46">
        <v>2859790</v>
      </c>
      <c r="F28" s="46">
        <v>0</v>
      </c>
      <c r="G28" s="46">
        <v>99008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2958798</v>
      </c>
      <c r="O28" s="47">
        <f t="shared" si="1"/>
        <v>36.902866122876603</v>
      </c>
      <c r="P28" s="9"/>
    </row>
    <row r="29" spans="1:16">
      <c r="A29" s="12"/>
      <c r="B29" s="44">
        <v>545</v>
      </c>
      <c r="C29" s="20" t="s">
        <v>40</v>
      </c>
      <c r="D29" s="46">
        <v>653398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653398</v>
      </c>
      <c r="O29" s="47">
        <f t="shared" si="1"/>
        <v>8.1493427124647653</v>
      </c>
      <c r="P29" s="9"/>
    </row>
    <row r="30" spans="1:16" ht="15.75">
      <c r="A30" s="28" t="s">
        <v>41</v>
      </c>
      <c r="B30" s="29"/>
      <c r="C30" s="30"/>
      <c r="D30" s="31">
        <f t="shared" ref="D30:M30" si="9">SUM(D31:D33)</f>
        <v>782119</v>
      </c>
      <c r="E30" s="31">
        <f t="shared" si="9"/>
        <v>4004637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4786756</v>
      </c>
      <c r="O30" s="43">
        <f t="shared" si="1"/>
        <v>59.701613909052355</v>
      </c>
      <c r="P30" s="10"/>
    </row>
    <row r="31" spans="1:16">
      <c r="A31" s="13"/>
      <c r="B31" s="45">
        <v>552</v>
      </c>
      <c r="C31" s="21" t="s">
        <v>43</v>
      </c>
      <c r="D31" s="46">
        <v>298985</v>
      </c>
      <c r="E31" s="46">
        <v>1871981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2170966</v>
      </c>
      <c r="O31" s="47">
        <f t="shared" si="1"/>
        <v>27.07682905535184</v>
      </c>
      <c r="P31" s="9"/>
    </row>
    <row r="32" spans="1:16">
      <c r="A32" s="13"/>
      <c r="B32" s="45">
        <v>554</v>
      </c>
      <c r="C32" s="21" t="s">
        <v>44</v>
      </c>
      <c r="D32" s="46">
        <v>483134</v>
      </c>
      <c r="E32" s="46">
        <v>1462506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1945640</v>
      </c>
      <c r="O32" s="47">
        <f t="shared" si="1"/>
        <v>24.266507021876325</v>
      </c>
      <c r="P32" s="9"/>
    </row>
    <row r="33" spans="1:119">
      <c r="A33" s="13"/>
      <c r="B33" s="45">
        <v>559</v>
      </c>
      <c r="C33" s="21" t="s">
        <v>45</v>
      </c>
      <c r="D33" s="46">
        <v>0</v>
      </c>
      <c r="E33" s="46">
        <v>670150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670150</v>
      </c>
      <c r="O33" s="47">
        <f t="shared" si="1"/>
        <v>8.358277831824191</v>
      </c>
      <c r="P33" s="9"/>
    </row>
    <row r="34" spans="1:119" ht="15.75">
      <c r="A34" s="28" t="s">
        <v>46</v>
      </c>
      <c r="B34" s="29"/>
      <c r="C34" s="30"/>
      <c r="D34" s="31">
        <f t="shared" ref="D34:M34" si="10">SUM(D35:D35)</f>
        <v>2474160</v>
      </c>
      <c r="E34" s="31">
        <f t="shared" si="10"/>
        <v>12979</v>
      </c>
      <c r="F34" s="31">
        <f t="shared" si="10"/>
        <v>0</v>
      </c>
      <c r="G34" s="31">
        <f t="shared" si="10"/>
        <v>20057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2507196</v>
      </c>
      <c r="O34" s="43">
        <f t="shared" si="1"/>
        <v>31.270373419142409</v>
      </c>
      <c r="P34" s="10"/>
    </row>
    <row r="35" spans="1:119">
      <c r="A35" s="12"/>
      <c r="B35" s="44">
        <v>569</v>
      </c>
      <c r="C35" s="20" t="s">
        <v>47</v>
      </c>
      <c r="D35" s="46">
        <v>2474160</v>
      </c>
      <c r="E35" s="46">
        <v>12979</v>
      </c>
      <c r="F35" s="46">
        <v>0</v>
      </c>
      <c r="G35" s="46">
        <v>20057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11">SUM(D35:M35)</f>
        <v>2507196</v>
      </c>
      <c r="O35" s="47">
        <f t="shared" si="1"/>
        <v>31.270373419142409</v>
      </c>
      <c r="P35" s="9"/>
    </row>
    <row r="36" spans="1:119" ht="15.75">
      <c r="A36" s="28" t="s">
        <v>48</v>
      </c>
      <c r="B36" s="29"/>
      <c r="C36" s="30"/>
      <c r="D36" s="31">
        <f t="shared" ref="D36:M36" si="12">SUM(D37:D40)</f>
        <v>4337443</v>
      </c>
      <c r="E36" s="31">
        <f t="shared" si="12"/>
        <v>286869</v>
      </c>
      <c r="F36" s="31">
        <f t="shared" si="12"/>
        <v>0</v>
      </c>
      <c r="G36" s="31">
        <f t="shared" si="12"/>
        <v>1308014</v>
      </c>
      <c r="H36" s="31">
        <f t="shared" si="12"/>
        <v>0</v>
      </c>
      <c r="I36" s="31">
        <f t="shared" si="12"/>
        <v>0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>SUM(D36:M36)</f>
        <v>5932326</v>
      </c>
      <c r="O36" s="43">
        <f t="shared" si="1"/>
        <v>73.989448477138367</v>
      </c>
      <c r="P36" s="9"/>
    </row>
    <row r="37" spans="1:119">
      <c r="A37" s="12"/>
      <c r="B37" s="44">
        <v>572</v>
      </c>
      <c r="C37" s="20" t="s">
        <v>80</v>
      </c>
      <c r="D37" s="46">
        <v>2736578</v>
      </c>
      <c r="E37" s="46">
        <v>173475</v>
      </c>
      <c r="F37" s="46">
        <v>0</v>
      </c>
      <c r="G37" s="46">
        <v>1308014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4218067</v>
      </c>
      <c r="O37" s="47">
        <f t="shared" si="1"/>
        <v>52.608782957918628</v>
      </c>
      <c r="P37" s="9"/>
    </row>
    <row r="38" spans="1:119">
      <c r="A38" s="12"/>
      <c r="B38" s="44">
        <v>573</v>
      </c>
      <c r="C38" s="20" t="s">
        <v>61</v>
      </c>
      <c r="D38" s="46">
        <v>0</v>
      </c>
      <c r="E38" s="46">
        <v>50985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50985</v>
      </c>
      <c r="O38" s="47">
        <f t="shared" si="1"/>
        <v>0.63589762777819347</v>
      </c>
      <c r="P38" s="9"/>
    </row>
    <row r="39" spans="1:119">
      <c r="A39" s="12"/>
      <c r="B39" s="44">
        <v>575</v>
      </c>
      <c r="C39" s="20" t="s">
        <v>81</v>
      </c>
      <c r="D39" s="46">
        <v>423979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423979</v>
      </c>
      <c r="O39" s="47">
        <f t="shared" si="1"/>
        <v>5.2879717628277083</v>
      </c>
      <c r="P39" s="9"/>
    </row>
    <row r="40" spans="1:119">
      <c r="A40" s="12"/>
      <c r="B40" s="44">
        <v>579</v>
      </c>
      <c r="C40" s="20" t="s">
        <v>51</v>
      </c>
      <c r="D40" s="46">
        <v>1176886</v>
      </c>
      <c r="E40" s="46">
        <v>62409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1239295</v>
      </c>
      <c r="O40" s="47">
        <f t="shared" si="1"/>
        <v>15.456796128613835</v>
      </c>
      <c r="P40" s="9"/>
    </row>
    <row r="41" spans="1:119" ht="15.75">
      <c r="A41" s="28" t="s">
        <v>82</v>
      </c>
      <c r="B41" s="29"/>
      <c r="C41" s="30"/>
      <c r="D41" s="31">
        <f t="shared" ref="D41:M41" si="13">SUM(D42:D44)</f>
        <v>7391557</v>
      </c>
      <c r="E41" s="31">
        <f t="shared" si="13"/>
        <v>1139340</v>
      </c>
      <c r="F41" s="31">
        <f t="shared" si="13"/>
        <v>0</v>
      </c>
      <c r="G41" s="31">
        <f t="shared" si="13"/>
        <v>216</v>
      </c>
      <c r="H41" s="31">
        <f t="shared" si="13"/>
        <v>0</v>
      </c>
      <c r="I41" s="31">
        <f t="shared" si="13"/>
        <v>413403</v>
      </c>
      <c r="J41" s="31">
        <f t="shared" si="13"/>
        <v>0</v>
      </c>
      <c r="K41" s="31">
        <f t="shared" si="13"/>
        <v>21998389</v>
      </c>
      <c r="L41" s="31">
        <f t="shared" si="13"/>
        <v>0</v>
      </c>
      <c r="M41" s="31">
        <f t="shared" si="13"/>
        <v>0</v>
      </c>
      <c r="N41" s="31">
        <f>SUM(D41:M41)</f>
        <v>30942905</v>
      </c>
      <c r="O41" s="43">
        <f t="shared" si="1"/>
        <v>385.92762353762879</v>
      </c>
      <c r="P41" s="9"/>
    </row>
    <row r="42" spans="1:119">
      <c r="A42" s="12"/>
      <c r="B42" s="44">
        <v>581</v>
      </c>
      <c r="C42" s="20" t="s">
        <v>83</v>
      </c>
      <c r="D42" s="46">
        <v>7391557</v>
      </c>
      <c r="E42" s="46">
        <v>1139340</v>
      </c>
      <c r="F42" s="46">
        <v>0</v>
      </c>
      <c r="G42" s="46">
        <v>0</v>
      </c>
      <c r="H42" s="46">
        <v>0</v>
      </c>
      <c r="I42" s="46">
        <v>413403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8944300</v>
      </c>
      <c r="O42" s="47">
        <f t="shared" si="1"/>
        <v>111.55553892588989</v>
      </c>
      <c r="P42" s="9"/>
    </row>
    <row r="43" spans="1:119">
      <c r="A43" s="12"/>
      <c r="B43" s="44">
        <v>584</v>
      </c>
      <c r="C43" s="20" t="s">
        <v>97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21998389</v>
      </c>
      <c r="L43" s="46">
        <v>0</v>
      </c>
      <c r="M43" s="46">
        <v>0</v>
      </c>
      <c r="N43" s="46">
        <f>SUM(D43:M43)</f>
        <v>21998389</v>
      </c>
      <c r="O43" s="47">
        <f t="shared" si="1"/>
        <v>274.36939060590186</v>
      </c>
      <c r="P43" s="9"/>
    </row>
    <row r="44" spans="1:119" ht="15.75" thickBot="1">
      <c r="A44" s="12"/>
      <c r="B44" s="44">
        <v>585</v>
      </c>
      <c r="C44" s="20" t="s">
        <v>70</v>
      </c>
      <c r="D44" s="46">
        <v>0</v>
      </c>
      <c r="E44" s="46">
        <v>0</v>
      </c>
      <c r="F44" s="46">
        <v>0</v>
      </c>
      <c r="G44" s="46">
        <v>216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216</v>
      </c>
      <c r="O44" s="47">
        <f t="shared" si="1"/>
        <v>2.6940058370126469E-3</v>
      </c>
      <c r="P44" s="9"/>
    </row>
    <row r="45" spans="1:119" ht="16.5" thickBot="1">
      <c r="A45" s="14" t="s">
        <v>10</v>
      </c>
      <c r="B45" s="23"/>
      <c r="C45" s="22"/>
      <c r="D45" s="15">
        <f t="shared" ref="D45:M45" si="14">SUM(D5,D14,D20,D27,D30,D34,D36,D41)</f>
        <v>104002550</v>
      </c>
      <c r="E45" s="15">
        <f t="shared" si="14"/>
        <v>15617746</v>
      </c>
      <c r="F45" s="15">
        <f t="shared" si="14"/>
        <v>5153088</v>
      </c>
      <c r="G45" s="15">
        <f t="shared" si="14"/>
        <v>2937566</v>
      </c>
      <c r="H45" s="15">
        <f t="shared" si="14"/>
        <v>0</v>
      </c>
      <c r="I45" s="15">
        <f t="shared" si="14"/>
        <v>48022777</v>
      </c>
      <c r="J45" s="15">
        <f t="shared" si="14"/>
        <v>0</v>
      </c>
      <c r="K45" s="15">
        <f t="shared" si="14"/>
        <v>21998389</v>
      </c>
      <c r="L45" s="15">
        <f t="shared" si="14"/>
        <v>0</v>
      </c>
      <c r="M45" s="15">
        <f t="shared" si="14"/>
        <v>0</v>
      </c>
      <c r="N45" s="15">
        <f>SUM(D45:M45)</f>
        <v>197732116</v>
      </c>
      <c r="O45" s="37">
        <f t="shared" si="1"/>
        <v>2466.1642345780638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93" t="s">
        <v>100</v>
      </c>
      <c r="M47" s="93"/>
      <c r="N47" s="93"/>
      <c r="O47" s="41">
        <v>80178</v>
      </c>
    </row>
    <row r="48" spans="1:119">
      <c r="A48" s="94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6"/>
    </row>
    <row r="49" spans="1:15" ht="15.75" customHeight="1" thickBot="1">
      <c r="A49" s="97" t="s">
        <v>64</v>
      </c>
      <c r="B49" s="98"/>
      <c r="C49" s="98"/>
      <c r="D49" s="98"/>
      <c r="E49" s="98"/>
      <c r="F49" s="98"/>
      <c r="G49" s="98"/>
      <c r="H49" s="98"/>
      <c r="I49" s="98"/>
      <c r="J49" s="98"/>
      <c r="K49" s="98"/>
      <c r="L49" s="98"/>
      <c r="M49" s="98"/>
      <c r="N49" s="98"/>
      <c r="O49" s="99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17598543</v>
      </c>
      <c r="E5" s="26">
        <f t="shared" si="0"/>
        <v>76588</v>
      </c>
      <c r="F5" s="26">
        <f t="shared" si="0"/>
        <v>6226467</v>
      </c>
      <c r="G5" s="26">
        <f t="shared" si="0"/>
        <v>2167821</v>
      </c>
      <c r="H5" s="26">
        <f t="shared" si="0"/>
        <v>0</v>
      </c>
      <c r="I5" s="26">
        <f t="shared" si="0"/>
        <v>1349189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27418608</v>
      </c>
      <c r="O5" s="32">
        <f t="shared" ref="O5:O46" si="1">(N5/O$48)</f>
        <v>344.90116608173895</v>
      </c>
      <c r="P5" s="6"/>
    </row>
    <row r="6" spans="1:133">
      <c r="A6" s="12"/>
      <c r="B6" s="44">
        <v>511</v>
      </c>
      <c r="C6" s="20" t="s">
        <v>19</v>
      </c>
      <c r="D6" s="46">
        <v>371689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371689</v>
      </c>
      <c r="O6" s="47">
        <f t="shared" si="1"/>
        <v>4.675509767664189</v>
      </c>
      <c r="P6" s="9"/>
    </row>
    <row r="7" spans="1:133">
      <c r="A7" s="12"/>
      <c r="B7" s="44">
        <v>512</v>
      </c>
      <c r="C7" s="20" t="s">
        <v>20</v>
      </c>
      <c r="D7" s="46">
        <v>765832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765832</v>
      </c>
      <c r="O7" s="47">
        <f t="shared" si="1"/>
        <v>9.6334704454256137</v>
      </c>
      <c r="P7" s="9"/>
    </row>
    <row r="8" spans="1:133">
      <c r="A8" s="12"/>
      <c r="B8" s="44">
        <v>513</v>
      </c>
      <c r="C8" s="20" t="s">
        <v>21</v>
      </c>
      <c r="D8" s="46">
        <v>9109521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9109521</v>
      </c>
      <c r="O8" s="47">
        <f t="shared" si="1"/>
        <v>114.58949394316767</v>
      </c>
      <c r="P8" s="9"/>
    </row>
    <row r="9" spans="1:133">
      <c r="A9" s="12"/>
      <c r="B9" s="44">
        <v>514</v>
      </c>
      <c r="C9" s="20" t="s">
        <v>22</v>
      </c>
      <c r="D9" s="46">
        <v>526238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526238</v>
      </c>
      <c r="O9" s="47">
        <f t="shared" si="1"/>
        <v>6.6195957080141392</v>
      </c>
      <c r="P9" s="9"/>
    </row>
    <row r="10" spans="1:133">
      <c r="A10" s="12"/>
      <c r="B10" s="44">
        <v>515</v>
      </c>
      <c r="C10" s="20" t="s">
        <v>23</v>
      </c>
      <c r="D10" s="46">
        <v>1370298</v>
      </c>
      <c r="E10" s="46">
        <v>12700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1382998</v>
      </c>
      <c r="O10" s="47">
        <f t="shared" si="1"/>
        <v>17.396857743059485</v>
      </c>
      <c r="P10" s="9"/>
    </row>
    <row r="11" spans="1:133">
      <c r="A11" s="12"/>
      <c r="B11" s="44">
        <v>517</v>
      </c>
      <c r="C11" s="20" t="s">
        <v>24</v>
      </c>
      <c r="D11" s="46">
        <v>364934</v>
      </c>
      <c r="E11" s="46">
        <v>0</v>
      </c>
      <c r="F11" s="46">
        <v>6226467</v>
      </c>
      <c r="G11" s="46">
        <v>0</v>
      </c>
      <c r="H11" s="46">
        <v>0</v>
      </c>
      <c r="I11" s="46">
        <v>486694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7078095</v>
      </c>
      <c r="O11" s="47">
        <f t="shared" si="1"/>
        <v>89.036001358541839</v>
      </c>
      <c r="P11" s="9"/>
    </row>
    <row r="12" spans="1:133">
      <c r="A12" s="12"/>
      <c r="B12" s="44">
        <v>518</v>
      </c>
      <c r="C12" s="20" t="s">
        <v>59</v>
      </c>
      <c r="D12" s="46">
        <v>670829</v>
      </c>
      <c r="E12" s="46">
        <v>63888</v>
      </c>
      <c r="F12" s="46">
        <v>0</v>
      </c>
      <c r="G12" s="46">
        <v>0</v>
      </c>
      <c r="H12" s="46">
        <v>0</v>
      </c>
      <c r="I12" s="46">
        <v>862495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1597212</v>
      </c>
      <c r="O12" s="47">
        <f t="shared" si="1"/>
        <v>20.09147515000566</v>
      </c>
      <c r="P12" s="9"/>
    </row>
    <row r="13" spans="1:133">
      <c r="A13" s="12"/>
      <c r="B13" s="44">
        <v>519</v>
      </c>
      <c r="C13" s="20" t="s">
        <v>75</v>
      </c>
      <c r="D13" s="46">
        <v>4419202</v>
      </c>
      <c r="E13" s="46">
        <v>0</v>
      </c>
      <c r="F13" s="46">
        <v>0</v>
      </c>
      <c r="G13" s="46">
        <v>2167821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6587023</v>
      </c>
      <c r="O13" s="47">
        <f t="shared" si="1"/>
        <v>82.858761965860353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SUM(D15:D19)</f>
        <v>69087425</v>
      </c>
      <c r="E14" s="31">
        <f t="shared" si="3"/>
        <v>245091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69332516</v>
      </c>
      <c r="O14" s="43">
        <f t="shared" si="1"/>
        <v>872.14003044140031</v>
      </c>
      <c r="P14" s="10"/>
    </row>
    <row r="15" spans="1:133">
      <c r="A15" s="12"/>
      <c r="B15" s="44">
        <v>521</v>
      </c>
      <c r="C15" s="20" t="s">
        <v>27</v>
      </c>
      <c r="D15" s="46">
        <v>25903645</v>
      </c>
      <c r="E15" s="46">
        <v>139882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26043527</v>
      </c>
      <c r="O15" s="47">
        <f t="shared" si="1"/>
        <v>327.60389700240262</v>
      </c>
      <c r="P15" s="9"/>
    </row>
    <row r="16" spans="1:133">
      <c r="A16" s="12"/>
      <c r="B16" s="44">
        <v>522</v>
      </c>
      <c r="C16" s="20" t="s">
        <v>28</v>
      </c>
      <c r="D16" s="46">
        <v>33654716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33654716</v>
      </c>
      <c r="O16" s="47">
        <f t="shared" si="1"/>
        <v>423.34573631709372</v>
      </c>
      <c r="P16" s="9"/>
    </row>
    <row r="17" spans="1:16">
      <c r="A17" s="12"/>
      <c r="B17" s="44">
        <v>524</v>
      </c>
      <c r="C17" s="20" t="s">
        <v>29</v>
      </c>
      <c r="D17" s="46">
        <v>7104873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7104873</v>
      </c>
      <c r="O17" s="47">
        <f t="shared" si="1"/>
        <v>89.372844258273901</v>
      </c>
      <c r="P17" s="9"/>
    </row>
    <row r="18" spans="1:16">
      <c r="A18" s="12"/>
      <c r="B18" s="44">
        <v>525</v>
      </c>
      <c r="C18" s="20" t="s">
        <v>30</v>
      </c>
      <c r="D18" s="46">
        <v>120311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120311</v>
      </c>
      <c r="O18" s="47">
        <f t="shared" si="1"/>
        <v>1.5134030214976666</v>
      </c>
      <c r="P18" s="9"/>
    </row>
    <row r="19" spans="1:16">
      <c r="A19" s="12"/>
      <c r="B19" s="44">
        <v>529</v>
      </c>
      <c r="C19" s="20" t="s">
        <v>31</v>
      </c>
      <c r="D19" s="46">
        <v>2303880</v>
      </c>
      <c r="E19" s="46">
        <v>105209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2409089</v>
      </c>
      <c r="O19" s="47">
        <f t="shared" si="1"/>
        <v>30.304149842132407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SUM(D21:D26)</f>
        <v>7818151</v>
      </c>
      <c r="E20" s="31">
        <f t="shared" si="5"/>
        <v>375367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39387938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47581456</v>
      </c>
      <c r="O20" s="43">
        <f t="shared" si="1"/>
        <v>598.53146659622371</v>
      </c>
      <c r="P20" s="10"/>
    </row>
    <row r="21" spans="1:16">
      <c r="A21" s="12"/>
      <c r="B21" s="44">
        <v>533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5436593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5436593</v>
      </c>
      <c r="O21" s="47">
        <f t="shared" si="1"/>
        <v>68.387398266601252</v>
      </c>
      <c r="P21" s="9"/>
    </row>
    <row r="22" spans="1:16">
      <c r="A22" s="12"/>
      <c r="B22" s="44">
        <v>534</v>
      </c>
      <c r="C22" s="20" t="s">
        <v>77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15614996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15614996</v>
      </c>
      <c r="O22" s="47">
        <f t="shared" si="1"/>
        <v>196.42245619331547</v>
      </c>
      <c r="P22" s="9"/>
    </row>
    <row r="23" spans="1:16">
      <c r="A23" s="12"/>
      <c r="B23" s="44">
        <v>535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5271327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5271327</v>
      </c>
      <c r="O23" s="47">
        <f t="shared" si="1"/>
        <v>66.308502207630482</v>
      </c>
      <c r="P23" s="9"/>
    </row>
    <row r="24" spans="1:16">
      <c r="A24" s="12"/>
      <c r="B24" s="44">
        <v>536</v>
      </c>
      <c r="C24" s="20" t="s">
        <v>78</v>
      </c>
      <c r="D24" s="46">
        <v>0</v>
      </c>
      <c r="E24" s="46">
        <v>84575</v>
      </c>
      <c r="F24" s="46">
        <v>0</v>
      </c>
      <c r="G24" s="46">
        <v>0</v>
      </c>
      <c r="H24" s="46">
        <v>0</v>
      </c>
      <c r="I24" s="46">
        <v>12275391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12359966</v>
      </c>
      <c r="O24" s="47">
        <f t="shared" si="1"/>
        <v>155.47713750204412</v>
      </c>
      <c r="P24" s="9"/>
    </row>
    <row r="25" spans="1:16">
      <c r="A25" s="12"/>
      <c r="B25" s="44">
        <v>538</v>
      </c>
      <c r="C25" s="20" t="s">
        <v>94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789631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789631</v>
      </c>
      <c r="O25" s="47">
        <f t="shared" si="1"/>
        <v>9.9328402329647663</v>
      </c>
      <c r="P25" s="9"/>
    </row>
    <row r="26" spans="1:16">
      <c r="A26" s="12"/>
      <c r="B26" s="44">
        <v>539</v>
      </c>
      <c r="C26" s="20" t="s">
        <v>37</v>
      </c>
      <c r="D26" s="46">
        <v>7818151</v>
      </c>
      <c r="E26" s="46">
        <v>290792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8108943</v>
      </c>
      <c r="O26" s="47">
        <f t="shared" si="1"/>
        <v>102.00313219366768</v>
      </c>
      <c r="P26" s="9"/>
    </row>
    <row r="27" spans="1:16" ht="15.75">
      <c r="A27" s="28" t="s">
        <v>38</v>
      </c>
      <c r="B27" s="29"/>
      <c r="C27" s="30"/>
      <c r="D27" s="31">
        <f t="shared" ref="D27:M27" si="7">SUM(D28:D29)</f>
        <v>633082</v>
      </c>
      <c r="E27" s="31">
        <f t="shared" si="7"/>
        <v>1956484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4" si="8">SUM(D27:M27)</f>
        <v>2589566</v>
      </c>
      <c r="O27" s="43">
        <f t="shared" si="1"/>
        <v>32.574386454834773</v>
      </c>
      <c r="P27" s="10"/>
    </row>
    <row r="28" spans="1:16">
      <c r="A28" s="12"/>
      <c r="B28" s="44">
        <v>541</v>
      </c>
      <c r="C28" s="20" t="s">
        <v>79</v>
      </c>
      <c r="D28" s="46">
        <v>0</v>
      </c>
      <c r="E28" s="46">
        <v>1956484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1956484</v>
      </c>
      <c r="O28" s="47">
        <f t="shared" si="1"/>
        <v>24.610790344289722</v>
      </c>
      <c r="P28" s="9"/>
    </row>
    <row r="29" spans="1:16">
      <c r="A29" s="12"/>
      <c r="B29" s="44">
        <v>545</v>
      </c>
      <c r="C29" s="20" t="s">
        <v>40</v>
      </c>
      <c r="D29" s="46">
        <v>633082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633082</v>
      </c>
      <c r="O29" s="47">
        <f t="shared" si="1"/>
        <v>7.9635961105450521</v>
      </c>
      <c r="P29" s="9"/>
    </row>
    <row r="30" spans="1:16" ht="15.75">
      <c r="A30" s="28" t="s">
        <v>41</v>
      </c>
      <c r="B30" s="29"/>
      <c r="C30" s="30"/>
      <c r="D30" s="31">
        <f t="shared" ref="D30:M30" si="9">SUM(D31:D33)</f>
        <v>836055</v>
      </c>
      <c r="E30" s="31">
        <f t="shared" si="9"/>
        <v>2458465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3294520</v>
      </c>
      <c r="O30" s="43">
        <f t="shared" si="1"/>
        <v>41.44206699623885</v>
      </c>
      <c r="P30" s="10"/>
    </row>
    <row r="31" spans="1:16">
      <c r="A31" s="13"/>
      <c r="B31" s="45">
        <v>552</v>
      </c>
      <c r="C31" s="21" t="s">
        <v>43</v>
      </c>
      <c r="D31" s="46">
        <v>353839</v>
      </c>
      <c r="E31" s="46">
        <v>836839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1190678</v>
      </c>
      <c r="O31" s="47">
        <f t="shared" si="1"/>
        <v>14.977646955231014</v>
      </c>
      <c r="P31" s="9"/>
    </row>
    <row r="32" spans="1:16">
      <c r="A32" s="13"/>
      <c r="B32" s="45">
        <v>554</v>
      </c>
      <c r="C32" s="21" t="s">
        <v>44</v>
      </c>
      <c r="D32" s="46">
        <v>482216</v>
      </c>
      <c r="E32" s="46">
        <v>1048258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1530474</v>
      </c>
      <c r="O32" s="47">
        <f t="shared" si="1"/>
        <v>19.251971772519717</v>
      </c>
      <c r="P32" s="9"/>
    </row>
    <row r="33" spans="1:119">
      <c r="A33" s="13"/>
      <c r="B33" s="45">
        <v>559</v>
      </c>
      <c r="C33" s="21" t="s">
        <v>45</v>
      </c>
      <c r="D33" s="46">
        <v>0</v>
      </c>
      <c r="E33" s="46">
        <v>573368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573368</v>
      </c>
      <c r="O33" s="47">
        <f t="shared" si="1"/>
        <v>7.212448268488119</v>
      </c>
      <c r="P33" s="9"/>
    </row>
    <row r="34" spans="1:119" ht="15.75">
      <c r="A34" s="28" t="s">
        <v>46</v>
      </c>
      <c r="B34" s="29"/>
      <c r="C34" s="30"/>
      <c r="D34" s="31">
        <f t="shared" ref="D34:M34" si="10">SUM(D35:D35)</f>
        <v>2774742</v>
      </c>
      <c r="E34" s="31">
        <f t="shared" si="10"/>
        <v>20527</v>
      </c>
      <c r="F34" s="31">
        <f t="shared" si="10"/>
        <v>0</v>
      </c>
      <c r="G34" s="31">
        <f t="shared" si="10"/>
        <v>56942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2852211</v>
      </c>
      <c r="O34" s="43">
        <f t="shared" si="1"/>
        <v>35.878221819691312</v>
      </c>
      <c r="P34" s="10"/>
    </row>
    <row r="35" spans="1:119">
      <c r="A35" s="12"/>
      <c r="B35" s="44">
        <v>569</v>
      </c>
      <c r="C35" s="20" t="s">
        <v>47</v>
      </c>
      <c r="D35" s="46">
        <v>2774742</v>
      </c>
      <c r="E35" s="46">
        <v>20527</v>
      </c>
      <c r="F35" s="46">
        <v>0</v>
      </c>
      <c r="G35" s="46">
        <v>56942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11">SUM(D35:M35)</f>
        <v>2852211</v>
      </c>
      <c r="O35" s="47">
        <f t="shared" si="1"/>
        <v>35.878221819691312</v>
      </c>
      <c r="P35" s="9"/>
    </row>
    <row r="36" spans="1:119" ht="15.75">
      <c r="A36" s="28" t="s">
        <v>48</v>
      </c>
      <c r="B36" s="29"/>
      <c r="C36" s="30"/>
      <c r="D36" s="31">
        <f t="shared" ref="D36:M36" si="12">SUM(D37:D41)</f>
        <v>5499714</v>
      </c>
      <c r="E36" s="31">
        <f t="shared" si="12"/>
        <v>803513</v>
      </c>
      <c r="F36" s="31">
        <f t="shared" si="12"/>
        <v>0</v>
      </c>
      <c r="G36" s="31">
        <f t="shared" si="12"/>
        <v>101023</v>
      </c>
      <c r="H36" s="31">
        <f t="shared" si="12"/>
        <v>0</v>
      </c>
      <c r="I36" s="31">
        <f t="shared" si="12"/>
        <v>0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>SUM(D36:M36)</f>
        <v>6404250</v>
      </c>
      <c r="O36" s="43">
        <f t="shared" si="1"/>
        <v>80.559643760141896</v>
      </c>
      <c r="P36" s="9"/>
    </row>
    <row r="37" spans="1:119">
      <c r="A37" s="12"/>
      <c r="B37" s="44">
        <v>572</v>
      </c>
      <c r="C37" s="20" t="s">
        <v>80</v>
      </c>
      <c r="D37" s="46">
        <v>3576401</v>
      </c>
      <c r="E37" s="46">
        <v>562518</v>
      </c>
      <c r="F37" s="46">
        <v>0</v>
      </c>
      <c r="G37" s="46">
        <v>101023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4239942</v>
      </c>
      <c r="O37" s="47">
        <f t="shared" si="1"/>
        <v>53.334616400618891</v>
      </c>
      <c r="P37" s="9"/>
    </row>
    <row r="38" spans="1:119">
      <c r="A38" s="12"/>
      <c r="B38" s="44">
        <v>573</v>
      </c>
      <c r="C38" s="20" t="s">
        <v>61</v>
      </c>
      <c r="D38" s="46">
        <v>0</v>
      </c>
      <c r="E38" s="46">
        <v>66874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66874</v>
      </c>
      <c r="O38" s="47">
        <f t="shared" si="1"/>
        <v>0.84121413386668675</v>
      </c>
      <c r="P38" s="9"/>
    </row>
    <row r="39" spans="1:119">
      <c r="A39" s="12"/>
      <c r="B39" s="44">
        <v>574</v>
      </c>
      <c r="C39" s="20" t="s">
        <v>62</v>
      </c>
      <c r="D39" s="46">
        <v>55000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55000</v>
      </c>
      <c r="O39" s="47">
        <f t="shared" si="1"/>
        <v>0.69185000691850007</v>
      </c>
      <c r="P39" s="9"/>
    </row>
    <row r="40" spans="1:119">
      <c r="A40" s="12"/>
      <c r="B40" s="44">
        <v>575</v>
      </c>
      <c r="C40" s="20" t="s">
        <v>81</v>
      </c>
      <c r="D40" s="46">
        <v>558850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558850</v>
      </c>
      <c r="O40" s="47">
        <f t="shared" si="1"/>
        <v>7.0298250248437046</v>
      </c>
      <c r="P40" s="9"/>
    </row>
    <row r="41" spans="1:119">
      <c r="A41" s="12"/>
      <c r="B41" s="44">
        <v>579</v>
      </c>
      <c r="C41" s="20" t="s">
        <v>51</v>
      </c>
      <c r="D41" s="46">
        <v>1309463</v>
      </c>
      <c r="E41" s="46">
        <v>174121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1483584</v>
      </c>
      <c r="O41" s="47">
        <f t="shared" si="1"/>
        <v>18.662138193894108</v>
      </c>
      <c r="P41" s="9"/>
    </row>
    <row r="42" spans="1:119" ht="15.75">
      <c r="A42" s="28" t="s">
        <v>82</v>
      </c>
      <c r="B42" s="29"/>
      <c r="C42" s="30"/>
      <c r="D42" s="31">
        <f t="shared" ref="D42:M42" si="13">SUM(D43:D45)</f>
        <v>4367964</v>
      </c>
      <c r="E42" s="31">
        <f t="shared" si="13"/>
        <v>1539688</v>
      </c>
      <c r="F42" s="31">
        <f t="shared" si="13"/>
        <v>0</v>
      </c>
      <c r="G42" s="31">
        <f t="shared" si="13"/>
        <v>0</v>
      </c>
      <c r="H42" s="31">
        <f t="shared" si="13"/>
        <v>246623</v>
      </c>
      <c r="I42" s="31">
        <f t="shared" si="13"/>
        <v>298961</v>
      </c>
      <c r="J42" s="31">
        <f t="shared" si="13"/>
        <v>0</v>
      </c>
      <c r="K42" s="31">
        <f t="shared" si="13"/>
        <v>20644524</v>
      </c>
      <c r="L42" s="31">
        <f t="shared" si="13"/>
        <v>0</v>
      </c>
      <c r="M42" s="31">
        <f t="shared" si="13"/>
        <v>0</v>
      </c>
      <c r="N42" s="31">
        <f>SUM(D42:M42)</f>
        <v>27097760</v>
      </c>
      <c r="O42" s="43">
        <f t="shared" si="1"/>
        <v>340.86518988137919</v>
      </c>
      <c r="P42" s="9"/>
    </row>
    <row r="43" spans="1:119">
      <c r="A43" s="12"/>
      <c r="B43" s="44">
        <v>581</v>
      </c>
      <c r="C43" s="20" t="s">
        <v>83</v>
      </c>
      <c r="D43" s="46">
        <v>4367964</v>
      </c>
      <c r="E43" s="46">
        <v>1539688</v>
      </c>
      <c r="F43" s="46">
        <v>0</v>
      </c>
      <c r="G43" s="46">
        <v>0</v>
      </c>
      <c r="H43" s="46">
        <v>246623</v>
      </c>
      <c r="I43" s="46">
        <v>283461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6437736</v>
      </c>
      <c r="O43" s="47">
        <f t="shared" si="1"/>
        <v>80.980867202535947</v>
      </c>
      <c r="P43" s="9"/>
    </row>
    <row r="44" spans="1:119">
      <c r="A44" s="12"/>
      <c r="B44" s="44">
        <v>584</v>
      </c>
      <c r="C44" s="20" t="s">
        <v>97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20644524</v>
      </c>
      <c r="L44" s="46">
        <v>0</v>
      </c>
      <c r="M44" s="46">
        <v>0</v>
      </c>
      <c r="N44" s="46">
        <f>SUM(D44:M44)</f>
        <v>20644524</v>
      </c>
      <c r="O44" s="47">
        <f t="shared" si="1"/>
        <v>259.68934676780253</v>
      </c>
      <c r="P44" s="9"/>
    </row>
    <row r="45" spans="1:119" ht="15.75" thickBot="1">
      <c r="A45" s="12"/>
      <c r="B45" s="44">
        <v>585</v>
      </c>
      <c r="C45" s="20" t="s">
        <v>70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15500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15500</v>
      </c>
      <c r="O45" s="47">
        <f t="shared" si="1"/>
        <v>0.19497591104066819</v>
      </c>
      <c r="P45" s="9"/>
    </row>
    <row r="46" spans="1:119" ht="16.5" thickBot="1">
      <c r="A46" s="14" t="s">
        <v>10</v>
      </c>
      <c r="B46" s="23"/>
      <c r="C46" s="22"/>
      <c r="D46" s="15">
        <f t="shared" ref="D46:M46" si="14">SUM(D5,D14,D20,D27,D30,D34,D36,D42)</f>
        <v>108615676</v>
      </c>
      <c r="E46" s="15">
        <f t="shared" si="14"/>
        <v>7475723</v>
      </c>
      <c r="F46" s="15">
        <f t="shared" si="14"/>
        <v>6226467</v>
      </c>
      <c r="G46" s="15">
        <f t="shared" si="14"/>
        <v>2325786</v>
      </c>
      <c r="H46" s="15">
        <f t="shared" si="14"/>
        <v>246623</v>
      </c>
      <c r="I46" s="15">
        <f t="shared" si="14"/>
        <v>41036088</v>
      </c>
      <c r="J46" s="15">
        <f t="shared" si="14"/>
        <v>0</v>
      </c>
      <c r="K46" s="15">
        <f t="shared" si="14"/>
        <v>20644524</v>
      </c>
      <c r="L46" s="15">
        <f t="shared" si="14"/>
        <v>0</v>
      </c>
      <c r="M46" s="15">
        <f t="shared" si="14"/>
        <v>0</v>
      </c>
      <c r="N46" s="15">
        <f>SUM(D46:M46)</f>
        <v>186570887</v>
      </c>
      <c r="O46" s="37">
        <f t="shared" si="1"/>
        <v>2346.8921720316489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38"/>
      <c r="B48" s="39"/>
      <c r="C48" s="39"/>
      <c r="D48" s="40"/>
      <c r="E48" s="40"/>
      <c r="F48" s="40"/>
      <c r="G48" s="40"/>
      <c r="H48" s="40"/>
      <c r="I48" s="40"/>
      <c r="J48" s="40"/>
      <c r="K48" s="40"/>
      <c r="L48" s="93" t="s">
        <v>98</v>
      </c>
      <c r="M48" s="93"/>
      <c r="N48" s="93"/>
      <c r="O48" s="41">
        <v>79497</v>
      </c>
    </row>
    <row r="49" spans="1:15">
      <c r="A49" s="94"/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6"/>
    </row>
    <row r="50" spans="1:15" ht="15.75" customHeight="1" thickBot="1">
      <c r="A50" s="97" t="s">
        <v>64</v>
      </c>
      <c r="B50" s="98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9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16999664</v>
      </c>
      <c r="E5" s="26">
        <f t="shared" si="0"/>
        <v>0</v>
      </c>
      <c r="F5" s="26">
        <f t="shared" si="0"/>
        <v>4484278</v>
      </c>
      <c r="G5" s="26">
        <f t="shared" si="0"/>
        <v>0</v>
      </c>
      <c r="H5" s="26">
        <f t="shared" si="0"/>
        <v>0</v>
      </c>
      <c r="I5" s="26">
        <f t="shared" si="0"/>
        <v>748830</v>
      </c>
      <c r="J5" s="26">
        <f t="shared" si="0"/>
        <v>0</v>
      </c>
      <c r="K5" s="26">
        <f t="shared" si="0"/>
        <v>21125092</v>
      </c>
      <c r="L5" s="26">
        <f t="shared" si="0"/>
        <v>0</v>
      </c>
      <c r="M5" s="26">
        <f t="shared" si="0"/>
        <v>0</v>
      </c>
      <c r="N5" s="27">
        <f>SUM(D5:M5)</f>
        <v>43357864</v>
      </c>
      <c r="O5" s="32">
        <f t="shared" ref="O5:O44" si="1">(N5/O$46)</f>
        <v>551.81632367352654</v>
      </c>
      <c r="P5" s="6"/>
    </row>
    <row r="6" spans="1:133">
      <c r="A6" s="12"/>
      <c r="B6" s="44">
        <v>511</v>
      </c>
      <c r="C6" s="20" t="s">
        <v>19</v>
      </c>
      <c r="D6" s="46">
        <v>309432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309432</v>
      </c>
      <c r="O6" s="47">
        <f t="shared" si="1"/>
        <v>3.9381466916116223</v>
      </c>
      <c r="P6" s="9"/>
    </row>
    <row r="7" spans="1:133">
      <c r="A7" s="12"/>
      <c r="B7" s="44">
        <v>512</v>
      </c>
      <c r="C7" s="20" t="s">
        <v>20</v>
      </c>
      <c r="D7" s="46">
        <v>816948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816948</v>
      </c>
      <c r="O7" s="47">
        <f t="shared" si="1"/>
        <v>10.397312053758926</v>
      </c>
      <c r="P7" s="9"/>
    </row>
    <row r="8" spans="1:133">
      <c r="A8" s="12"/>
      <c r="B8" s="44">
        <v>513</v>
      </c>
      <c r="C8" s="20" t="s">
        <v>21</v>
      </c>
      <c r="D8" s="46">
        <v>7524928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7524928</v>
      </c>
      <c r="O8" s="47">
        <f t="shared" si="1"/>
        <v>95.769895511180692</v>
      </c>
      <c r="P8" s="9"/>
    </row>
    <row r="9" spans="1:133">
      <c r="A9" s="12"/>
      <c r="B9" s="44">
        <v>514</v>
      </c>
      <c r="C9" s="20" t="s">
        <v>22</v>
      </c>
      <c r="D9" s="46">
        <v>526788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526788</v>
      </c>
      <c r="O9" s="47">
        <f t="shared" si="1"/>
        <v>6.7044404566454121</v>
      </c>
      <c r="P9" s="9"/>
    </row>
    <row r="10" spans="1:133">
      <c r="A10" s="12"/>
      <c r="B10" s="44">
        <v>515</v>
      </c>
      <c r="C10" s="20" t="s">
        <v>23</v>
      </c>
      <c r="D10" s="46">
        <v>1367685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1367685</v>
      </c>
      <c r="O10" s="47">
        <f t="shared" si="1"/>
        <v>17.40655186896262</v>
      </c>
      <c r="P10" s="9"/>
    </row>
    <row r="11" spans="1:133">
      <c r="A11" s="12"/>
      <c r="B11" s="44">
        <v>517</v>
      </c>
      <c r="C11" s="20" t="s">
        <v>24</v>
      </c>
      <c r="D11" s="46">
        <v>362252</v>
      </c>
      <c r="E11" s="46">
        <v>0</v>
      </c>
      <c r="F11" s="46">
        <v>4484278</v>
      </c>
      <c r="G11" s="46">
        <v>0</v>
      </c>
      <c r="H11" s="46">
        <v>0</v>
      </c>
      <c r="I11" s="46">
        <v>748830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5595360</v>
      </c>
      <c r="O11" s="47">
        <f t="shared" si="1"/>
        <v>71.212248482303082</v>
      </c>
      <c r="P11" s="9"/>
    </row>
    <row r="12" spans="1:133">
      <c r="A12" s="12"/>
      <c r="B12" s="44">
        <v>518</v>
      </c>
      <c r="C12" s="20" t="s">
        <v>59</v>
      </c>
      <c r="D12" s="46">
        <v>691170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21125092</v>
      </c>
      <c r="L12" s="46">
        <v>0</v>
      </c>
      <c r="M12" s="46">
        <v>0</v>
      </c>
      <c r="N12" s="46">
        <f t="shared" si="2"/>
        <v>21816262</v>
      </c>
      <c r="O12" s="47">
        <f t="shared" si="1"/>
        <v>277.65596324437149</v>
      </c>
      <c r="P12" s="9"/>
    </row>
    <row r="13" spans="1:133">
      <c r="A13" s="12"/>
      <c r="B13" s="44">
        <v>519</v>
      </c>
      <c r="C13" s="20" t="s">
        <v>75</v>
      </c>
      <c r="D13" s="46">
        <v>5400461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5400461</v>
      </c>
      <c r="O13" s="47">
        <f t="shared" si="1"/>
        <v>68.731765364692706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SUM(D15:D19)</f>
        <v>64429468</v>
      </c>
      <c r="E14" s="31">
        <f t="shared" si="3"/>
        <v>619228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65048696</v>
      </c>
      <c r="O14" s="43">
        <f t="shared" si="1"/>
        <v>827.87593702671404</v>
      </c>
      <c r="P14" s="10"/>
    </row>
    <row r="15" spans="1:133">
      <c r="A15" s="12"/>
      <c r="B15" s="44">
        <v>521</v>
      </c>
      <c r="C15" s="20" t="s">
        <v>27</v>
      </c>
      <c r="D15" s="46">
        <v>23809633</v>
      </c>
      <c r="E15" s="46">
        <v>573901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24383534</v>
      </c>
      <c r="O15" s="47">
        <f t="shared" si="1"/>
        <v>310.32968067911366</v>
      </c>
      <c r="P15" s="9"/>
    </row>
    <row r="16" spans="1:133">
      <c r="A16" s="12"/>
      <c r="B16" s="44">
        <v>522</v>
      </c>
      <c r="C16" s="20" t="s">
        <v>28</v>
      </c>
      <c r="D16" s="46">
        <v>31751938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31751938</v>
      </c>
      <c r="O16" s="47">
        <f t="shared" si="1"/>
        <v>404.10749239560664</v>
      </c>
      <c r="P16" s="9"/>
    </row>
    <row r="17" spans="1:16">
      <c r="A17" s="12"/>
      <c r="B17" s="44">
        <v>524</v>
      </c>
      <c r="C17" s="20" t="s">
        <v>29</v>
      </c>
      <c r="D17" s="46">
        <v>4715889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4715889</v>
      </c>
      <c r="O17" s="47">
        <f t="shared" si="1"/>
        <v>60.019205070444045</v>
      </c>
      <c r="P17" s="9"/>
    </row>
    <row r="18" spans="1:16">
      <c r="A18" s="12"/>
      <c r="B18" s="44">
        <v>525</v>
      </c>
      <c r="C18" s="20" t="s">
        <v>30</v>
      </c>
      <c r="D18" s="46">
        <v>2089452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2089452</v>
      </c>
      <c r="O18" s="47">
        <f t="shared" si="1"/>
        <v>26.592493604673361</v>
      </c>
      <c r="P18" s="9"/>
    </row>
    <row r="19" spans="1:16">
      <c r="A19" s="12"/>
      <c r="B19" s="44">
        <v>529</v>
      </c>
      <c r="C19" s="20" t="s">
        <v>31</v>
      </c>
      <c r="D19" s="46">
        <v>2062556</v>
      </c>
      <c r="E19" s="46">
        <v>45327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2107883</v>
      </c>
      <c r="O19" s="47">
        <f t="shared" si="1"/>
        <v>26.827065276876279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SUM(D21:D26)</f>
        <v>7247332</v>
      </c>
      <c r="E20" s="31">
        <f t="shared" si="5"/>
        <v>466560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43079916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50793808</v>
      </c>
      <c r="O20" s="43">
        <f t="shared" si="1"/>
        <v>646.45371819836328</v>
      </c>
      <c r="P20" s="10"/>
    </row>
    <row r="21" spans="1:16">
      <c r="A21" s="12"/>
      <c r="B21" s="44">
        <v>533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4907399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4907399</v>
      </c>
      <c r="O21" s="47">
        <f t="shared" si="1"/>
        <v>62.456556323418987</v>
      </c>
      <c r="P21" s="9"/>
    </row>
    <row r="22" spans="1:16">
      <c r="A22" s="12"/>
      <c r="B22" s="44">
        <v>534</v>
      </c>
      <c r="C22" s="20" t="s">
        <v>77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17096677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17096677</v>
      </c>
      <c r="O22" s="47">
        <f t="shared" si="1"/>
        <v>217.58971911470863</v>
      </c>
      <c r="P22" s="9"/>
    </row>
    <row r="23" spans="1:16">
      <c r="A23" s="12"/>
      <c r="B23" s="44">
        <v>535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4866012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4866012</v>
      </c>
      <c r="O23" s="47">
        <f t="shared" si="1"/>
        <v>61.929823221717385</v>
      </c>
      <c r="P23" s="9"/>
    </row>
    <row r="24" spans="1:16">
      <c r="A24" s="12"/>
      <c r="B24" s="44">
        <v>536</v>
      </c>
      <c r="C24" s="20" t="s">
        <v>78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16201794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16201794</v>
      </c>
      <c r="O24" s="47">
        <f t="shared" si="1"/>
        <v>206.20052689855294</v>
      </c>
      <c r="P24" s="9"/>
    </row>
    <row r="25" spans="1:16">
      <c r="A25" s="12"/>
      <c r="B25" s="44">
        <v>538</v>
      </c>
      <c r="C25" s="20" t="s">
        <v>94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8034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8034</v>
      </c>
      <c r="O25" s="47">
        <f t="shared" si="1"/>
        <v>0.10224886411362683</v>
      </c>
      <c r="P25" s="9"/>
    </row>
    <row r="26" spans="1:16">
      <c r="A26" s="12"/>
      <c r="B26" s="44">
        <v>539</v>
      </c>
      <c r="C26" s="20" t="s">
        <v>37</v>
      </c>
      <c r="D26" s="46">
        <v>7247332</v>
      </c>
      <c r="E26" s="46">
        <v>466560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7713892</v>
      </c>
      <c r="O26" s="47">
        <f t="shared" si="1"/>
        <v>98.174843775851755</v>
      </c>
      <c r="P26" s="9"/>
    </row>
    <row r="27" spans="1:16" ht="15.75">
      <c r="A27" s="28" t="s">
        <v>38</v>
      </c>
      <c r="B27" s="29"/>
      <c r="C27" s="30"/>
      <c r="D27" s="31">
        <f t="shared" ref="D27:M27" si="7">SUM(D28:D29)</f>
        <v>736560</v>
      </c>
      <c r="E27" s="31">
        <f t="shared" si="7"/>
        <v>2943162</v>
      </c>
      <c r="F27" s="31">
        <f t="shared" si="7"/>
        <v>0</v>
      </c>
      <c r="G27" s="31">
        <f t="shared" si="7"/>
        <v>24471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4" si="8">SUM(D27:M27)</f>
        <v>3704193</v>
      </c>
      <c r="O27" s="43">
        <f t="shared" si="1"/>
        <v>47.143331678820971</v>
      </c>
      <c r="P27" s="10"/>
    </row>
    <row r="28" spans="1:16">
      <c r="A28" s="12"/>
      <c r="B28" s="44">
        <v>541</v>
      </c>
      <c r="C28" s="20" t="s">
        <v>79</v>
      </c>
      <c r="D28" s="46">
        <v>0</v>
      </c>
      <c r="E28" s="46">
        <v>2943162</v>
      </c>
      <c r="F28" s="46">
        <v>0</v>
      </c>
      <c r="G28" s="46">
        <v>24471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2967633</v>
      </c>
      <c r="O28" s="47">
        <f t="shared" si="1"/>
        <v>37.769119163071281</v>
      </c>
      <c r="P28" s="9"/>
    </row>
    <row r="29" spans="1:16">
      <c r="A29" s="12"/>
      <c r="B29" s="44">
        <v>545</v>
      </c>
      <c r="C29" s="20" t="s">
        <v>40</v>
      </c>
      <c r="D29" s="46">
        <v>736560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736560</v>
      </c>
      <c r="O29" s="47">
        <f t="shared" si="1"/>
        <v>9.3742125157496847</v>
      </c>
      <c r="P29" s="9"/>
    </row>
    <row r="30" spans="1:16" ht="15.75">
      <c r="A30" s="28" t="s">
        <v>41</v>
      </c>
      <c r="B30" s="29"/>
      <c r="C30" s="30"/>
      <c r="D30" s="31">
        <f t="shared" ref="D30:M30" si="9">SUM(D31:D33)</f>
        <v>601873</v>
      </c>
      <c r="E30" s="31">
        <f t="shared" si="9"/>
        <v>3007952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3609825</v>
      </c>
      <c r="O30" s="43">
        <f t="shared" si="1"/>
        <v>45.942308426558739</v>
      </c>
      <c r="P30" s="10"/>
    </row>
    <row r="31" spans="1:16">
      <c r="A31" s="13"/>
      <c r="B31" s="45">
        <v>552</v>
      </c>
      <c r="C31" s="21" t="s">
        <v>43</v>
      </c>
      <c r="D31" s="46">
        <v>266470</v>
      </c>
      <c r="E31" s="46">
        <v>1468408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1734878</v>
      </c>
      <c r="O31" s="47">
        <f t="shared" si="1"/>
        <v>22.079823858068295</v>
      </c>
      <c r="P31" s="9"/>
    </row>
    <row r="32" spans="1:16">
      <c r="A32" s="13"/>
      <c r="B32" s="45">
        <v>554</v>
      </c>
      <c r="C32" s="21" t="s">
        <v>44</v>
      </c>
      <c r="D32" s="46">
        <v>335403</v>
      </c>
      <c r="E32" s="46">
        <v>1191376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1526779</v>
      </c>
      <c r="O32" s="47">
        <f t="shared" si="1"/>
        <v>19.431344100390721</v>
      </c>
      <c r="P32" s="9"/>
    </row>
    <row r="33" spans="1:119">
      <c r="A33" s="13"/>
      <c r="B33" s="45">
        <v>559</v>
      </c>
      <c r="C33" s="21" t="s">
        <v>45</v>
      </c>
      <c r="D33" s="46">
        <v>0</v>
      </c>
      <c r="E33" s="46">
        <v>348168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348168</v>
      </c>
      <c r="O33" s="47">
        <f t="shared" si="1"/>
        <v>4.4311404680997288</v>
      </c>
      <c r="P33" s="9"/>
    </row>
    <row r="34" spans="1:119" ht="15.75">
      <c r="A34" s="28" t="s">
        <v>46</v>
      </c>
      <c r="B34" s="29"/>
      <c r="C34" s="30"/>
      <c r="D34" s="31">
        <f t="shared" ref="D34:M34" si="10">SUM(D35:D35)</f>
        <v>2888246</v>
      </c>
      <c r="E34" s="31">
        <f t="shared" si="10"/>
        <v>197385</v>
      </c>
      <c r="F34" s="31">
        <f t="shared" si="10"/>
        <v>0</v>
      </c>
      <c r="G34" s="31">
        <f t="shared" si="10"/>
        <v>188523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3274154</v>
      </c>
      <c r="O34" s="43">
        <f t="shared" si="1"/>
        <v>41.670217504740812</v>
      </c>
      <c r="P34" s="10"/>
    </row>
    <row r="35" spans="1:119">
      <c r="A35" s="12"/>
      <c r="B35" s="44">
        <v>569</v>
      </c>
      <c r="C35" s="20" t="s">
        <v>47</v>
      </c>
      <c r="D35" s="46">
        <v>2888246</v>
      </c>
      <c r="E35" s="46">
        <v>197385</v>
      </c>
      <c r="F35" s="46">
        <v>0</v>
      </c>
      <c r="G35" s="46">
        <v>188523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11">SUM(D35:M35)</f>
        <v>3274154</v>
      </c>
      <c r="O35" s="47">
        <f t="shared" si="1"/>
        <v>41.670217504740812</v>
      </c>
      <c r="P35" s="9"/>
    </row>
    <row r="36" spans="1:119" ht="15.75">
      <c r="A36" s="28" t="s">
        <v>48</v>
      </c>
      <c r="B36" s="29"/>
      <c r="C36" s="30"/>
      <c r="D36" s="31">
        <f t="shared" ref="D36:M36" si="12">SUM(D37:D40)</f>
        <v>5199064</v>
      </c>
      <c r="E36" s="31">
        <f t="shared" si="12"/>
        <v>700460</v>
      </c>
      <c r="F36" s="31">
        <f t="shared" si="12"/>
        <v>0</v>
      </c>
      <c r="G36" s="31">
        <f t="shared" si="12"/>
        <v>143416</v>
      </c>
      <c r="H36" s="31">
        <f t="shared" si="12"/>
        <v>0</v>
      </c>
      <c r="I36" s="31">
        <f t="shared" si="12"/>
        <v>0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>SUM(D36:M36)</f>
        <v>6042940</v>
      </c>
      <c r="O36" s="43">
        <f t="shared" si="1"/>
        <v>76.908607282399799</v>
      </c>
      <c r="P36" s="9"/>
    </row>
    <row r="37" spans="1:119">
      <c r="A37" s="12"/>
      <c r="B37" s="44">
        <v>572</v>
      </c>
      <c r="C37" s="20" t="s">
        <v>80</v>
      </c>
      <c r="D37" s="46">
        <v>3281340</v>
      </c>
      <c r="E37" s="46">
        <v>641954</v>
      </c>
      <c r="F37" s="46">
        <v>0</v>
      </c>
      <c r="G37" s="46">
        <v>143416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4066710</v>
      </c>
      <c r="O37" s="47">
        <f t="shared" si="1"/>
        <v>51.757092130884658</v>
      </c>
      <c r="P37" s="9"/>
    </row>
    <row r="38" spans="1:119">
      <c r="A38" s="12"/>
      <c r="B38" s="44">
        <v>573</v>
      </c>
      <c r="C38" s="20" t="s">
        <v>61</v>
      </c>
      <c r="D38" s="46">
        <v>0</v>
      </c>
      <c r="E38" s="46">
        <v>58506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58506</v>
      </c>
      <c r="O38" s="47">
        <f t="shared" si="1"/>
        <v>0.74460692604329737</v>
      </c>
      <c r="P38" s="9"/>
    </row>
    <row r="39" spans="1:119">
      <c r="A39" s="12"/>
      <c r="B39" s="44">
        <v>575</v>
      </c>
      <c r="C39" s="20" t="s">
        <v>81</v>
      </c>
      <c r="D39" s="46">
        <v>447337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447337</v>
      </c>
      <c r="O39" s="47">
        <f t="shared" si="1"/>
        <v>5.6932661346773061</v>
      </c>
      <c r="P39" s="9"/>
    </row>
    <row r="40" spans="1:119">
      <c r="A40" s="12"/>
      <c r="B40" s="44">
        <v>579</v>
      </c>
      <c r="C40" s="20" t="s">
        <v>51</v>
      </c>
      <c r="D40" s="46">
        <v>1470387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1470387</v>
      </c>
      <c r="O40" s="47">
        <f t="shared" si="1"/>
        <v>18.713642090794547</v>
      </c>
      <c r="P40" s="9"/>
    </row>
    <row r="41" spans="1:119" ht="15.75">
      <c r="A41" s="28" t="s">
        <v>82</v>
      </c>
      <c r="B41" s="29"/>
      <c r="C41" s="30"/>
      <c r="D41" s="31">
        <f t="shared" ref="D41:M41" si="13">SUM(D42:D43)</f>
        <v>4607951</v>
      </c>
      <c r="E41" s="31">
        <f t="shared" si="13"/>
        <v>1572883</v>
      </c>
      <c r="F41" s="31">
        <f t="shared" si="13"/>
        <v>4154425</v>
      </c>
      <c r="G41" s="31">
        <f t="shared" si="13"/>
        <v>362837</v>
      </c>
      <c r="H41" s="31">
        <f t="shared" si="13"/>
        <v>409213</v>
      </c>
      <c r="I41" s="31">
        <f t="shared" si="13"/>
        <v>356698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11464007</v>
      </c>
      <c r="O41" s="43">
        <f t="shared" si="1"/>
        <v>145.90262558385197</v>
      </c>
      <c r="P41" s="9"/>
    </row>
    <row r="42" spans="1:119">
      <c r="A42" s="12"/>
      <c r="B42" s="44">
        <v>581</v>
      </c>
      <c r="C42" s="20" t="s">
        <v>83</v>
      </c>
      <c r="D42" s="46">
        <v>4607951</v>
      </c>
      <c r="E42" s="46">
        <v>1572883</v>
      </c>
      <c r="F42" s="46">
        <v>0</v>
      </c>
      <c r="G42" s="46">
        <v>0</v>
      </c>
      <c r="H42" s="46">
        <v>409213</v>
      </c>
      <c r="I42" s="46">
        <v>356698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6946745</v>
      </c>
      <c r="O42" s="47">
        <f t="shared" si="1"/>
        <v>88.411349954819087</v>
      </c>
      <c r="P42" s="9"/>
    </row>
    <row r="43" spans="1:119" ht="15.75" thickBot="1">
      <c r="A43" s="12"/>
      <c r="B43" s="44">
        <v>585</v>
      </c>
      <c r="C43" s="20" t="s">
        <v>70</v>
      </c>
      <c r="D43" s="46">
        <v>0</v>
      </c>
      <c r="E43" s="46">
        <v>0</v>
      </c>
      <c r="F43" s="46">
        <v>4154425</v>
      </c>
      <c r="G43" s="46">
        <v>362837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4517262</v>
      </c>
      <c r="O43" s="47">
        <f t="shared" si="1"/>
        <v>57.491275629032877</v>
      </c>
      <c r="P43" s="9"/>
    </row>
    <row r="44" spans="1:119" ht="16.5" thickBot="1">
      <c r="A44" s="14" t="s">
        <v>10</v>
      </c>
      <c r="B44" s="23"/>
      <c r="C44" s="22"/>
      <c r="D44" s="15">
        <f t="shared" ref="D44:M44" si="14">SUM(D5,D14,D20,D27,D30,D34,D36,D41)</f>
        <v>102710158</v>
      </c>
      <c r="E44" s="15">
        <f t="shared" si="14"/>
        <v>9507630</v>
      </c>
      <c r="F44" s="15">
        <f t="shared" si="14"/>
        <v>8638703</v>
      </c>
      <c r="G44" s="15">
        <f t="shared" si="14"/>
        <v>719247</v>
      </c>
      <c r="H44" s="15">
        <f t="shared" si="14"/>
        <v>409213</v>
      </c>
      <c r="I44" s="15">
        <f t="shared" si="14"/>
        <v>44185444</v>
      </c>
      <c r="J44" s="15">
        <f t="shared" si="14"/>
        <v>0</v>
      </c>
      <c r="K44" s="15">
        <f t="shared" si="14"/>
        <v>21125092</v>
      </c>
      <c r="L44" s="15">
        <f t="shared" si="14"/>
        <v>0</v>
      </c>
      <c r="M44" s="15">
        <f t="shared" si="14"/>
        <v>0</v>
      </c>
      <c r="N44" s="15">
        <f>SUM(D44:M44)</f>
        <v>187295487</v>
      </c>
      <c r="O44" s="37">
        <f t="shared" si="1"/>
        <v>2383.7130693749759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93" t="s">
        <v>95</v>
      </c>
      <c r="M46" s="93"/>
      <c r="N46" s="93"/>
      <c r="O46" s="41">
        <v>78573</v>
      </c>
    </row>
    <row r="47" spans="1:119">
      <c r="A47" s="94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6"/>
    </row>
    <row r="48" spans="1:119" ht="15.75" customHeight="1" thickBot="1">
      <c r="A48" s="97" t="s">
        <v>64</v>
      </c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9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20772782</v>
      </c>
      <c r="E5" s="26">
        <f t="shared" si="0"/>
        <v>0</v>
      </c>
      <c r="F5" s="26">
        <f t="shared" si="0"/>
        <v>4482917</v>
      </c>
      <c r="G5" s="26">
        <f t="shared" si="0"/>
        <v>0</v>
      </c>
      <c r="H5" s="26">
        <f t="shared" si="0"/>
        <v>0</v>
      </c>
      <c r="I5" s="26">
        <f t="shared" si="0"/>
        <v>823226</v>
      </c>
      <c r="J5" s="26">
        <f t="shared" si="0"/>
        <v>0</v>
      </c>
      <c r="K5" s="26">
        <f t="shared" si="0"/>
        <v>22108820</v>
      </c>
      <c r="L5" s="26">
        <f t="shared" si="0"/>
        <v>0</v>
      </c>
      <c r="M5" s="26">
        <f t="shared" si="0"/>
        <v>0</v>
      </c>
      <c r="N5" s="27">
        <f>SUM(D5:M5)</f>
        <v>48187745</v>
      </c>
      <c r="O5" s="32">
        <f t="shared" ref="O5:O43" si="1">(N5/O$45)</f>
        <v>617.45912457394741</v>
      </c>
      <c r="P5" s="6"/>
    </row>
    <row r="6" spans="1:133">
      <c r="A6" s="12"/>
      <c r="B6" s="44">
        <v>511</v>
      </c>
      <c r="C6" s="20" t="s">
        <v>19</v>
      </c>
      <c r="D6" s="46">
        <v>307477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307477</v>
      </c>
      <c r="O6" s="47">
        <f t="shared" si="1"/>
        <v>3.939891340560211</v>
      </c>
      <c r="P6" s="9"/>
    </row>
    <row r="7" spans="1:133">
      <c r="A7" s="12"/>
      <c r="B7" s="44">
        <v>512</v>
      </c>
      <c r="C7" s="20" t="s">
        <v>20</v>
      </c>
      <c r="D7" s="46">
        <v>1112424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1112424</v>
      </c>
      <c r="O7" s="47">
        <f t="shared" si="1"/>
        <v>14.254170831090951</v>
      </c>
      <c r="P7" s="9"/>
    </row>
    <row r="8" spans="1:133">
      <c r="A8" s="12"/>
      <c r="B8" s="44">
        <v>513</v>
      </c>
      <c r="C8" s="20" t="s">
        <v>21</v>
      </c>
      <c r="D8" s="46">
        <v>7983134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7983134</v>
      </c>
      <c r="O8" s="47">
        <f t="shared" si="1"/>
        <v>102.29279106122344</v>
      </c>
      <c r="P8" s="9"/>
    </row>
    <row r="9" spans="1:133">
      <c r="A9" s="12"/>
      <c r="B9" s="44">
        <v>514</v>
      </c>
      <c r="C9" s="20" t="s">
        <v>22</v>
      </c>
      <c r="D9" s="46">
        <v>438623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438623</v>
      </c>
      <c r="O9" s="47">
        <f t="shared" si="1"/>
        <v>5.620345455011404</v>
      </c>
      <c r="P9" s="9"/>
    </row>
    <row r="10" spans="1:133">
      <c r="A10" s="12"/>
      <c r="B10" s="44">
        <v>515</v>
      </c>
      <c r="C10" s="20" t="s">
        <v>23</v>
      </c>
      <c r="D10" s="46">
        <v>1107833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1107833</v>
      </c>
      <c r="O10" s="47">
        <f t="shared" si="1"/>
        <v>14.195343532969426</v>
      </c>
      <c r="P10" s="9"/>
    </row>
    <row r="11" spans="1:133">
      <c r="A11" s="12"/>
      <c r="B11" s="44">
        <v>517</v>
      </c>
      <c r="C11" s="20" t="s">
        <v>24</v>
      </c>
      <c r="D11" s="46">
        <v>393641</v>
      </c>
      <c r="E11" s="46">
        <v>0</v>
      </c>
      <c r="F11" s="46">
        <v>4482917</v>
      </c>
      <c r="G11" s="46">
        <v>0</v>
      </c>
      <c r="H11" s="46">
        <v>0</v>
      </c>
      <c r="I11" s="46">
        <v>823226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5699784</v>
      </c>
      <c r="O11" s="47">
        <f t="shared" si="1"/>
        <v>73.034827400630434</v>
      </c>
      <c r="P11" s="9"/>
    </row>
    <row r="12" spans="1:133">
      <c r="A12" s="12"/>
      <c r="B12" s="44">
        <v>518</v>
      </c>
      <c r="C12" s="20" t="s">
        <v>59</v>
      </c>
      <c r="D12" s="46">
        <v>674101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22108820</v>
      </c>
      <c r="L12" s="46">
        <v>0</v>
      </c>
      <c r="M12" s="46">
        <v>0</v>
      </c>
      <c r="N12" s="46">
        <f t="shared" si="2"/>
        <v>22782921</v>
      </c>
      <c r="O12" s="47">
        <f t="shared" si="1"/>
        <v>291.93153686476512</v>
      </c>
      <c r="P12" s="9"/>
    </row>
    <row r="13" spans="1:133">
      <c r="A13" s="12"/>
      <c r="B13" s="44">
        <v>519</v>
      </c>
      <c r="C13" s="20" t="s">
        <v>75</v>
      </c>
      <c r="D13" s="46">
        <v>8755549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8755549</v>
      </c>
      <c r="O13" s="47">
        <f t="shared" si="1"/>
        <v>112.19021808769637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SUM(D15:D19)</f>
        <v>60964416</v>
      </c>
      <c r="E14" s="31">
        <f t="shared" si="3"/>
        <v>824700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61789116</v>
      </c>
      <c r="O14" s="43">
        <f t="shared" si="1"/>
        <v>791.74183132159601</v>
      </c>
      <c r="P14" s="10"/>
    </row>
    <row r="15" spans="1:133">
      <c r="A15" s="12"/>
      <c r="B15" s="44">
        <v>521</v>
      </c>
      <c r="C15" s="20" t="s">
        <v>27</v>
      </c>
      <c r="D15" s="46">
        <v>23644777</v>
      </c>
      <c r="E15" s="46">
        <v>796230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24441007</v>
      </c>
      <c r="O15" s="47">
        <f t="shared" si="1"/>
        <v>313.17760949232462</v>
      </c>
      <c r="P15" s="9"/>
    </row>
    <row r="16" spans="1:133">
      <c r="A16" s="12"/>
      <c r="B16" s="44">
        <v>522</v>
      </c>
      <c r="C16" s="20" t="s">
        <v>28</v>
      </c>
      <c r="D16" s="46">
        <v>32129303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32129303</v>
      </c>
      <c r="O16" s="47">
        <f t="shared" si="1"/>
        <v>411.69246047000331</v>
      </c>
      <c r="P16" s="9"/>
    </row>
    <row r="17" spans="1:16">
      <c r="A17" s="12"/>
      <c r="B17" s="44">
        <v>524</v>
      </c>
      <c r="C17" s="20" t="s">
        <v>29</v>
      </c>
      <c r="D17" s="46">
        <v>3582904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3582904</v>
      </c>
      <c r="O17" s="47">
        <f t="shared" si="1"/>
        <v>45.909945926552368</v>
      </c>
      <c r="P17" s="9"/>
    </row>
    <row r="18" spans="1:16">
      <c r="A18" s="12"/>
      <c r="B18" s="44">
        <v>525</v>
      </c>
      <c r="C18" s="20" t="s">
        <v>30</v>
      </c>
      <c r="D18" s="46">
        <v>73997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73997</v>
      </c>
      <c r="O18" s="47">
        <f t="shared" si="1"/>
        <v>0.9481689346762</v>
      </c>
      <c r="P18" s="9"/>
    </row>
    <row r="19" spans="1:16">
      <c r="A19" s="12"/>
      <c r="B19" s="44">
        <v>529</v>
      </c>
      <c r="C19" s="20" t="s">
        <v>31</v>
      </c>
      <c r="D19" s="46">
        <v>1533435</v>
      </c>
      <c r="E19" s="46">
        <v>28470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1561905</v>
      </c>
      <c r="O19" s="47">
        <f t="shared" si="1"/>
        <v>20.013646498039517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SUM(D21:D25)</f>
        <v>6117414</v>
      </c>
      <c r="E20" s="31">
        <f t="shared" si="5"/>
        <v>84736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42681769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48883919</v>
      </c>
      <c r="O20" s="43">
        <f t="shared" si="1"/>
        <v>626.37962891776226</v>
      </c>
      <c r="P20" s="10"/>
    </row>
    <row r="21" spans="1:16">
      <c r="A21" s="12"/>
      <c r="B21" s="44">
        <v>533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4511163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4511163</v>
      </c>
      <c r="O21" s="47">
        <f t="shared" si="1"/>
        <v>57.804297685861457</v>
      </c>
      <c r="P21" s="9"/>
    </row>
    <row r="22" spans="1:16">
      <c r="A22" s="12"/>
      <c r="B22" s="44">
        <v>534</v>
      </c>
      <c r="C22" s="20" t="s">
        <v>77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17145284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17145284</v>
      </c>
      <c r="O22" s="47">
        <f t="shared" si="1"/>
        <v>219.69303708259656</v>
      </c>
      <c r="P22" s="9"/>
    </row>
    <row r="23" spans="1:16">
      <c r="A23" s="12"/>
      <c r="B23" s="44">
        <v>535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4101664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4101664</v>
      </c>
      <c r="O23" s="47">
        <f t="shared" si="1"/>
        <v>52.557135901181418</v>
      </c>
      <c r="P23" s="9"/>
    </row>
    <row r="24" spans="1:16">
      <c r="A24" s="12"/>
      <c r="B24" s="44">
        <v>536</v>
      </c>
      <c r="C24" s="20" t="s">
        <v>78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16923658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16923658</v>
      </c>
      <c r="O24" s="47">
        <f t="shared" si="1"/>
        <v>216.85320724737963</v>
      </c>
      <c r="P24" s="9"/>
    </row>
    <row r="25" spans="1:16">
      <c r="A25" s="12"/>
      <c r="B25" s="44">
        <v>539</v>
      </c>
      <c r="C25" s="20" t="s">
        <v>37</v>
      </c>
      <c r="D25" s="46">
        <v>6117414</v>
      </c>
      <c r="E25" s="46">
        <v>84736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6202150</v>
      </c>
      <c r="O25" s="47">
        <f t="shared" si="1"/>
        <v>79.471951000743189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SUM(D27:D28)</f>
        <v>664656</v>
      </c>
      <c r="E26" s="31">
        <f t="shared" si="6"/>
        <v>2130779</v>
      </c>
      <c r="F26" s="31">
        <f t="shared" si="6"/>
        <v>0</v>
      </c>
      <c r="G26" s="31">
        <f t="shared" si="6"/>
        <v>306581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3102016</v>
      </c>
      <c r="O26" s="43">
        <f t="shared" si="1"/>
        <v>39.748033110376461</v>
      </c>
      <c r="P26" s="10"/>
    </row>
    <row r="27" spans="1:16">
      <c r="A27" s="12"/>
      <c r="B27" s="44">
        <v>541</v>
      </c>
      <c r="C27" s="20" t="s">
        <v>79</v>
      </c>
      <c r="D27" s="46">
        <v>0</v>
      </c>
      <c r="E27" s="46">
        <v>2130779</v>
      </c>
      <c r="F27" s="46">
        <v>0</v>
      </c>
      <c r="G27" s="46">
        <v>306581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2437360</v>
      </c>
      <c r="O27" s="47">
        <f t="shared" si="1"/>
        <v>31.231388226852207</v>
      </c>
      <c r="P27" s="9"/>
    </row>
    <row r="28" spans="1:16">
      <c r="A28" s="12"/>
      <c r="B28" s="44">
        <v>545</v>
      </c>
      <c r="C28" s="20" t="s">
        <v>40</v>
      </c>
      <c r="D28" s="46">
        <v>664656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664656</v>
      </c>
      <c r="O28" s="47">
        <f t="shared" si="1"/>
        <v>8.5166448835242559</v>
      </c>
      <c r="P28" s="9"/>
    </row>
    <row r="29" spans="1:16" ht="15.75">
      <c r="A29" s="28" t="s">
        <v>41</v>
      </c>
      <c r="B29" s="29"/>
      <c r="C29" s="30"/>
      <c r="D29" s="31">
        <f t="shared" ref="D29:M29" si="8">SUM(D30:D32)</f>
        <v>356523</v>
      </c>
      <c r="E29" s="31">
        <f t="shared" si="8"/>
        <v>1895900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2252423</v>
      </c>
      <c r="O29" s="43">
        <f t="shared" si="1"/>
        <v>28.861677045693344</v>
      </c>
      <c r="P29" s="10"/>
    </row>
    <row r="30" spans="1:16">
      <c r="A30" s="13"/>
      <c r="B30" s="45">
        <v>552</v>
      </c>
      <c r="C30" s="21" t="s">
        <v>43</v>
      </c>
      <c r="D30" s="46">
        <v>135421</v>
      </c>
      <c r="E30" s="46">
        <v>795758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931179</v>
      </c>
      <c r="O30" s="47">
        <f t="shared" si="1"/>
        <v>11.931767509802414</v>
      </c>
      <c r="P30" s="9"/>
    </row>
    <row r="31" spans="1:16">
      <c r="A31" s="13"/>
      <c r="B31" s="45">
        <v>554</v>
      </c>
      <c r="C31" s="21" t="s">
        <v>44</v>
      </c>
      <c r="D31" s="46">
        <v>221102</v>
      </c>
      <c r="E31" s="46">
        <v>724503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945605</v>
      </c>
      <c r="O31" s="47">
        <f t="shared" si="1"/>
        <v>12.116616693575255</v>
      </c>
      <c r="P31" s="9"/>
    </row>
    <row r="32" spans="1:16">
      <c r="A32" s="13"/>
      <c r="B32" s="45">
        <v>559</v>
      </c>
      <c r="C32" s="21" t="s">
        <v>45</v>
      </c>
      <c r="D32" s="46">
        <v>0</v>
      </c>
      <c r="E32" s="46">
        <v>375639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375639</v>
      </c>
      <c r="O32" s="47">
        <f t="shared" si="1"/>
        <v>4.8132928423156764</v>
      </c>
      <c r="P32" s="9"/>
    </row>
    <row r="33" spans="1:119" ht="15.75">
      <c r="A33" s="28" t="s">
        <v>46</v>
      </c>
      <c r="B33" s="29"/>
      <c r="C33" s="30"/>
      <c r="D33" s="31">
        <f t="shared" ref="D33:M33" si="9">SUM(D34:D34)</f>
        <v>2410014</v>
      </c>
      <c r="E33" s="31">
        <f t="shared" si="9"/>
        <v>26511</v>
      </c>
      <c r="F33" s="31">
        <f t="shared" si="9"/>
        <v>0</v>
      </c>
      <c r="G33" s="31">
        <f t="shared" si="9"/>
        <v>69155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2505680</v>
      </c>
      <c r="O33" s="43">
        <f t="shared" si="1"/>
        <v>32.106814279490528</v>
      </c>
      <c r="P33" s="10"/>
    </row>
    <row r="34" spans="1:119">
      <c r="A34" s="12"/>
      <c r="B34" s="44">
        <v>569</v>
      </c>
      <c r="C34" s="20" t="s">
        <v>47</v>
      </c>
      <c r="D34" s="46">
        <v>2410014</v>
      </c>
      <c r="E34" s="46">
        <v>26511</v>
      </c>
      <c r="F34" s="46">
        <v>0</v>
      </c>
      <c r="G34" s="46">
        <v>69155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2505680</v>
      </c>
      <c r="O34" s="47">
        <f t="shared" si="1"/>
        <v>32.106814279490528</v>
      </c>
      <c r="P34" s="9"/>
    </row>
    <row r="35" spans="1:119" ht="15.75">
      <c r="A35" s="28" t="s">
        <v>48</v>
      </c>
      <c r="B35" s="29"/>
      <c r="C35" s="30"/>
      <c r="D35" s="31">
        <f t="shared" ref="D35:M35" si="11">SUM(D36:D40)</f>
        <v>4333166</v>
      </c>
      <c r="E35" s="31">
        <f t="shared" si="11"/>
        <v>270033</v>
      </c>
      <c r="F35" s="31">
        <f t="shared" si="11"/>
        <v>0</v>
      </c>
      <c r="G35" s="31">
        <f t="shared" si="11"/>
        <v>2337065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6940264</v>
      </c>
      <c r="O35" s="43">
        <f t="shared" si="1"/>
        <v>88.9298582814382</v>
      </c>
      <c r="P35" s="9"/>
    </row>
    <row r="36" spans="1:119">
      <c r="A36" s="12"/>
      <c r="B36" s="44">
        <v>572</v>
      </c>
      <c r="C36" s="20" t="s">
        <v>80</v>
      </c>
      <c r="D36" s="46">
        <v>2958684</v>
      </c>
      <c r="E36" s="46">
        <v>68906</v>
      </c>
      <c r="F36" s="46">
        <v>0</v>
      </c>
      <c r="G36" s="46">
        <v>2337065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5364655</v>
      </c>
      <c r="O36" s="47">
        <f t="shared" si="1"/>
        <v>68.740614028343714</v>
      </c>
      <c r="P36" s="9"/>
    </row>
    <row r="37" spans="1:119">
      <c r="A37" s="12"/>
      <c r="B37" s="44">
        <v>573</v>
      </c>
      <c r="C37" s="20" t="s">
        <v>61</v>
      </c>
      <c r="D37" s="46">
        <v>0</v>
      </c>
      <c r="E37" s="46">
        <v>51181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51181</v>
      </c>
      <c r="O37" s="47">
        <f t="shared" si="1"/>
        <v>0.65581353630096617</v>
      </c>
      <c r="P37" s="9"/>
    </row>
    <row r="38" spans="1:119">
      <c r="A38" s="12"/>
      <c r="B38" s="44">
        <v>574</v>
      </c>
      <c r="C38" s="20" t="s">
        <v>62</v>
      </c>
      <c r="D38" s="46">
        <v>55000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55000</v>
      </c>
      <c r="O38" s="47">
        <f t="shared" si="1"/>
        <v>0.70474872504548836</v>
      </c>
      <c r="P38" s="9"/>
    </row>
    <row r="39" spans="1:119">
      <c r="A39" s="12"/>
      <c r="B39" s="44">
        <v>575</v>
      </c>
      <c r="C39" s="20" t="s">
        <v>81</v>
      </c>
      <c r="D39" s="46">
        <v>283470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283470</v>
      </c>
      <c r="O39" s="47">
        <f t="shared" si="1"/>
        <v>3.6322749288844469</v>
      </c>
      <c r="P39" s="9"/>
    </row>
    <row r="40" spans="1:119">
      <c r="A40" s="12"/>
      <c r="B40" s="44">
        <v>579</v>
      </c>
      <c r="C40" s="20" t="s">
        <v>51</v>
      </c>
      <c r="D40" s="46">
        <v>1036012</v>
      </c>
      <c r="E40" s="46">
        <v>149946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1185958</v>
      </c>
      <c r="O40" s="47">
        <f t="shared" si="1"/>
        <v>15.196407062863587</v>
      </c>
      <c r="P40" s="9"/>
    </row>
    <row r="41" spans="1:119" ht="15.75">
      <c r="A41" s="28" t="s">
        <v>82</v>
      </c>
      <c r="B41" s="29"/>
      <c r="C41" s="30"/>
      <c r="D41" s="31">
        <f t="shared" ref="D41:M41" si="12">SUM(D42:D42)</f>
        <v>5172041</v>
      </c>
      <c r="E41" s="31">
        <f t="shared" si="12"/>
        <v>1509311</v>
      </c>
      <c r="F41" s="31">
        <f t="shared" si="12"/>
        <v>0</v>
      </c>
      <c r="G41" s="31">
        <f t="shared" si="12"/>
        <v>0</v>
      </c>
      <c r="H41" s="31">
        <f t="shared" si="12"/>
        <v>328001</v>
      </c>
      <c r="I41" s="31">
        <f t="shared" si="12"/>
        <v>356699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7366052</v>
      </c>
      <c r="O41" s="43">
        <f t="shared" si="1"/>
        <v>94.385741011250346</v>
      </c>
      <c r="P41" s="9"/>
    </row>
    <row r="42" spans="1:119" ht="15.75" thickBot="1">
      <c r="A42" s="12"/>
      <c r="B42" s="44">
        <v>581</v>
      </c>
      <c r="C42" s="20" t="s">
        <v>83</v>
      </c>
      <c r="D42" s="46">
        <v>5172041</v>
      </c>
      <c r="E42" s="46">
        <v>1509311</v>
      </c>
      <c r="F42" s="46">
        <v>0</v>
      </c>
      <c r="G42" s="46">
        <v>0</v>
      </c>
      <c r="H42" s="46">
        <v>328001</v>
      </c>
      <c r="I42" s="46">
        <v>356699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7366052</v>
      </c>
      <c r="O42" s="47">
        <f t="shared" si="1"/>
        <v>94.385741011250346</v>
      </c>
      <c r="P42" s="9"/>
    </row>
    <row r="43" spans="1:119" ht="16.5" thickBot="1">
      <c r="A43" s="14" t="s">
        <v>10</v>
      </c>
      <c r="B43" s="23"/>
      <c r="C43" s="22"/>
      <c r="D43" s="15">
        <f t="shared" ref="D43:M43" si="13">SUM(D5,D14,D20,D26,D29,D33,D35,D41)</f>
        <v>100791012</v>
      </c>
      <c r="E43" s="15">
        <f t="shared" si="13"/>
        <v>6741970</v>
      </c>
      <c r="F43" s="15">
        <f t="shared" si="13"/>
        <v>4482917</v>
      </c>
      <c r="G43" s="15">
        <f t="shared" si="13"/>
        <v>2712801</v>
      </c>
      <c r="H43" s="15">
        <f t="shared" si="13"/>
        <v>328001</v>
      </c>
      <c r="I43" s="15">
        <f t="shared" si="13"/>
        <v>43861694</v>
      </c>
      <c r="J43" s="15">
        <f t="shared" si="13"/>
        <v>0</v>
      </c>
      <c r="K43" s="15">
        <f t="shared" si="13"/>
        <v>22108820</v>
      </c>
      <c r="L43" s="15">
        <f t="shared" si="13"/>
        <v>0</v>
      </c>
      <c r="M43" s="15">
        <f t="shared" si="13"/>
        <v>0</v>
      </c>
      <c r="N43" s="15">
        <f>SUM(D43:M43)</f>
        <v>181027215</v>
      </c>
      <c r="O43" s="37">
        <f t="shared" si="1"/>
        <v>2319.6127085415546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93" t="s">
        <v>92</v>
      </c>
      <c r="M45" s="93"/>
      <c r="N45" s="93"/>
      <c r="O45" s="41">
        <v>78042</v>
      </c>
    </row>
    <row r="46" spans="1:119">
      <c r="A46" s="94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</row>
    <row r="47" spans="1:119" ht="15.75" customHeight="1" thickBot="1">
      <c r="A47" s="97" t="s">
        <v>64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9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15528015</v>
      </c>
      <c r="E5" s="26">
        <f t="shared" si="0"/>
        <v>61065</v>
      </c>
      <c r="F5" s="26">
        <f t="shared" si="0"/>
        <v>4476871</v>
      </c>
      <c r="G5" s="26">
        <f t="shared" si="0"/>
        <v>4916</v>
      </c>
      <c r="H5" s="26">
        <f t="shared" si="0"/>
        <v>0</v>
      </c>
      <c r="I5" s="26">
        <f t="shared" si="0"/>
        <v>842714</v>
      </c>
      <c r="J5" s="26">
        <f t="shared" si="0"/>
        <v>0</v>
      </c>
      <c r="K5" s="26">
        <f t="shared" si="0"/>
        <v>19229667</v>
      </c>
      <c r="L5" s="26">
        <f t="shared" si="0"/>
        <v>0</v>
      </c>
      <c r="M5" s="26">
        <f t="shared" si="0"/>
        <v>0</v>
      </c>
      <c r="N5" s="27">
        <f>SUM(D5:M5)</f>
        <v>40143248</v>
      </c>
      <c r="O5" s="32">
        <f t="shared" ref="O5:O42" si="1">(N5/O$44)</f>
        <v>516.91688020705908</v>
      </c>
      <c r="P5" s="6"/>
    </row>
    <row r="6" spans="1:133">
      <c r="A6" s="12"/>
      <c r="B6" s="44">
        <v>511</v>
      </c>
      <c r="C6" s="20" t="s">
        <v>19</v>
      </c>
      <c r="D6" s="46">
        <v>233877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233877</v>
      </c>
      <c r="O6" s="47">
        <f t="shared" si="1"/>
        <v>3.0115891268236781</v>
      </c>
      <c r="P6" s="9"/>
    </row>
    <row r="7" spans="1:133">
      <c r="A7" s="12"/>
      <c r="B7" s="44">
        <v>512</v>
      </c>
      <c r="C7" s="20" t="s">
        <v>20</v>
      </c>
      <c r="D7" s="46">
        <v>1248858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1248858</v>
      </c>
      <c r="O7" s="47">
        <f t="shared" si="1"/>
        <v>16.081304163071891</v>
      </c>
      <c r="P7" s="9"/>
    </row>
    <row r="8" spans="1:133">
      <c r="A8" s="12"/>
      <c r="B8" s="44">
        <v>513</v>
      </c>
      <c r="C8" s="20" t="s">
        <v>21</v>
      </c>
      <c r="D8" s="46">
        <v>6551569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6551569</v>
      </c>
      <c r="O8" s="47">
        <f t="shared" si="1"/>
        <v>84.36329337230714</v>
      </c>
      <c r="P8" s="9"/>
    </row>
    <row r="9" spans="1:133">
      <c r="A9" s="12"/>
      <c r="B9" s="44">
        <v>514</v>
      </c>
      <c r="C9" s="20" t="s">
        <v>22</v>
      </c>
      <c r="D9" s="46">
        <v>415733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415733</v>
      </c>
      <c r="O9" s="47">
        <f t="shared" si="1"/>
        <v>5.3533138464311927</v>
      </c>
      <c r="P9" s="9"/>
    </row>
    <row r="10" spans="1:133">
      <c r="A10" s="12"/>
      <c r="B10" s="44">
        <v>515</v>
      </c>
      <c r="C10" s="20" t="s">
        <v>23</v>
      </c>
      <c r="D10" s="46">
        <v>1036026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1036026</v>
      </c>
      <c r="O10" s="47">
        <f t="shared" si="1"/>
        <v>13.340707451808548</v>
      </c>
      <c r="P10" s="9"/>
    </row>
    <row r="11" spans="1:133">
      <c r="A11" s="12"/>
      <c r="B11" s="44">
        <v>517</v>
      </c>
      <c r="C11" s="20" t="s">
        <v>24</v>
      </c>
      <c r="D11" s="46">
        <v>91148</v>
      </c>
      <c r="E11" s="46">
        <v>0</v>
      </c>
      <c r="F11" s="46">
        <v>4476871</v>
      </c>
      <c r="G11" s="46">
        <v>0</v>
      </c>
      <c r="H11" s="46">
        <v>0</v>
      </c>
      <c r="I11" s="46">
        <v>842714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5410733</v>
      </c>
      <c r="O11" s="47">
        <f t="shared" si="1"/>
        <v>69.672967717843392</v>
      </c>
      <c r="P11" s="9"/>
    </row>
    <row r="12" spans="1:133">
      <c r="A12" s="12"/>
      <c r="B12" s="44">
        <v>518</v>
      </c>
      <c r="C12" s="20" t="s">
        <v>59</v>
      </c>
      <c r="D12" s="46">
        <v>655345</v>
      </c>
      <c r="E12" s="46">
        <v>61065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19229667</v>
      </c>
      <c r="L12" s="46">
        <v>0</v>
      </c>
      <c r="M12" s="46">
        <v>0</v>
      </c>
      <c r="N12" s="46">
        <f t="shared" si="2"/>
        <v>19946077</v>
      </c>
      <c r="O12" s="47">
        <f t="shared" si="1"/>
        <v>256.84179554204923</v>
      </c>
      <c r="P12" s="9"/>
    </row>
    <row r="13" spans="1:133">
      <c r="A13" s="12"/>
      <c r="B13" s="44">
        <v>519</v>
      </c>
      <c r="C13" s="20" t="s">
        <v>75</v>
      </c>
      <c r="D13" s="46">
        <v>5295459</v>
      </c>
      <c r="E13" s="46">
        <v>0</v>
      </c>
      <c r="F13" s="46">
        <v>0</v>
      </c>
      <c r="G13" s="46">
        <v>4916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5300375</v>
      </c>
      <c r="O13" s="47">
        <f t="shared" si="1"/>
        <v>68.251908986724018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SUM(D15:D19)</f>
        <v>59752685</v>
      </c>
      <c r="E14" s="31">
        <f t="shared" si="3"/>
        <v>655461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60408146</v>
      </c>
      <c r="O14" s="43">
        <f t="shared" si="1"/>
        <v>777.86407241916584</v>
      </c>
      <c r="P14" s="10"/>
    </row>
    <row r="15" spans="1:133">
      <c r="A15" s="12"/>
      <c r="B15" s="44">
        <v>521</v>
      </c>
      <c r="C15" s="20" t="s">
        <v>27</v>
      </c>
      <c r="D15" s="46">
        <v>22878451</v>
      </c>
      <c r="E15" s="46">
        <v>574010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23452461</v>
      </c>
      <c r="O15" s="47">
        <f t="shared" si="1"/>
        <v>301.99282761817688</v>
      </c>
      <c r="P15" s="9"/>
    </row>
    <row r="16" spans="1:133">
      <c r="A16" s="12"/>
      <c r="B16" s="44">
        <v>522</v>
      </c>
      <c r="C16" s="20" t="s">
        <v>28</v>
      </c>
      <c r="D16" s="46">
        <v>31004590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31004590</v>
      </c>
      <c r="O16" s="47">
        <f t="shared" si="1"/>
        <v>399.2401395845942</v>
      </c>
      <c r="P16" s="9"/>
    </row>
    <row r="17" spans="1:16">
      <c r="A17" s="12"/>
      <c r="B17" s="44">
        <v>524</v>
      </c>
      <c r="C17" s="20" t="s">
        <v>29</v>
      </c>
      <c r="D17" s="46">
        <v>4159188</v>
      </c>
      <c r="E17" s="46">
        <v>5226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4164414</v>
      </c>
      <c r="O17" s="47">
        <f t="shared" si="1"/>
        <v>53.624357769221852</v>
      </c>
      <c r="P17" s="9"/>
    </row>
    <row r="18" spans="1:16">
      <c r="A18" s="12"/>
      <c r="B18" s="44">
        <v>525</v>
      </c>
      <c r="C18" s="20" t="s">
        <v>30</v>
      </c>
      <c r="D18" s="46">
        <v>20792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20792</v>
      </c>
      <c r="O18" s="47">
        <f t="shared" si="1"/>
        <v>0.26773458324212263</v>
      </c>
      <c r="P18" s="9"/>
    </row>
    <row r="19" spans="1:16">
      <c r="A19" s="12"/>
      <c r="B19" s="44">
        <v>529</v>
      </c>
      <c r="C19" s="20" t="s">
        <v>31</v>
      </c>
      <c r="D19" s="46">
        <v>1689664</v>
      </c>
      <c r="E19" s="46">
        <v>76225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1765889</v>
      </c>
      <c r="O19" s="47">
        <f t="shared" si="1"/>
        <v>22.739012863930775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SUM(D21:D24)</f>
        <v>5707774</v>
      </c>
      <c r="E20" s="31">
        <f t="shared" si="5"/>
        <v>129188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40151918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45988880</v>
      </c>
      <c r="O20" s="43">
        <f t="shared" si="1"/>
        <v>592.18995866544765</v>
      </c>
      <c r="P20" s="10"/>
    </row>
    <row r="21" spans="1:16">
      <c r="A21" s="12"/>
      <c r="B21" s="44">
        <v>533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3600838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3600838</v>
      </c>
      <c r="O21" s="47">
        <f t="shared" si="1"/>
        <v>46.367298059465099</v>
      </c>
      <c r="P21" s="9"/>
    </row>
    <row r="22" spans="1:16">
      <c r="A22" s="12"/>
      <c r="B22" s="44">
        <v>534</v>
      </c>
      <c r="C22" s="20" t="s">
        <v>77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15701456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15701456</v>
      </c>
      <c r="O22" s="47">
        <f t="shared" si="1"/>
        <v>202.18462766710877</v>
      </c>
      <c r="P22" s="9"/>
    </row>
    <row r="23" spans="1:16">
      <c r="A23" s="12"/>
      <c r="B23" s="44">
        <v>536</v>
      </c>
      <c r="C23" s="20" t="s">
        <v>78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20849624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20849624</v>
      </c>
      <c r="O23" s="47">
        <f t="shared" si="1"/>
        <v>268.47659640221997</v>
      </c>
      <c r="P23" s="9"/>
    </row>
    <row r="24" spans="1:16">
      <c r="A24" s="12"/>
      <c r="B24" s="44">
        <v>539</v>
      </c>
      <c r="C24" s="20" t="s">
        <v>37</v>
      </c>
      <c r="D24" s="46">
        <v>5707774</v>
      </c>
      <c r="E24" s="46">
        <v>129188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5836962</v>
      </c>
      <c r="O24" s="47">
        <f t="shared" si="1"/>
        <v>75.161436536653838</v>
      </c>
      <c r="P24" s="9"/>
    </row>
    <row r="25" spans="1:16" ht="15.75">
      <c r="A25" s="28" t="s">
        <v>38</v>
      </c>
      <c r="B25" s="29"/>
      <c r="C25" s="30"/>
      <c r="D25" s="31">
        <f t="shared" ref="D25:M25" si="6">SUM(D26:D27)</f>
        <v>1058716</v>
      </c>
      <c r="E25" s="31">
        <f t="shared" si="6"/>
        <v>2111101</v>
      </c>
      <c r="F25" s="31">
        <f t="shared" si="6"/>
        <v>0</v>
      </c>
      <c r="G25" s="31">
        <f t="shared" si="6"/>
        <v>1963978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5133795</v>
      </c>
      <c r="O25" s="43">
        <f t="shared" si="1"/>
        <v>66.106890379737052</v>
      </c>
      <c r="P25" s="10"/>
    </row>
    <row r="26" spans="1:16">
      <c r="A26" s="12"/>
      <c r="B26" s="44">
        <v>541</v>
      </c>
      <c r="C26" s="20" t="s">
        <v>79</v>
      </c>
      <c r="D26" s="46">
        <v>479822</v>
      </c>
      <c r="E26" s="46">
        <v>2111101</v>
      </c>
      <c r="F26" s="46">
        <v>0</v>
      </c>
      <c r="G26" s="46">
        <v>1963978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4554901</v>
      </c>
      <c r="O26" s="47">
        <f t="shared" si="1"/>
        <v>58.652583731441304</v>
      </c>
      <c r="P26" s="9"/>
    </row>
    <row r="27" spans="1:16">
      <c r="A27" s="12"/>
      <c r="B27" s="44">
        <v>545</v>
      </c>
      <c r="C27" s="20" t="s">
        <v>40</v>
      </c>
      <c r="D27" s="46">
        <v>578894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578894</v>
      </c>
      <c r="O27" s="47">
        <f t="shared" si="1"/>
        <v>7.4543066482957547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SUM(D29:D31)</f>
        <v>370580</v>
      </c>
      <c r="E28" s="31">
        <f t="shared" si="8"/>
        <v>2723149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3093729</v>
      </c>
      <c r="O28" s="43">
        <f t="shared" si="1"/>
        <v>39.837353043433474</v>
      </c>
      <c r="P28" s="10"/>
    </row>
    <row r="29" spans="1:16">
      <c r="A29" s="13"/>
      <c r="B29" s="45">
        <v>552</v>
      </c>
      <c r="C29" s="21" t="s">
        <v>43</v>
      </c>
      <c r="D29" s="46">
        <v>22680</v>
      </c>
      <c r="E29" s="46">
        <v>797783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820463</v>
      </c>
      <c r="O29" s="47">
        <f t="shared" si="1"/>
        <v>10.564944179039133</v>
      </c>
      <c r="P29" s="9"/>
    </row>
    <row r="30" spans="1:16">
      <c r="A30" s="13"/>
      <c r="B30" s="45">
        <v>554</v>
      </c>
      <c r="C30" s="21" t="s">
        <v>44</v>
      </c>
      <c r="D30" s="46">
        <v>242307</v>
      </c>
      <c r="E30" s="46">
        <v>1716360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1958667</v>
      </c>
      <c r="O30" s="47">
        <f t="shared" si="1"/>
        <v>25.22137807594741</v>
      </c>
      <c r="P30" s="9"/>
    </row>
    <row r="31" spans="1:16">
      <c r="A31" s="13"/>
      <c r="B31" s="45">
        <v>559</v>
      </c>
      <c r="C31" s="21" t="s">
        <v>45</v>
      </c>
      <c r="D31" s="46">
        <v>105593</v>
      </c>
      <c r="E31" s="46">
        <v>209006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314599</v>
      </c>
      <c r="O31" s="47">
        <f t="shared" si="1"/>
        <v>4.0510307884469281</v>
      </c>
      <c r="P31" s="9"/>
    </row>
    <row r="32" spans="1:16" ht="15.75">
      <c r="A32" s="28" t="s">
        <v>46</v>
      </c>
      <c r="B32" s="29"/>
      <c r="C32" s="30"/>
      <c r="D32" s="31">
        <f t="shared" ref="D32:M32" si="9">SUM(D33:D33)</f>
        <v>2779461</v>
      </c>
      <c r="E32" s="31">
        <f t="shared" si="9"/>
        <v>6000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2785461</v>
      </c>
      <c r="O32" s="43">
        <f t="shared" si="1"/>
        <v>35.867845323787328</v>
      </c>
      <c r="P32" s="10"/>
    </row>
    <row r="33" spans="1:119">
      <c r="A33" s="12"/>
      <c r="B33" s="44">
        <v>569</v>
      </c>
      <c r="C33" s="20" t="s">
        <v>47</v>
      </c>
      <c r="D33" s="46">
        <v>2779461</v>
      </c>
      <c r="E33" s="46">
        <v>6000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2785461</v>
      </c>
      <c r="O33" s="47">
        <f t="shared" si="1"/>
        <v>35.867845323787328</v>
      </c>
      <c r="P33" s="9"/>
    </row>
    <row r="34" spans="1:119" ht="15.75">
      <c r="A34" s="28" t="s">
        <v>48</v>
      </c>
      <c r="B34" s="29"/>
      <c r="C34" s="30"/>
      <c r="D34" s="31">
        <f t="shared" ref="D34:M34" si="11">SUM(D35:D39)</f>
        <v>4273833</v>
      </c>
      <c r="E34" s="31">
        <f t="shared" si="11"/>
        <v>531945</v>
      </c>
      <c r="F34" s="31">
        <f t="shared" si="11"/>
        <v>0</v>
      </c>
      <c r="G34" s="31">
        <f t="shared" si="11"/>
        <v>1934003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6739781</v>
      </c>
      <c r="O34" s="43">
        <f t="shared" si="1"/>
        <v>86.786863080904979</v>
      </c>
      <c r="P34" s="9"/>
    </row>
    <row r="35" spans="1:119">
      <c r="A35" s="12"/>
      <c r="B35" s="44">
        <v>572</v>
      </c>
      <c r="C35" s="20" t="s">
        <v>80</v>
      </c>
      <c r="D35" s="46">
        <v>2825697</v>
      </c>
      <c r="E35" s="46">
        <v>340434</v>
      </c>
      <c r="F35" s="46">
        <v>0</v>
      </c>
      <c r="G35" s="46">
        <v>1934003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5100134</v>
      </c>
      <c r="O35" s="47">
        <f t="shared" si="1"/>
        <v>65.673444159723928</v>
      </c>
      <c r="P35" s="9"/>
    </row>
    <row r="36" spans="1:119">
      <c r="A36" s="12"/>
      <c r="B36" s="44">
        <v>573</v>
      </c>
      <c r="C36" s="20" t="s">
        <v>61</v>
      </c>
      <c r="D36" s="46">
        <v>0</v>
      </c>
      <c r="E36" s="46">
        <v>56520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56520</v>
      </c>
      <c r="O36" s="47">
        <f t="shared" si="1"/>
        <v>0.72779716452697052</v>
      </c>
      <c r="P36" s="9"/>
    </row>
    <row r="37" spans="1:119">
      <c r="A37" s="12"/>
      <c r="B37" s="44">
        <v>574</v>
      </c>
      <c r="C37" s="20" t="s">
        <v>62</v>
      </c>
      <c r="D37" s="46">
        <v>55000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55000</v>
      </c>
      <c r="O37" s="47">
        <f t="shared" si="1"/>
        <v>0.70822441700253669</v>
      </c>
      <c r="P37" s="9"/>
    </row>
    <row r="38" spans="1:119">
      <c r="A38" s="12"/>
      <c r="B38" s="44">
        <v>575</v>
      </c>
      <c r="C38" s="20" t="s">
        <v>81</v>
      </c>
      <c r="D38" s="46">
        <v>315437</v>
      </c>
      <c r="E38" s="46">
        <v>534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315971</v>
      </c>
      <c r="O38" s="47">
        <f t="shared" si="1"/>
        <v>4.0686977684492458</v>
      </c>
      <c r="P38" s="9"/>
    </row>
    <row r="39" spans="1:119">
      <c r="A39" s="12"/>
      <c r="B39" s="44">
        <v>579</v>
      </c>
      <c r="C39" s="20" t="s">
        <v>51</v>
      </c>
      <c r="D39" s="46">
        <v>1077699</v>
      </c>
      <c r="E39" s="46">
        <v>134457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1212156</v>
      </c>
      <c r="O39" s="47">
        <f t="shared" si="1"/>
        <v>15.608699571202308</v>
      </c>
      <c r="P39" s="9"/>
    </row>
    <row r="40" spans="1:119" ht="15.75">
      <c r="A40" s="28" t="s">
        <v>82</v>
      </c>
      <c r="B40" s="29"/>
      <c r="C40" s="30"/>
      <c r="D40" s="31">
        <f t="shared" ref="D40:M40" si="12">SUM(D41:D41)</f>
        <v>4624928</v>
      </c>
      <c r="E40" s="31">
        <f t="shared" si="12"/>
        <v>1391712</v>
      </c>
      <c r="F40" s="31">
        <f t="shared" si="12"/>
        <v>0</v>
      </c>
      <c r="G40" s="31">
        <f t="shared" si="12"/>
        <v>69843</v>
      </c>
      <c r="H40" s="31">
        <f t="shared" si="12"/>
        <v>435996</v>
      </c>
      <c r="I40" s="31">
        <f t="shared" si="12"/>
        <v>821113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7343592</v>
      </c>
      <c r="O40" s="43">
        <f t="shared" si="1"/>
        <v>94.562021143718056</v>
      </c>
      <c r="P40" s="9"/>
    </row>
    <row r="41" spans="1:119" ht="15.75" thickBot="1">
      <c r="A41" s="12"/>
      <c r="B41" s="44">
        <v>581</v>
      </c>
      <c r="C41" s="20" t="s">
        <v>83</v>
      </c>
      <c r="D41" s="46">
        <v>4624928</v>
      </c>
      <c r="E41" s="46">
        <v>1391712</v>
      </c>
      <c r="F41" s="46">
        <v>0</v>
      </c>
      <c r="G41" s="46">
        <v>69843</v>
      </c>
      <c r="H41" s="46">
        <v>435996</v>
      </c>
      <c r="I41" s="46">
        <v>821113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7343592</v>
      </c>
      <c r="O41" s="47">
        <f t="shared" si="1"/>
        <v>94.562021143718056</v>
      </c>
      <c r="P41" s="9"/>
    </row>
    <row r="42" spans="1:119" ht="16.5" thickBot="1">
      <c r="A42" s="14" t="s">
        <v>10</v>
      </c>
      <c r="B42" s="23"/>
      <c r="C42" s="22"/>
      <c r="D42" s="15">
        <f t="shared" ref="D42:M42" si="13">SUM(D5,D14,D20,D25,D28,D32,D34,D40)</f>
        <v>94095992</v>
      </c>
      <c r="E42" s="15">
        <f t="shared" si="13"/>
        <v>7609621</v>
      </c>
      <c r="F42" s="15">
        <f t="shared" si="13"/>
        <v>4476871</v>
      </c>
      <c r="G42" s="15">
        <f t="shared" si="13"/>
        <v>3972740</v>
      </c>
      <c r="H42" s="15">
        <f t="shared" si="13"/>
        <v>435996</v>
      </c>
      <c r="I42" s="15">
        <f t="shared" si="13"/>
        <v>41815745</v>
      </c>
      <c r="J42" s="15">
        <f t="shared" si="13"/>
        <v>0</v>
      </c>
      <c r="K42" s="15">
        <f t="shared" si="13"/>
        <v>19229667</v>
      </c>
      <c r="L42" s="15">
        <f t="shared" si="13"/>
        <v>0</v>
      </c>
      <c r="M42" s="15">
        <f t="shared" si="13"/>
        <v>0</v>
      </c>
      <c r="N42" s="15">
        <f>SUM(D42:M42)</f>
        <v>171636632</v>
      </c>
      <c r="O42" s="37">
        <f t="shared" si="1"/>
        <v>2210.1318842632536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38"/>
      <c r="B44" s="39"/>
      <c r="C44" s="39"/>
      <c r="D44" s="40"/>
      <c r="E44" s="40"/>
      <c r="F44" s="40"/>
      <c r="G44" s="40"/>
      <c r="H44" s="40"/>
      <c r="I44" s="40"/>
      <c r="J44" s="40"/>
      <c r="K44" s="40"/>
      <c r="L44" s="93" t="s">
        <v>90</v>
      </c>
      <c r="M44" s="93"/>
      <c r="N44" s="93"/>
      <c r="O44" s="41">
        <v>77659</v>
      </c>
    </row>
    <row r="45" spans="1:119">
      <c r="A45" s="94"/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6"/>
    </row>
    <row r="46" spans="1:119" ht="15.75" customHeight="1" thickBot="1">
      <c r="A46" s="97" t="s">
        <v>64</v>
      </c>
      <c r="B46" s="98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9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16529808</v>
      </c>
      <c r="E5" s="26">
        <f t="shared" si="0"/>
        <v>46300</v>
      </c>
      <c r="F5" s="26">
        <f t="shared" si="0"/>
        <v>0</v>
      </c>
      <c r="G5" s="26">
        <f t="shared" si="0"/>
        <v>4485774</v>
      </c>
      <c r="H5" s="26">
        <f t="shared" si="0"/>
        <v>0</v>
      </c>
      <c r="I5" s="26">
        <f t="shared" si="0"/>
        <v>987340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22049222</v>
      </c>
      <c r="O5" s="32">
        <f t="shared" ref="O5:O43" si="1">(N5/O$45)</f>
        <v>287.61605489029768</v>
      </c>
      <c r="P5" s="6"/>
    </row>
    <row r="6" spans="1:133">
      <c r="A6" s="12"/>
      <c r="B6" s="44">
        <v>511</v>
      </c>
      <c r="C6" s="20" t="s">
        <v>19</v>
      </c>
      <c r="D6" s="46">
        <v>241922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241922</v>
      </c>
      <c r="O6" s="47">
        <f t="shared" si="1"/>
        <v>3.1556964336959643</v>
      </c>
      <c r="P6" s="9"/>
    </row>
    <row r="7" spans="1:133">
      <c r="A7" s="12"/>
      <c r="B7" s="44">
        <v>512</v>
      </c>
      <c r="C7" s="20" t="s">
        <v>20</v>
      </c>
      <c r="D7" s="46">
        <v>1007225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1007225</v>
      </c>
      <c r="O7" s="47">
        <f t="shared" si="1"/>
        <v>13.138517127129477</v>
      </c>
      <c r="P7" s="9"/>
    </row>
    <row r="8" spans="1:133">
      <c r="A8" s="12"/>
      <c r="B8" s="44">
        <v>513</v>
      </c>
      <c r="C8" s="20" t="s">
        <v>21</v>
      </c>
      <c r="D8" s="46">
        <v>5138134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5138134</v>
      </c>
      <c r="O8" s="47">
        <f t="shared" si="1"/>
        <v>67.023218804622886</v>
      </c>
      <c r="P8" s="9"/>
    </row>
    <row r="9" spans="1:133">
      <c r="A9" s="12"/>
      <c r="B9" s="44">
        <v>514</v>
      </c>
      <c r="C9" s="20" t="s">
        <v>22</v>
      </c>
      <c r="D9" s="46">
        <v>377578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377578</v>
      </c>
      <c r="O9" s="47">
        <f t="shared" si="1"/>
        <v>4.92523023140539</v>
      </c>
      <c r="P9" s="9"/>
    </row>
    <row r="10" spans="1:133">
      <c r="A10" s="12"/>
      <c r="B10" s="44">
        <v>515</v>
      </c>
      <c r="C10" s="20" t="s">
        <v>23</v>
      </c>
      <c r="D10" s="46">
        <v>868261</v>
      </c>
      <c r="E10" s="46">
        <v>15000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883261</v>
      </c>
      <c r="O10" s="47">
        <f t="shared" si="1"/>
        <v>11.521496960684564</v>
      </c>
      <c r="P10" s="9"/>
    </row>
    <row r="11" spans="1:133">
      <c r="A11" s="12"/>
      <c r="B11" s="44">
        <v>517</v>
      </c>
      <c r="C11" s="20" t="s">
        <v>24</v>
      </c>
      <c r="D11" s="46">
        <v>50121</v>
      </c>
      <c r="E11" s="46">
        <v>31300</v>
      </c>
      <c r="F11" s="46">
        <v>0</v>
      </c>
      <c r="G11" s="46">
        <v>4485774</v>
      </c>
      <c r="H11" s="46">
        <v>0</v>
      </c>
      <c r="I11" s="46">
        <v>987340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5554535</v>
      </c>
      <c r="O11" s="47">
        <f t="shared" si="1"/>
        <v>72.454866817980232</v>
      </c>
      <c r="P11" s="9"/>
    </row>
    <row r="12" spans="1:133">
      <c r="A12" s="12"/>
      <c r="B12" s="44">
        <v>518</v>
      </c>
      <c r="C12" s="20" t="s">
        <v>59</v>
      </c>
      <c r="D12" s="46">
        <v>42180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42180</v>
      </c>
      <c r="O12" s="47">
        <f t="shared" si="1"/>
        <v>0.55020740392893486</v>
      </c>
      <c r="P12" s="9"/>
    </row>
    <row r="13" spans="1:133">
      <c r="A13" s="12"/>
      <c r="B13" s="44">
        <v>519</v>
      </c>
      <c r="C13" s="20" t="s">
        <v>75</v>
      </c>
      <c r="D13" s="46">
        <v>8804387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8804387</v>
      </c>
      <c r="O13" s="47">
        <f t="shared" si="1"/>
        <v>114.84682111085023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SUM(D15:D19)</f>
        <v>57769200</v>
      </c>
      <c r="E14" s="31">
        <f t="shared" si="3"/>
        <v>291429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5" si="4">SUM(D14:M14)</f>
        <v>58060629</v>
      </c>
      <c r="O14" s="43">
        <f t="shared" si="1"/>
        <v>757.35865226579006</v>
      </c>
      <c r="P14" s="10"/>
    </row>
    <row r="15" spans="1:133">
      <c r="A15" s="12"/>
      <c r="B15" s="44">
        <v>521</v>
      </c>
      <c r="C15" s="20" t="s">
        <v>27</v>
      </c>
      <c r="D15" s="46">
        <v>22936772</v>
      </c>
      <c r="E15" s="46">
        <v>81813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23018585</v>
      </c>
      <c r="O15" s="47">
        <f t="shared" si="1"/>
        <v>300.26068978111709</v>
      </c>
      <c r="P15" s="9"/>
    </row>
    <row r="16" spans="1:133">
      <c r="A16" s="12"/>
      <c r="B16" s="44">
        <v>522</v>
      </c>
      <c r="C16" s="20" t="s">
        <v>28</v>
      </c>
      <c r="D16" s="46">
        <v>29988104</v>
      </c>
      <c r="E16" s="46">
        <v>62976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30051080</v>
      </c>
      <c r="O16" s="47">
        <f t="shared" si="1"/>
        <v>391.99446922856174</v>
      </c>
      <c r="P16" s="9"/>
    </row>
    <row r="17" spans="1:16">
      <c r="A17" s="12"/>
      <c r="B17" s="44">
        <v>524</v>
      </c>
      <c r="C17" s="20" t="s">
        <v>29</v>
      </c>
      <c r="D17" s="46">
        <v>3001597</v>
      </c>
      <c r="E17" s="46">
        <v>4982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3006579</v>
      </c>
      <c r="O17" s="47">
        <f t="shared" si="1"/>
        <v>39.218635047350709</v>
      </c>
      <c r="P17" s="9"/>
    </row>
    <row r="18" spans="1:16">
      <c r="A18" s="12"/>
      <c r="B18" s="44">
        <v>525</v>
      </c>
      <c r="C18" s="20" t="s">
        <v>30</v>
      </c>
      <c r="D18" s="46">
        <v>4433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4433</v>
      </c>
      <c r="O18" s="47">
        <f t="shared" si="1"/>
        <v>5.7825258928804364E-2</v>
      </c>
      <c r="P18" s="9"/>
    </row>
    <row r="19" spans="1:16">
      <c r="A19" s="12"/>
      <c r="B19" s="44">
        <v>529</v>
      </c>
      <c r="C19" s="20" t="s">
        <v>31</v>
      </c>
      <c r="D19" s="46">
        <v>1838294</v>
      </c>
      <c r="E19" s="46">
        <v>141658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1979952</v>
      </c>
      <c r="O19" s="47">
        <f t="shared" si="1"/>
        <v>25.827032949831729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SUM(D21:D25)</f>
        <v>6055302</v>
      </c>
      <c r="E20" s="31">
        <f t="shared" si="5"/>
        <v>37370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37097274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43189946</v>
      </c>
      <c r="O20" s="43">
        <f t="shared" si="1"/>
        <v>563.38141452088394</v>
      </c>
      <c r="P20" s="10"/>
    </row>
    <row r="21" spans="1:16">
      <c r="A21" s="12"/>
      <c r="B21" s="44">
        <v>533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3869174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3869174</v>
      </c>
      <c r="O21" s="47">
        <f t="shared" si="1"/>
        <v>50.470559077509066</v>
      </c>
      <c r="P21" s="9"/>
    </row>
    <row r="22" spans="1:16">
      <c r="A22" s="12"/>
      <c r="B22" s="44">
        <v>534</v>
      </c>
      <c r="C22" s="20" t="s">
        <v>77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14453564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14453564</v>
      </c>
      <c r="O22" s="47">
        <f t="shared" si="1"/>
        <v>188.53622394406617</v>
      </c>
      <c r="P22" s="9"/>
    </row>
    <row r="23" spans="1:16">
      <c r="A23" s="12"/>
      <c r="B23" s="44">
        <v>535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4315626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4315626</v>
      </c>
      <c r="O23" s="47">
        <f t="shared" si="1"/>
        <v>56.294200516553182</v>
      </c>
      <c r="P23" s="9"/>
    </row>
    <row r="24" spans="1:16">
      <c r="A24" s="12"/>
      <c r="B24" s="44">
        <v>536</v>
      </c>
      <c r="C24" s="20" t="s">
        <v>78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14458910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14458910</v>
      </c>
      <c r="O24" s="47">
        <f t="shared" si="1"/>
        <v>188.6059586235684</v>
      </c>
      <c r="P24" s="9"/>
    </row>
    <row r="25" spans="1:16">
      <c r="A25" s="12"/>
      <c r="B25" s="44">
        <v>539</v>
      </c>
      <c r="C25" s="20" t="s">
        <v>37</v>
      </c>
      <c r="D25" s="46">
        <v>6055302</v>
      </c>
      <c r="E25" s="46">
        <v>37370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6092672</v>
      </c>
      <c r="O25" s="47">
        <f t="shared" si="1"/>
        <v>79.474472359187075</v>
      </c>
      <c r="P25" s="9"/>
    </row>
    <row r="26" spans="1:16" ht="15.75">
      <c r="A26" s="28" t="s">
        <v>38</v>
      </c>
      <c r="B26" s="29"/>
      <c r="C26" s="30"/>
      <c r="D26" s="31">
        <f t="shared" ref="D26:M26" si="6">SUM(D27:D28)</f>
        <v>457979</v>
      </c>
      <c r="E26" s="31">
        <f t="shared" si="6"/>
        <v>2661938</v>
      </c>
      <c r="F26" s="31">
        <f t="shared" si="6"/>
        <v>0</v>
      </c>
      <c r="G26" s="31">
        <f t="shared" si="6"/>
        <v>4842402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7962319</v>
      </c>
      <c r="O26" s="43">
        <f t="shared" si="1"/>
        <v>103.86265685737392</v>
      </c>
      <c r="P26" s="10"/>
    </row>
    <row r="27" spans="1:16">
      <c r="A27" s="12"/>
      <c r="B27" s="44">
        <v>541</v>
      </c>
      <c r="C27" s="20" t="s">
        <v>79</v>
      </c>
      <c r="D27" s="46">
        <v>0</v>
      </c>
      <c r="E27" s="46">
        <v>2661938</v>
      </c>
      <c r="F27" s="46">
        <v>0</v>
      </c>
      <c r="G27" s="46">
        <v>4842402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7504340</v>
      </c>
      <c r="O27" s="47">
        <f t="shared" si="1"/>
        <v>97.888654091988201</v>
      </c>
      <c r="P27" s="9"/>
    </row>
    <row r="28" spans="1:16">
      <c r="A28" s="12"/>
      <c r="B28" s="44">
        <v>545</v>
      </c>
      <c r="C28" s="20" t="s">
        <v>40</v>
      </c>
      <c r="D28" s="46">
        <v>457979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457979</v>
      </c>
      <c r="O28" s="47">
        <f t="shared" si="1"/>
        <v>5.9740027653857188</v>
      </c>
      <c r="P28" s="9"/>
    </row>
    <row r="29" spans="1:16" ht="15.75">
      <c r="A29" s="28" t="s">
        <v>41</v>
      </c>
      <c r="B29" s="29"/>
      <c r="C29" s="30"/>
      <c r="D29" s="31">
        <f t="shared" ref="D29:M29" si="8">SUM(D30:D32)</f>
        <v>2238268</v>
      </c>
      <c r="E29" s="31">
        <f t="shared" si="8"/>
        <v>2346071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4584339</v>
      </c>
      <c r="O29" s="43">
        <f t="shared" si="1"/>
        <v>59.799366048368164</v>
      </c>
      <c r="P29" s="10"/>
    </row>
    <row r="30" spans="1:16">
      <c r="A30" s="13"/>
      <c r="B30" s="45">
        <v>552</v>
      </c>
      <c r="C30" s="21" t="s">
        <v>43</v>
      </c>
      <c r="D30" s="46">
        <v>0</v>
      </c>
      <c r="E30" s="46">
        <v>647647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647647</v>
      </c>
      <c r="O30" s="47">
        <f t="shared" si="1"/>
        <v>8.4480837964049993</v>
      </c>
      <c r="P30" s="9"/>
    </row>
    <row r="31" spans="1:16">
      <c r="A31" s="13"/>
      <c r="B31" s="45">
        <v>554</v>
      </c>
      <c r="C31" s="21" t="s">
        <v>44</v>
      </c>
      <c r="D31" s="46">
        <v>0</v>
      </c>
      <c r="E31" s="46">
        <v>974294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974294</v>
      </c>
      <c r="O31" s="47">
        <f t="shared" si="1"/>
        <v>12.70895619733375</v>
      </c>
      <c r="P31" s="9"/>
    </row>
    <row r="32" spans="1:16">
      <c r="A32" s="13"/>
      <c r="B32" s="45">
        <v>559</v>
      </c>
      <c r="C32" s="21" t="s">
        <v>45</v>
      </c>
      <c r="D32" s="46">
        <v>2238268</v>
      </c>
      <c r="E32" s="46">
        <v>724130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2962398</v>
      </c>
      <c r="O32" s="47">
        <f t="shared" si="1"/>
        <v>38.642326054629415</v>
      </c>
      <c r="P32" s="9"/>
    </row>
    <row r="33" spans="1:119" ht="15.75">
      <c r="A33" s="28" t="s">
        <v>46</v>
      </c>
      <c r="B33" s="29"/>
      <c r="C33" s="30"/>
      <c r="D33" s="31">
        <f t="shared" ref="D33:M33" si="9">SUM(D34:D34)</f>
        <v>0</v>
      </c>
      <c r="E33" s="31">
        <f t="shared" si="9"/>
        <v>0</v>
      </c>
      <c r="F33" s="31">
        <f t="shared" si="9"/>
        <v>0</v>
      </c>
      <c r="G33" s="31">
        <f t="shared" si="9"/>
        <v>20254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20254</v>
      </c>
      <c r="O33" s="43">
        <f t="shared" si="1"/>
        <v>0.2641986903550651</v>
      </c>
      <c r="P33" s="10"/>
    </row>
    <row r="34" spans="1:119">
      <c r="A34" s="12"/>
      <c r="B34" s="44">
        <v>569</v>
      </c>
      <c r="C34" s="20" t="s">
        <v>47</v>
      </c>
      <c r="D34" s="46">
        <v>0</v>
      </c>
      <c r="E34" s="46">
        <v>0</v>
      </c>
      <c r="F34" s="46">
        <v>0</v>
      </c>
      <c r="G34" s="46">
        <v>20254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20254</v>
      </c>
      <c r="O34" s="47">
        <f t="shared" si="1"/>
        <v>0.2641986903550651</v>
      </c>
      <c r="P34" s="9"/>
    </row>
    <row r="35" spans="1:119" ht="15.75">
      <c r="A35" s="28" t="s">
        <v>48</v>
      </c>
      <c r="B35" s="29"/>
      <c r="C35" s="30"/>
      <c r="D35" s="31">
        <f t="shared" ref="D35:M35" si="11">SUM(D36:D40)</f>
        <v>2930827</v>
      </c>
      <c r="E35" s="31">
        <f t="shared" si="11"/>
        <v>368088</v>
      </c>
      <c r="F35" s="31">
        <f t="shared" si="11"/>
        <v>0</v>
      </c>
      <c r="G35" s="31">
        <f t="shared" si="11"/>
        <v>85974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3384889</v>
      </c>
      <c r="O35" s="43">
        <f t="shared" si="1"/>
        <v>44.153413686050456</v>
      </c>
      <c r="P35" s="9"/>
    </row>
    <row r="36" spans="1:119">
      <c r="A36" s="12"/>
      <c r="B36" s="44">
        <v>572</v>
      </c>
      <c r="C36" s="20" t="s">
        <v>80</v>
      </c>
      <c r="D36" s="46">
        <v>2032455</v>
      </c>
      <c r="E36" s="46">
        <v>125120</v>
      </c>
      <c r="F36" s="46">
        <v>0</v>
      </c>
      <c r="G36" s="46">
        <v>85974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2243549</v>
      </c>
      <c r="O36" s="47">
        <f t="shared" si="1"/>
        <v>29.265463984764288</v>
      </c>
      <c r="P36" s="9"/>
    </row>
    <row r="37" spans="1:119">
      <c r="A37" s="12"/>
      <c r="B37" s="44">
        <v>573</v>
      </c>
      <c r="C37" s="20" t="s">
        <v>61</v>
      </c>
      <c r="D37" s="46">
        <v>0</v>
      </c>
      <c r="E37" s="46">
        <v>42135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42135</v>
      </c>
      <c r="O37" s="47">
        <f t="shared" si="1"/>
        <v>0.54962041167723252</v>
      </c>
      <c r="P37" s="9"/>
    </row>
    <row r="38" spans="1:119">
      <c r="A38" s="12"/>
      <c r="B38" s="44">
        <v>574</v>
      </c>
      <c r="C38" s="20" t="s">
        <v>62</v>
      </c>
      <c r="D38" s="46">
        <v>20000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20000</v>
      </c>
      <c r="O38" s="47">
        <f t="shared" si="1"/>
        <v>0.26088544520101226</v>
      </c>
      <c r="P38" s="9"/>
    </row>
    <row r="39" spans="1:119">
      <c r="A39" s="12"/>
      <c r="B39" s="44">
        <v>575</v>
      </c>
      <c r="C39" s="20" t="s">
        <v>81</v>
      </c>
      <c r="D39" s="46">
        <v>0</v>
      </c>
      <c r="E39" s="46">
        <v>71896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71896</v>
      </c>
      <c r="O39" s="47">
        <f t="shared" si="1"/>
        <v>0.93783099840859874</v>
      </c>
      <c r="P39" s="9"/>
    </row>
    <row r="40" spans="1:119">
      <c r="A40" s="12"/>
      <c r="B40" s="44">
        <v>579</v>
      </c>
      <c r="C40" s="20" t="s">
        <v>51</v>
      </c>
      <c r="D40" s="46">
        <v>878372</v>
      </c>
      <c r="E40" s="46">
        <v>128937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1007309</v>
      </c>
      <c r="O40" s="47">
        <f t="shared" si="1"/>
        <v>13.139612845999322</v>
      </c>
      <c r="P40" s="9"/>
    </row>
    <row r="41" spans="1:119" ht="15.75">
      <c r="A41" s="28" t="s">
        <v>82</v>
      </c>
      <c r="B41" s="29"/>
      <c r="C41" s="30"/>
      <c r="D41" s="31">
        <f t="shared" ref="D41:M41" si="12">SUM(D42:D42)</f>
        <v>4667263</v>
      </c>
      <c r="E41" s="31">
        <f t="shared" si="12"/>
        <v>1609366</v>
      </c>
      <c r="F41" s="31">
        <f t="shared" si="12"/>
        <v>0</v>
      </c>
      <c r="G41" s="31">
        <f t="shared" si="12"/>
        <v>91713</v>
      </c>
      <c r="H41" s="31">
        <f t="shared" si="12"/>
        <v>327539</v>
      </c>
      <c r="I41" s="31">
        <f t="shared" si="12"/>
        <v>270893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6966774</v>
      </c>
      <c r="O41" s="43">
        <f t="shared" si="1"/>
        <v>90.876496830241834</v>
      </c>
      <c r="P41" s="9"/>
    </row>
    <row r="42" spans="1:119" ht="15.75" thickBot="1">
      <c r="A42" s="12"/>
      <c r="B42" s="44">
        <v>581</v>
      </c>
      <c r="C42" s="20" t="s">
        <v>83</v>
      </c>
      <c r="D42" s="46">
        <v>4667263</v>
      </c>
      <c r="E42" s="46">
        <v>1609366</v>
      </c>
      <c r="F42" s="46">
        <v>0</v>
      </c>
      <c r="G42" s="46">
        <v>91713</v>
      </c>
      <c r="H42" s="46">
        <v>327539</v>
      </c>
      <c r="I42" s="46">
        <v>270893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6966774</v>
      </c>
      <c r="O42" s="47">
        <f t="shared" si="1"/>
        <v>90.876496830241834</v>
      </c>
      <c r="P42" s="9"/>
    </row>
    <row r="43" spans="1:119" ht="16.5" thickBot="1">
      <c r="A43" s="14" t="s">
        <v>10</v>
      </c>
      <c r="B43" s="23"/>
      <c r="C43" s="22"/>
      <c r="D43" s="15">
        <f t="shared" ref="D43:M43" si="13">SUM(D5,D14,D20,D26,D29,D33,D35,D41)</f>
        <v>90648647</v>
      </c>
      <c r="E43" s="15">
        <f t="shared" si="13"/>
        <v>7360562</v>
      </c>
      <c r="F43" s="15">
        <f t="shared" si="13"/>
        <v>0</v>
      </c>
      <c r="G43" s="15">
        <f t="shared" si="13"/>
        <v>9526117</v>
      </c>
      <c r="H43" s="15">
        <f t="shared" si="13"/>
        <v>327539</v>
      </c>
      <c r="I43" s="15">
        <f t="shared" si="13"/>
        <v>38355507</v>
      </c>
      <c r="J43" s="15">
        <f t="shared" si="13"/>
        <v>0</v>
      </c>
      <c r="K43" s="15">
        <f t="shared" si="13"/>
        <v>0</v>
      </c>
      <c r="L43" s="15">
        <f t="shared" si="13"/>
        <v>0</v>
      </c>
      <c r="M43" s="15">
        <f t="shared" si="13"/>
        <v>0</v>
      </c>
      <c r="N43" s="15">
        <f>SUM(D43:M43)</f>
        <v>146218372</v>
      </c>
      <c r="O43" s="37">
        <f t="shared" si="1"/>
        <v>1907.3122537893612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38"/>
      <c r="B45" s="39"/>
      <c r="C45" s="39"/>
      <c r="D45" s="40"/>
      <c r="E45" s="40"/>
      <c r="F45" s="40"/>
      <c r="G45" s="40"/>
      <c r="H45" s="40"/>
      <c r="I45" s="40"/>
      <c r="J45" s="40"/>
      <c r="K45" s="40"/>
      <c r="L45" s="93" t="s">
        <v>88</v>
      </c>
      <c r="M45" s="93"/>
      <c r="N45" s="93"/>
      <c r="O45" s="41">
        <v>76662</v>
      </c>
    </row>
    <row r="46" spans="1:119">
      <c r="A46" s="94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</row>
    <row r="47" spans="1:119" ht="15.75" customHeight="1" thickBot="1">
      <c r="A47" s="97" t="s">
        <v>64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9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4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57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74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15410801</v>
      </c>
      <c r="E5" s="59">
        <f t="shared" si="0"/>
        <v>34146</v>
      </c>
      <c r="F5" s="59">
        <f t="shared" si="0"/>
        <v>4623706</v>
      </c>
      <c r="G5" s="59">
        <f t="shared" si="0"/>
        <v>102057</v>
      </c>
      <c r="H5" s="59">
        <f t="shared" si="0"/>
        <v>0</v>
      </c>
      <c r="I5" s="59">
        <f t="shared" si="0"/>
        <v>1148830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>SUM(D5:M5)</f>
        <v>21319540</v>
      </c>
      <c r="O5" s="61">
        <f t="shared" ref="O5:O41" si="1">(N5/O$43)</f>
        <v>279.96034247294887</v>
      </c>
      <c r="P5" s="62"/>
    </row>
    <row r="6" spans="1:133">
      <c r="A6" s="64"/>
      <c r="B6" s="65">
        <v>511</v>
      </c>
      <c r="C6" s="66" t="s">
        <v>19</v>
      </c>
      <c r="D6" s="67">
        <v>12161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12161</v>
      </c>
      <c r="O6" s="68">
        <f t="shared" si="1"/>
        <v>0.15969377035402879</v>
      </c>
      <c r="P6" s="69"/>
    </row>
    <row r="7" spans="1:133">
      <c r="A7" s="64"/>
      <c r="B7" s="65">
        <v>512</v>
      </c>
      <c r="C7" s="66" t="s">
        <v>20</v>
      </c>
      <c r="D7" s="67">
        <v>923404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923404</v>
      </c>
      <c r="O7" s="68">
        <f t="shared" si="1"/>
        <v>12.125801029519907</v>
      </c>
      <c r="P7" s="69"/>
    </row>
    <row r="8" spans="1:133">
      <c r="A8" s="64"/>
      <c r="B8" s="65">
        <v>513</v>
      </c>
      <c r="C8" s="66" t="s">
        <v>21</v>
      </c>
      <c r="D8" s="67">
        <v>4590055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4590055</v>
      </c>
      <c r="O8" s="68">
        <f t="shared" si="1"/>
        <v>60.274910704905977</v>
      </c>
      <c r="P8" s="69"/>
    </row>
    <row r="9" spans="1:133">
      <c r="A9" s="64"/>
      <c r="B9" s="65">
        <v>514</v>
      </c>
      <c r="C9" s="66" t="s">
        <v>22</v>
      </c>
      <c r="D9" s="67">
        <v>404142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404142</v>
      </c>
      <c r="O9" s="68">
        <f t="shared" si="1"/>
        <v>5.3070438071225965</v>
      </c>
      <c r="P9" s="69"/>
    </row>
    <row r="10" spans="1:133">
      <c r="A10" s="64"/>
      <c r="B10" s="65">
        <v>515</v>
      </c>
      <c r="C10" s="66" t="s">
        <v>23</v>
      </c>
      <c r="D10" s="67">
        <v>733468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733468</v>
      </c>
      <c r="O10" s="68">
        <f t="shared" si="1"/>
        <v>9.6316314738943163</v>
      </c>
      <c r="P10" s="69"/>
    </row>
    <row r="11" spans="1:133">
      <c r="A11" s="64"/>
      <c r="B11" s="65">
        <v>517</v>
      </c>
      <c r="C11" s="66" t="s">
        <v>24</v>
      </c>
      <c r="D11" s="67">
        <v>119653</v>
      </c>
      <c r="E11" s="67">
        <v>34146</v>
      </c>
      <c r="F11" s="67">
        <v>4623706</v>
      </c>
      <c r="G11" s="67">
        <v>102057</v>
      </c>
      <c r="H11" s="67">
        <v>0</v>
      </c>
      <c r="I11" s="67">
        <v>1148830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6028392</v>
      </c>
      <c r="O11" s="68">
        <f t="shared" si="1"/>
        <v>79.162622124172714</v>
      </c>
      <c r="P11" s="69"/>
    </row>
    <row r="12" spans="1:133">
      <c r="A12" s="64"/>
      <c r="B12" s="65">
        <v>519</v>
      </c>
      <c r="C12" s="66" t="s">
        <v>75</v>
      </c>
      <c r="D12" s="67">
        <v>8627918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8627918</v>
      </c>
      <c r="O12" s="68">
        <f t="shared" si="1"/>
        <v>113.2986395629793</v>
      </c>
      <c r="P12" s="69"/>
    </row>
    <row r="13" spans="1:133" ht="15.75">
      <c r="A13" s="70" t="s">
        <v>26</v>
      </c>
      <c r="B13" s="71"/>
      <c r="C13" s="72"/>
      <c r="D13" s="73">
        <f t="shared" ref="D13:M13" si="3">SUM(D14:D18)</f>
        <v>54510791</v>
      </c>
      <c r="E13" s="73">
        <f t="shared" si="3"/>
        <v>298414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24" si="4">SUM(D13:M13)</f>
        <v>54809205</v>
      </c>
      <c r="O13" s="75">
        <f t="shared" si="1"/>
        <v>719.73428143712579</v>
      </c>
      <c r="P13" s="76"/>
    </row>
    <row r="14" spans="1:133">
      <c r="A14" s="64"/>
      <c r="B14" s="65">
        <v>521</v>
      </c>
      <c r="C14" s="66" t="s">
        <v>27</v>
      </c>
      <c r="D14" s="67">
        <v>22671508</v>
      </c>
      <c r="E14" s="67">
        <v>121972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22793480</v>
      </c>
      <c r="O14" s="68">
        <f t="shared" si="1"/>
        <v>299.31557936758065</v>
      </c>
      <c r="P14" s="69"/>
    </row>
    <row r="15" spans="1:133">
      <c r="A15" s="64"/>
      <c r="B15" s="65">
        <v>522</v>
      </c>
      <c r="C15" s="66" t="s">
        <v>28</v>
      </c>
      <c r="D15" s="67">
        <v>28533413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28533413</v>
      </c>
      <c r="O15" s="68">
        <f t="shared" si="1"/>
        <v>374.69026420842528</v>
      </c>
      <c r="P15" s="69"/>
    </row>
    <row r="16" spans="1:133">
      <c r="A16" s="64"/>
      <c r="B16" s="65">
        <v>524</v>
      </c>
      <c r="C16" s="66" t="s">
        <v>29</v>
      </c>
      <c r="D16" s="67">
        <v>1575683</v>
      </c>
      <c r="E16" s="67">
        <v>10722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1586405</v>
      </c>
      <c r="O16" s="68">
        <f t="shared" si="1"/>
        <v>20.832085828343313</v>
      </c>
      <c r="P16" s="69"/>
    </row>
    <row r="17" spans="1:16">
      <c r="A17" s="64"/>
      <c r="B17" s="65">
        <v>525</v>
      </c>
      <c r="C17" s="66" t="s">
        <v>76</v>
      </c>
      <c r="D17" s="67">
        <v>4538</v>
      </c>
      <c r="E17" s="67">
        <v>4707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9245</v>
      </c>
      <c r="O17" s="68">
        <f t="shared" si="1"/>
        <v>0.12140193297615295</v>
      </c>
      <c r="P17" s="69"/>
    </row>
    <row r="18" spans="1:16">
      <c r="A18" s="64"/>
      <c r="B18" s="65">
        <v>529</v>
      </c>
      <c r="C18" s="66" t="s">
        <v>31</v>
      </c>
      <c r="D18" s="67">
        <v>1725649</v>
      </c>
      <c r="E18" s="67">
        <v>161013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1886662</v>
      </c>
      <c r="O18" s="68">
        <f t="shared" si="1"/>
        <v>24.7749500998004</v>
      </c>
      <c r="P18" s="69"/>
    </row>
    <row r="19" spans="1:16" ht="15.75">
      <c r="A19" s="70" t="s">
        <v>32</v>
      </c>
      <c r="B19" s="71"/>
      <c r="C19" s="72"/>
      <c r="D19" s="73">
        <f t="shared" ref="D19:M19" si="5">SUM(D20:D24)</f>
        <v>3468605</v>
      </c>
      <c r="E19" s="73">
        <f t="shared" si="5"/>
        <v>42335</v>
      </c>
      <c r="F19" s="73">
        <f t="shared" si="5"/>
        <v>0</v>
      </c>
      <c r="G19" s="73">
        <f t="shared" si="5"/>
        <v>0</v>
      </c>
      <c r="H19" s="73">
        <f t="shared" si="5"/>
        <v>0</v>
      </c>
      <c r="I19" s="73">
        <f t="shared" si="5"/>
        <v>34909626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4">
        <f t="shared" si="4"/>
        <v>38420566</v>
      </c>
      <c r="O19" s="75">
        <f t="shared" si="1"/>
        <v>504.52471373043386</v>
      </c>
      <c r="P19" s="76"/>
    </row>
    <row r="20" spans="1:16">
      <c r="A20" s="64"/>
      <c r="B20" s="65">
        <v>533</v>
      </c>
      <c r="C20" s="66" t="s">
        <v>33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5990818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5990818</v>
      </c>
      <c r="O20" s="68">
        <f t="shared" si="1"/>
        <v>78.669214203172601</v>
      </c>
      <c r="P20" s="69"/>
    </row>
    <row r="21" spans="1:16">
      <c r="A21" s="64"/>
      <c r="B21" s="65">
        <v>534</v>
      </c>
      <c r="C21" s="66" t="s">
        <v>77</v>
      </c>
      <c r="D21" s="67">
        <v>0</v>
      </c>
      <c r="E21" s="67">
        <v>2422</v>
      </c>
      <c r="F21" s="67">
        <v>0</v>
      </c>
      <c r="G21" s="67">
        <v>0</v>
      </c>
      <c r="H21" s="67">
        <v>0</v>
      </c>
      <c r="I21" s="67">
        <v>13823809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13826231</v>
      </c>
      <c r="O21" s="68">
        <f t="shared" si="1"/>
        <v>181.56097016493328</v>
      </c>
      <c r="P21" s="69"/>
    </row>
    <row r="22" spans="1:16">
      <c r="A22" s="64"/>
      <c r="B22" s="65">
        <v>535</v>
      </c>
      <c r="C22" s="66" t="s">
        <v>35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4050098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4050098</v>
      </c>
      <c r="O22" s="68">
        <f t="shared" si="1"/>
        <v>53.184394369156422</v>
      </c>
      <c r="P22" s="69"/>
    </row>
    <row r="23" spans="1:16">
      <c r="A23" s="64"/>
      <c r="B23" s="65">
        <v>536</v>
      </c>
      <c r="C23" s="66" t="s">
        <v>78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11044901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11044901</v>
      </c>
      <c r="O23" s="68">
        <f t="shared" si="1"/>
        <v>145.03756959764681</v>
      </c>
      <c r="P23" s="69"/>
    </row>
    <row r="24" spans="1:16">
      <c r="A24" s="64"/>
      <c r="B24" s="65">
        <v>539</v>
      </c>
      <c r="C24" s="66" t="s">
        <v>37</v>
      </c>
      <c r="D24" s="67">
        <v>3468605</v>
      </c>
      <c r="E24" s="67">
        <v>39913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4"/>
        <v>3508518</v>
      </c>
      <c r="O24" s="68">
        <f t="shared" si="1"/>
        <v>46.072565395524741</v>
      </c>
      <c r="P24" s="69"/>
    </row>
    <row r="25" spans="1:16" ht="15.75">
      <c r="A25" s="70" t="s">
        <v>38</v>
      </c>
      <c r="B25" s="71"/>
      <c r="C25" s="72"/>
      <c r="D25" s="73">
        <f t="shared" ref="D25:M25" si="6">SUM(D26:D27)</f>
        <v>60752</v>
      </c>
      <c r="E25" s="73">
        <f t="shared" si="6"/>
        <v>2652060</v>
      </c>
      <c r="F25" s="73">
        <f t="shared" si="6"/>
        <v>0</v>
      </c>
      <c r="G25" s="73">
        <f t="shared" si="6"/>
        <v>1988524</v>
      </c>
      <c r="H25" s="73">
        <f t="shared" si="6"/>
        <v>0</v>
      </c>
      <c r="I25" s="73">
        <f t="shared" si="6"/>
        <v>0</v>
      </c>
      <c r="J25" s="73">
        <f t="shared" si="6"/>
        <v>0</v>
      </c>
      <c r="K25" s="73">
        <f t="shared" si="6"/>
        <v>0</v>
      </c>
      <c r="L25" s="73">
        <f t="shared" si="6"/>
        <v>0</v>
      </c>
      <c r="M25" s="73">
        <f t="shared" si="6"/>
        <v>0</v>
      </c>
      <c r="N25" s="73">
        <f t="shared" ref="N25:N32" si="7">SUM(D25:M25)</f>
        <v>4701336</v>
      </c>
      <c r="O25" s="75">
        <f t="shared" si="1"/>
        <v>61.73621178695241</v>
      </c>
      <c r="P25" s="76"/>
    </row>
    <row r="26" spans="1:16">
      <c r="A26" s="64"/>
      <c r="B26" s="65">
        <v>541</v>
      </c>
      <c r="C26" s="66" t="s">
        <v>79</v>
      </c>
      <c r="D26" s="67">
        <v>0</v>
      </c>
      <c r="E26" s="67">
        <v>2652060</v>
      </c>
      <c r="F26" s="67">
        <v>0</v>
      </c>
      <c r="G26" s="67">
        <v>1988524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7"/>
        <v>4640584</v>
      </c>
      <c r="O26" s="68">
        <f t="shared" si="1"/>
        <v>60.938438911650387</v>
      </c>
      <c r="P26" s="69"/>
    </row>
    <row r="27" spans="1:16">
      <c r="A27" s="64"/>
      <c r="B27" s="65">
        <v>545</v>
      </c>
      <c r="C27" s="66" t="s">
        <v>40</v>
      </c>
      <c r="D27" s="67">
        <v>60752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7"/>
        <v>60752</v>
      </c>
      <c r="O27" s="68">
        <f t="shared" si="1"/>
        <v>0.79777287530202756</v>
      </c>
      <c r="P27" s="69"/>
    </row>
    <row r="28" spans="1:16" ht="15.75">
      <c r="A28" s="70" t="s">
        <v>41</v>
      </c>
      <c r="B28" s="71"/>
      <c r="C28" s="72"/>
      <c r="D28" s="73">
        <f t="shared" ref="D28:M28" si="8">SUM(D29:D31)</f>
        <v>73631</v>
      </c>
      <c r="E28" s="73">
        <f t="shared" si="8"/>
        <v>3349494</v>
      </c>
      <c r="F28" s="73">
        <f t="shared" si="8"/>
        <v>0</v>
      </c>
      <c r="G28" s="73">
        <f t="shared" si="8"/>
        <v>0</v>
      </c>
      <c r="H28" s="73">
        <f t="shared" si="8"/>
        <v>0</v>
      </c>
      <c r="I28" s="73">
        <f t="shared" si="8"/>
        <v>0</v>
      </c>
      <c r="J28" s="73">
        <f t="shared" si="8"/>
        <v>0</v>
      </c>
      <c r="K28" s="73">
        <f t="shared" si="8"/>
        <v>0</v>
      </c>
      <c r="L28" s="73">
        <f t="shared" si="8"/>
        <v>0</v>
      </c>
      <c r="M28" s="73">
        <f t="shared" si="8"/>
        <v>0</v>
      </c>
      <c r="N28" s="73">
        <f t="shared" si="7"/>
        <v>3423125</v>
      </c>
      <c r="O28" s="75">
        <f t="shared" si="1"/>
        <v>44.951215989074484</v>
      </c>
      <c r="P28" s="76"/>
    </row>
    <row r="29" spans="1:16">
      <c r="A29" s="64"/>
      <c r="B29" s="65">
        <v>552</v>
      </c>
      <c r="C29" s="66" t="s">
        <v>43</v>
      </c>
      <c r="D29" s="67">
        <v>3528</v>
      </c>
      <c r="E29" s="67">
        <v>509982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7"/>
        <v>513510</v>
      </c>
      <c r="O29" s="68">
        <f t="shared" si="1"/>
        <v>6.7432240781594706</v>
      </c>
      <c r="P29" s="69"/>
    </row>
    <row r="30" spans="1:16">
      <c r="A30" s="64"/>
      <c r="B30" s="65">
        <v>554</v>
      </c>
      <c r="C30" s="66" t="s">
        <v>44</v>
      </c>
      <c r="D30" s="67">
        <v>70103</v>
      </c>
      <c r="E30" s="67">
        <v>2372093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7"/>
        <v>2442196</v>
      </c>
      <c r="O30" s="68">
        <f t="shared" si="1"/>
        <v>32.070017859018805</v>
      </c>
      <c r="P30" s="69"/>
    </row>
    <row r="31" spans="1:16">
      <c r="A31" s="64"/>
      <c r="B31" s="65">
        <v>559</v>
      </c>
      <c r="C31" s="66" t="s">
        <v>45</v>
      </c>
      <c r="D31" s="67">
        <v>0</v>
      </c>
      <c r="E31" s="67">
        <v>467419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7"/>
        <v>467419</v>
      </c>
      <c r="O31" s="68">
        <f t="shared" si="1"/>
        <v>6.1379740518962072</v>
      </c>
      <c r="P31" s="69"/>
    </row>
    <row r="32" spans="1:16" ht="15.75">
      <c r="A32" s="70" t="s">
        <v>46</v>
      </c>
      <c r="B32" s="71"/>
      <c r="C32" s="72"/>
      <c r="D32" s="73">
        <f t="shared" ref="D32:M32" si="9">SUM(D33:D33)</f>
        <v>2095824</v>
      </c>
      <c r="E32" s="73">
        <f t="shared" si="9"/>
        <v>0</v>
      </c>
      <c r="F32" s="73">
        <f t="shared" si="9"/>
        <v>0</v>
      </c>
      <c r="G32" s="73">
        <f t="shared" si="9"/>
        <v>0</v>
      </c>
      <c r="H32" s="73">
        <f t="shared" si="9"/>
        <v>0</v>
      </c>
      <c r="I32" s="73">
        <f t="shared" si="9"/>
        <v>0</v>
      </c>
      <c r="J32" s="73">
        <f t="shared" si="9"/>
        <v>0</v>
      </c>
      <c r="K32" s="73">
        <f t="shared" si="9"/>
        <v>0</v>
      </c>
      <c r="L32" s="73">
        <f t="shared" si="9"/>
        <v>0</v>
      </c>
      <c r="M32" s="73">
        <f t="shared" si="9"/>
        <v>0</v>
      </c>
      <c r="N32" s="73">
        <f t="shared" si="7"/>
        <v>2095824</v>
      </c>
      <c r="O32" s="75">
        <f t="shared" si="1"/>
        <v>27.521588402143081</v>
      </c>
      <c r="P32" s="76"/>
    </row>
    <row r="33" spans="1:119">
      <c r="A33" s="64"/>
      <c r="B33" s="65">
        <v>569</v>
      </c>
      <c r="C33" s="66" t="s">
        <v>47</v>
      </c>
      <c r="D33" s="67">
        <v>2095824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 t="shared" ref="N33:N38" si="10">SUM(D33:M33)</f>
        <v>2095824</v>
      </c>
      <c r="O33" s="68">
        <f t="shared" si="1"/>
        <v>27.521588402143081</v>
      </c>
      <c r="P33" s="69"/>
    </row>
    <row r="34" spans="1:119" ht="15.75">
      <c r="A34" s="70" t="s">
        <v>48</v>
      </c>
      <c r="B34" s="71"/>
      <c r="C34" s="72"/>
      <c r="D34" s="73">
        <f t="shared" ref="D34:M34" si="11">SUM(D35:D38)</f>
        <v>2545923</v>
      </c>
      <c r="E34" s="73">
        <f t="shared" si="11"/>
        <v>1479552</v>
      </c>
      <c r="F34" s="73">
        <f t="shared" si="11"/>
        <v>0</v>
      </c>
      <c r="G34" s="73">
        <f t="shared" si="11"/>
        <v>1860623</v>
      </c>
      <c r="H34" s="73">
        <f t="shared" si="11"/>
        <v>0</v>
      </c>
      <c r="I34" s="73">
        <f t="shared" si="11"/>
        <v>0</v>
      </c>
      <c r="J34" s="73">
        <f t="shared" si="11"/>
        <v>0</v>
      </c>
      <c r="K34" s="73">
        <f t="shared" si="11"/>
        <v>0</v>
      </c>
      <c r="L34" s="73">
        <f t="shared" si="11"/>
        <v>0</v>
      </c>
      <c r="M34" s="73">
        <f t="shared" si="11"/>
        <v>0</v>
      </c>
      <c r="N34" s="73">
        <f>SUM(D34:M34)</f>
        <v>5886098</v>
      </c>
      <c r="O34" s="75">
        <f t="shared" si="1"/>
        <v>77.294069755226388</v>
      </c>
      <c r="P34" s="69"/>
    </row>
    <row r="35" spans="1:119">
      <c r="A35" s="64"/>
      <c r="B35" s="65">
        <v>572</v>
      </c>
      <c r="C35" s="66" t="s">
        <v>80</v>
      </c>
      <c r="D35" s="67">
        <v>1621286</v>
      </c>
      <c r="E35" s="67">
        <v>955251</v>
      </c>
      <c r="F35" s="67">
        <v>0</v>
      </c>
      <c r="G35" s="67">
        <v>1860623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f t="shared" si="10"/>
        <v>4437160</v>
      </c>
      <c r="O35" s="68">
        <f t="shared" si="1"/>
        <v>58.267149910704909</v>
      </c>
      <c r="P35" s="69"/>
    </row>
    <row r="36" spans="1:119">
      <c r="A36" s="64"/>
      <c r="B36" s="65">
        <v>573</v>
      </c>
      <c r="C36" s="66" t="s">
        <v>61</v>
      </c>
      <c r="D36" s="67">
        <v>0</v>
      </c>
      <c r="E36" s="67">
        <v>40515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f t="shared" si="10"/>
        <v>40515</v>
      </c>
      <c r="O36" s="68">
        <f t="shared" si="1"/>
        <v>0.53202804916482827</v>
      </c>
      <c r="P36" s="69"/>
    </row>
    <row r="37" spans="1:119">
      <c r="A37" s="64"/>
      <c r="B37" s="65">
        <v>575</v>
      </c>
      <c r="C37" s="66" t="s">
        <v>81</v>
      </c>
      <c r="D37" s="67">
        <v>267113</v>
      </c>
      <c r="E37" s="67">
        <v>349891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f t="shared" si="10"/>
        <v>617004</v>
      </c>
      <c r="O37" s="68">
        <f t="shared" si="1"/>
        <v>8.1022691459186884</v>
      </c>
      <c r="P37" s="69"/>
    </row>
    <row r="38" spans="1:119">
      <c r="A38" s="64"/>
      <c r="B38" s="65">
        <v>579</v>
      </c>
      <c r="C38" s="66" t="s">
        <v>51</v>
      </c>
      <c r="D38" s="67">
        <v>657524</v>
      </c>
      <c r="E38" s="67">
        <v>133895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f t="shared" si="10"/>
        <v>791419</v>
      </c>
      <c r="O38" s="68">
        <f t="shared" si="1"/>
        <v>10.392622649437966</v>
      </c>
      <c r="P38" s="69"/>
    </row>
    <row r="39" spans="1:119" ht="15.75">
      <c r="A39" s="70" t="s">
        <v>82</v>
      </c>
      <c r="B39" s="71"/>
      <c r="C39" s="72"/>
      <c r="D39" s="73">
        <f t="shared" ref="D39:M39" si="12">SUM(D40:D40)</f>
        <v>4748020</v>
      </c>
      <c r="E39" s="73">
        <f t="shared" si="12"/>
        <v>2152439</v>
      </c>
      <c r="F39" s="73">
        <f t="shared" si="12"/>
        <v>0</v>
      </c>
      <c r="G39" s="73">
        <f t="shared" si="12"/>
        <v>85419</v>
      </c>
      <c r="H39" s="73">
        <f t="shared" si="12"/>
        <v>266768</v>
      </c>
      <c r="I39" s="73">
        <f t="shared" si="12"/>
        <v>277905</v>
      </c>
      <c r="J39" s="73">
        <f t="shared" si="12"/>
        <v>0</v>
      </c>
      <c r="K39" s="73">
        <f t="shared" si="12"/>
        <v>0</v>
      </c>
      <c r="L39" s="73">
        <f t="shared" si="12"/>
        <v>0</v>
      </c>
      <c r="M39" s="73">
        <f t="shared" si="12"/>
        <v>0</v>
      </c>
      <c r="N39" s="73">
        <f>SUM(D39:M39)</f>
        <v>7530551</v>
      </c>
      <c r="O39" s="75">
        <f t="shared" si="1"/>
        <v>98.888420527366321</v>
      </c>
      <c r="P39" s="69"/>
    </row>
    <row r="40" spans="1:119" ht="15.75" thickBot="1">
      <c r="A40" s="64"/>
      <c r="B40" s="65">
        <v>581</v>
      </c>
      <c r="C40" s="66" t="s">
        <v>83</v>
      </c>
      <c r="D40" s="67">
        <v>4748020</v>
      </c>
      <c r="E40" s="67">
        <v>2152439</v>
      </c>
      <c r="F40" s="67">
        <v>0</v>
      </c>
      <c r="G40" s="67">
        <v>85419</v>
      </c>
      <c r="H40" s="67">
        <v>266768</v>
      </c>
      <c r="I40" s="67">
        <v>277905</v>
      </c>
      <c r="J40" s="67">
        <v>0</v>
      </c>
      <c r="K40" s="67">
        <v>0</v>
      </c>
      <c r="L40" s="67">
        <v>0</v>
      </c>
      <c r="M40" s="67">
        <v>0</v>
      </c>
      <c r="N40" s="67">
        <f>SUM(D40:M40)</f>
        <v>7530551</v>
      </c>
      <c r="O40" s="68">
        <f t="shared" si="1"/>
        <v>98.888420527366321</v>
      </c>
      <c r="P40" s="69"/>
    </row>
    <row r="41" spans="1:119" ht="16.5" thickBot="1">
      <c r="A41" s="77" t="s">
        <v>10</v>
      </c>
      <c r="B41" s="78"/>
      <c r="C41" s="79"/>
      <c r="D41" s="80">
        <f t="shared" ref="D41:M41" si="13">SUM(D5,D13,D19,D25,D28,D32,D34,D39)</f>
        <v>82914347</v>
      </c>
      <c r="E41" s="80">
        <f t="shared" si="13"/>
        <v>10008440</v>
      </c>
      <c r="F41" s="80">
        <f t="shared" si="13"/>
        <v>4623706</v>
      </c>
      <c r="G41" s="80">
        <f t="shared" si="13"/>
        <v>4036623</v>
      </c>
      <c r="H41" s="80">
        <f t="shared" si="13"/>
        <v>266768</v>
      </c>
      <c r="I41" s="80">
        <f t="shared" si="13"/>
        <v>36336361</v>
      </c>
      <c r="J41" s="80">
        <f t="shared" si="13"/>
        <v>0</v>
      </c>
      <c r="K41" s="80">
        <f t="shared" si="13"/>
        <v>0</v>
      </c>
      <c r="L41" s="80">
        <f t="shared" si="13"/>
        <v>0</v>
      </c>
      <c r="M41" s="80">
        <f t="shared" si="13"/>
        <v>0</v>
      </c>
      <c r="N41" s="80">
        <f>SUM(D41:M41)</f>
        <v>138186245</v>
      </c>
      <c r="O41" s="81">
        <f t="shared" si="1"/>
        <v>1814.6108441012711</v>
      </c>
      <c r="P41" s="62"/>
      <c r="Q41" s="82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</row>
    <row r="42" spans="1:119">
      <c r="A42" s="84"/>
      <c r="B42" s="85"/>
      <c r="C42" s="85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7"/>
    </row>
    <row r="43" spans="1:119">
      <c r="A43" s="88"/>
      <c r="B43" s="89"/>
      <c r="C43" s="89"/>
      <c r="D43" s="90"/>
      <c r="E43" s="90"/>
      <c r="F43" s="90"/>
      <c r="G43" s="90"/>
      <c r="H43" s="90"/>
      <c r="I43" s="90"/>
      <c r="J43" s="90"/>
      <c r="K43" s="90"/>
      <c r="L43" s="117" t="s">
        <v>84</v>
      </c>
      <c r="M43" s="117"/>
      <c r="N43" s="117"/>
      <c r="O43" s="91">
        <v>76152</v>
      </c>
    </row>
    <row r="44" spans="1:119">
      <c r="A44" s="118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20"/>
    </row>
    <row r="45" spans="1:119" ht="15.75" customHeight="1" thickBot="1">
      <c r="A45" s="121" t="s">
        <v>64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3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2023-12-13T19:59:08Z</cp:lastPrinted>
  <dcterms:created xsi:type="dcterms:W3CDTF">2000-08-31T21:26:31Z</dcterms:created>
  <dcterms:modified xsi:type="dcterms:W3CDTF">2023-12-13T19:59:11Z</dcterms:modified>
</cp:coreProperties>
</file>