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'2008'!$A$1:$O$49</definedName>
    <definedName name="_xlnm.Print_Area" localSheetId="14">'2009'!$A$1:$O$52</definedName>
    <definedName name="_xlnm.Print_Area" localSheetId="13">'2010'!$A$1:$O$53</definedName>
    <definedName name="_xlnm.Print_Area" localSheetId="12">'2011'!$A$1:$O$53</definedName>
    <definedName name="_xlnm.Print_Area" localSheetId="11">'2012'!$A$1:$O$56</definedName>
    <definedName name="_xlnm.Print_Area" localSheetId="10">'2013'!$A$1:$O$58</definedName>
    <definedName name="_xlnm.Print_Area" localSheetId="9">'2014'!$A$1:$O$55</definedName>
    <definedName name="_xlnm.Print_Area" localSheetId="8">'2015'!$A$1:$O$52</definedName>
    <definedName name="_xlnm.Print_Area" localSheetId="7">'2016'!$A$1:$O$52</definedName>
    <definedName name="_xlnm.Print_Area" localSheetId="6">'2017'!$A$1:$O$49</definedName>
    <definedName name="_xlnm.Print_Area" localSheetId="5">'2018'!$A$1:$O$51</definedName>
    <definedName name="_xlnm.Print_Area" localSheetId="4">'2019'!$A$1:$O$51</definedName>
    <definedName name="_xlnm.Print_Area" localSheetId="3">'2020'!$A$1:$O$51</definedName>
    <definedName name="_xlnm.Print_Area" localSheetId="2">'2021'!$A$1:$P$55</definedName>
    <definedName name="_xlnm.Print_Area" localSheetId="1">'2022'!$A$1:$P$56</definedName>
    <definedName name="_xlnm.Print_Area" localSheetId="0">'2023'!$A$1:$P$56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1" i="48" l="1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0" i="48" l="1"/>
  <c r="P50" i="48" s="1"/>
  <c r="O45" i="48"/>
  <c r="P45" i="48" s="1"/>
  <c r="O42" i="48"/>
  <c r="P42" i="48" s="1"/>
  <c r="O36" i="48"/>
  <c r="P36" i="48" s="1"/>
  <c r="I52" i="48"/>
  <c r="L52" i="48"/>
  <c r="O24" i="48"/>
  <c r="P24" i="48" s="1"/>
  <c r="K52" i="48"/>
  <c r="D52" i="48"/>
  <c r="J52" i="48"/>
  <c r="N52" i="48"/>
  <c r="F52" i="48"/>
  <c r="H52" i="48"/>
  <c r="O13" i="48"/>
  <c r="P13" i="48" s="1"/>
  <c r="E52" i="48"/>
  <c r="G52" i="48"/>
  <c r="M52" i="48"/>
  <c r="O5" i="48"/>
  <c r="P5" i="48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2" i="48" l="1"/>
  <c r="P52" i="48" s="1"/>
  <c r="O50" i="47"/>
  <c r="P50" i="47" s="1"/>
  <c r="O46" i="47"/>
  <c r="P46" i="47" s="1"/>
  <c r="O43" i="47"/>
  <c r="P43" i="47" s="1"/>
  <c r="O36" i="47"/>
  <c r="P36" i="47" s="1"/>
  <c r="F52" i="47"/>
  <c r="G52" i="47"/>
  <c r="O25" i="47"/>
  <c r="P25" i="47" s="1"/>
  <c r="N52" i="47"/>
  <c r="H52" i="47"/>
  <c r="I52" i="47"/>
  <c r="O13" i="47"/>
  <c r="P13" i="47" s="1"/>
  <c r="K52" i="47"/>
  <c r="L52" i="47"/>
  <c r="E52" i="47"/>
  <c r="M52" i="47"/>
  <c r="J52" i="47"/>
  <c r="O5" i="47"/>
  <c r="P5" i="47" s="1"/>
  <c r="D52" i="47"/>
  <c r="N18" i="45"/>
  <c r="O18" i="45"/>
  <c r="O50" i="46"/>
  <c r="P50" i="46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O48" i="46" s="1"/>
  <c r="P48" i="46" s="1"/>
  <c r="D48" i="46"/>
  <c r="O47" i="46"/>
  <c r="P47" i="46" s="1"/>
  <c r="O46" i="46"/>
  <c r="P46" i="46" s="1"/>
  <c r="O45" i="46"/>
  <c r="P45" i="46" s="1"/>
  <c r="O44" i="46"/>
  <c r="P44" i="46" s="1"/>
  <c r="N43" i="46"/>
  <c r="M43" i="46"/>
  <c r="L43" i="46"/>
  <c r="O43" i="46" s="1"/>
  <c r="P43" i="46" s="1"/>
  <c r="K43" i="46"/>
  <c r="J43" i="46"/>
  <c r="I43" i="46"/>
  <c r="H43" i="46"/>
  <c r="G43" i="46"/>
  <c r="F43" i="46"/>
  <c r="E43" i="46"/>
  <c r="D43" i="46"/>
  <c r="O42" i="46"/>
  <c r="P42" i="46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 s="1"/>
  <c r="O35" i="46"/>
  <c r="P35" i="46" s="1"/>
  <c r="N34" i="46"/>
  <c r="M34" i="46"/>
  <c r="L34" i="46"/>
  <c r="O34" i="46" s="1"/>
  <c r="P34" i="46" s="1"/>
  <c r="K34" i="46"/>
  <c r="J34" i="46"/>
  <c r="I34" i="46"/>
  <c r="H34" i="46"/>
  <c r="G34" i="46"/>
  <c r="F34" i="46"/>
  <c r="E34" i="46"/>
  <c r="D34" i="46"/>
  <c r="O33" i="46"/>
  <c r="P33" i="46"/>
  <c r="O32" i="46"/>
  <c r="P32" i="46"/>
  <c r="O31" i="46"/>
  <c r="P31" i="46"/>
  <c r="O30" i="46"/>
  <c r="P30" i="46"/>
  <c r="O29" i="46"/>
  <c r="P29" i="46"/>
  <c r="O28" i="46"/>
  <c r="P28" i="46"/>
  <c r="O27" i="46"/>
  <c r="P27" i="46"/>
  <c r="O26" i="46"/>
  <c r="P26" i="46"/>
  <c r="O25" i="46"/>
  <c r="P25" i="46"/>
  <c r="N24" i="46"/>
  <c r="M24" i="46"/>
  <c r="L24" i="46"/>
  <c r="K24" i="46"/>
  <c r="J24" i="46"/>
  <c r="I24" i="46"/>
  <c r="H24" i="46"/>
  <c r="G24" i="46"/>
  <c r="F24" i="46"/>
  <c r="E24" i="46"/>
  <c r="O24" i="46" s="1"/>
  <c r="P24" i="46" s="1"/>
  <c r="D24" i="46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 s="1"/>
  <c r="O14" i="46"/>
  <c r="P14" i="46" s="1"/>
  <c r="N13" i="46"/>
  <c r="M13" i="46"/>
  <c r="L13" i="46"/>
  <c r="L51" i="46" s="1"/>
  <c r="K13" i="46"/>
  <c r="J13" i="46"/>
  <c r="I13" i="46"/>
  <c r="H13" i="46"/>
  <c r="G13" i="46"/>
  <c r="F13" i="46"/>
  <c r="E13" i="46"/>
  <c r="D13" i="46"/>
  <c r="O12" i="46"/>
  <c r="P12" i="46"/>
  <c r="O11" i="46"/>
  <c r="P11" i="46"/>
  <c r="O10" i="46"/>
  <c r="P10" i="46"/>
  <c r="O9" i="46"/>
  <c r="P9" i="46"/>
  <c r="O8" i="46"/>
  <c r="P8" i="46"/>
  <c r="O7" i="46"/>
  <c r="P7" i="46"/>
  <c r="O6" i="46"/>
  <c r="P6" i="46"/>
  <c r="N5" i="46"/>
  <c r="M5" i="46"/>
  <c r="M51" i="46" s="1"/>
  <c r="L5" i="46"/>
  <c r="K5" i="46"/>
  <c r="J5" i="46"/>
  <c r="I5" i="46"/>
  <c r="H5" i="46"/>
  <c r="G5" i="46"/>
  <c r="F5" i="46"/>
  <c r="E5" i="46"/>
  <c r="D5" i="46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5" i="45" s="1"/>
  <c r="O45" i="45" s="1"/>
  <c r="N44" i="45"/>
  <c r="O44" i="45" s="1"/>
  <c r="N43" i="45"/>
  <c r="O43" i="45" s="1"/>
  <c r="N42" i="45"/>
  <c r="O42" i="45" s="1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40" i="45" s="1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7" i="45" s="1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M31" i="45"/>
  <c r="L31" i="45"/>
  <c r="K31" i="45"/>
  <c r="N31" i="45" s="1"/>
  <c r="O31" i="45" s="1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F47" i="45" s="1"/>
  <c r="E22" i="45"/>
  <c r="D22" i="45"/>
  <c r="N22" i="45" s="1"/>
  <c r="O22" i="45" s="1"/>
  <c r="N21" i="45"/>
  <c r="O21" i="45" s="1"/>
  <c r="N20" i="45"/>
  <c r="O20" i="45" s="1"/>
  <c r="N19" i="45"/>
  <c r="O19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G47" i="45"/>
  <c r="F13" i="45"/>
  <c r="E13" i="45"/>
  <c r="D13" i="45"/>
  <c r="N12" i="45"/>
  <c r="O12" i="45"/>
  <c r="N11" i="45"/>
  <c r="O11" i="45"/>
  <c r="N10" i="45"/>
  <c r="O10" i="45"/>
  <c r="N9" i="45"/>
  <c r="O9" i="45"/>
  <c r="N8" i="45"/>
  <c r="O8" i="45" s="1"/>
  <c r="N7" i="45"/>
  <c r="O7" i="45"/>
  <c r="N6" i="45"/>
  <c r="O6" i="45"/>
  <c r="M5" i="45"/>
  <c r="M47" i="45" s="1"/>
  <c r="L5" i="45"/>
  <c r="K5" i="45"/>
  <c r="J5" i="45"/>
  <c r="I5" i="45"/>
  <c r="I47" i="45" s="1"/>
  <c r="H5" i="45"/>
  <c r="H47" i="45" s="1"/>
  <c r="G5" i="45"/>
  <c r="F5" i="45"/>
  <c r="E5" i="45"/>
  <c r="D5" i="45"/>
  <c r="D47" i="45" s="1"/>
  <c r="N46" i="44"/>
  <c r="O46" i="44" s="1"/>
  <c r="M45" i="44"/>
  <c r="L45" i="44"/>
  <c r="K45" i="44"/>
  <c r="J45" i="44"/>
  <c r="I45" i="44"/>
  <c r="I47" i="44" s="1"/>
  <c r="H45" i="44"/>
  <c r="G45" i="44"/>
  <c r="F45" i="44"/>
  <c r="E45" i="44"/>
  <c r="D45" i="44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N37" i="44" s="1"/>
  <c r="O37" i="44" s="1"/>
  <c r="D37" i="44"/>
  <c r="N36" i="44"/>
  <c r="O36" i="44"/>
  <c r="N35" i="44"/>
  <c r="O35" i="44" s="1"/>
  <c r="N34" i="44"/>
  <c r="O34" i="44" s="1"/>
  <c r="N33" i="44"/>
  <c r="O33" i="44" s="1"/>
  <c r="N32" i="44"/>
  <c r="O32" i="44" s="1"/>
  <c r="M31" i="44"/>
  <c r="N31" i="44" s="1"/>
  <c r="O31" i="44" s="1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M23" i="44"/>
  <c r="M47" i="44" s="1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N13" i="44" s="1"/>
  <c r="O13" i="44" s="1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N5" i="44" s="1"/>
  <c r="O5" i="44" s="1"/>
  <c r="D5" i="44"/>
  <c r="N46" i="43"/>
  <c r="O46" i="43" s="1"/>
  <c r="M45" i="43"/>
  <c r="L45" i="43"/>
  <c r="K45" i="43"/>
  <c r="J45" i="43"/>
  <c r="I45" i="43"/>
  <c r="H45" i="43"/>
  <c r="G45" i="43"/>
  <c r="F45" i="43"/>
  <c r="E45" i="43"/>
  <c r="N45" i="43" s="1"/>
  <c r="O45" i="43" s="1"/>
  <c r="D45" i="43"/>
  <c r="N44" i="43"/>
  <c r="O44" i="43" s="1"/>
  <c r="N43" i="43"/>
  <c r="O43" i="43" s="1"/>
  <c r="N42" i="43"/>
  <c r="O42" i="43" s="1"/>
  <c r="M41" i="43"/>
  <c r="L41" i="43"/>
  <c r="K41" i="43"/>
  <c r="J41" i="43"/>
  <c r="I41" i="43"/>
  <c r="I47" i="43" s="1"/>
  <c r="H41" i="43"/>
  <c r="G41" i="43"/>
  <c r="F41" i="43"/>
  <c r="E41" i="43"/>
  <c r="D41" i="43"/>
  <c r="N40" i="43"/>
  <c r="O40" i="43" s="1"/>
  <c r="N39" i="43"/>
  <c r="O39" i="43" s="1"/>
  <c r="M38" i="43"/>
  <c r="L38" i="43"/>
  <c r="K38" i="43"/>
  <c r="N38" i="43" s="1"/>
  <c r="O38" i="43" s="1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G32" i="43"/>
  <c r="N32" i="43" s="1"/>
  <c r="O32" i="43" s="1"/>
  <c r="F32" i="43"/>
  <c r="E32" i="43"/>
  <c r="D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M22" i="43"/>
  <c r="L22" i="43"/>
  <c r="K22" i="43"/>
  <c r="K47" i="43" s="1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N13" i="43" s="1"/>
  <c r="O13" i="43" s="1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N5" i="43" s="1"/>
  <c r="O5" i="43" s="1"/>
  <c r="L5" i="43"/>
  <c r="K5" i="43"/>
  <c r="J5" i="43"/>
  <c r="I5" i="43"/>
  <c r="H5" i="43"/>
  <c r="G5" i="43"/>
  <c r="F5" i="43"/>
  <c r="E5" i="43"/>
  <c r="D5" i="43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N38" i="42" s="1"/>
  <c r="O38" i="42" s="1"/>
  <c r="F38" i="42"/>
  <c r="E38" i="42"/>
  <c r="D38" i="42"/>
  <c r="N37" i="42"/>
  <c r="O37" i="42" s="1"/>
  <c r="N36" i="42"/>
  <c r="O36" i="42" s="1"/>
  <c r="M35" i="42"/>
  <c r="L35" i="42"/>
  <c r="K35" i="42"/>
  <c r="J35" i="42"/>
  <c r="I35" i="42"/>
  <c r="N35" i="42" s="1"/>
  <c r="O35" i="42" s="1"/>
  <c r="H35" i="42"/>
  <c r="G35" i="42"/>
  <c r="F35" i="42"/>
  <c r="E35" i="42"/>
  <c r="D35" i="42"/>
  <c r="N34" i="42"/>
  <c r="O34" i="42" s="1"/>
  <c r="N33" i="42"/>
  <c r="O33" i="42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 s="1"/>
  <c r="N27" i="42"/>
  <c r="O27" i="42" s="1"/>
  <c r="N26" i="42"/>
  <c r="O26" i="42" s="1"/>
  <c r="N25" i="42"/>
  <c r="O25" i="42" s="1"/>
  <c r="N24" i="42"/>
  <c r="O24" i="42" s="1"/>
  <c r="M23" i="42"/>
  <c r="N23" i="42" s="1"/>
  <c r="O23" i="42" s="1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45" i="42" s="1"/>
  <c r="D5" i="42"/>
  <c r="N47" i="41"/>
  <c r="O47" i="41" s="1"/>
  <c r="N46" i="41"/>
  <c r="O46" i="41" s="1"/>
  <c r="M45" i="41"/>
  <c r="L45" i="41"/>
  <c r="K45" i="41"/>
  <c r="J45" i="41"/>
  <c r="I45" i="41"/>
  <c r="H45" i="41"/>
  <c r="G45" i="41"/>
  <c r="G48" i="41" s="1"/>
  <c r="F45" i="41"/>
  <c r="E45" i="41"/>
  <c r="D45" i="41"/>
  <c r="N44" i="41"/>
  <c r="O44" i="41" s="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M38" i="41"/>
  <c r="M48" i="41" s="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N32" i="41" s="1"/>
  <c r="O32" i="41" s="1"/>
  <c r="H32" i="41"/>
  <c r="G32" i="41"/>
  <c r="F32" i="41"/>
  <c r="E32" i="41"/>
  <c r="D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M23" i="41"/>
  <c r="L23" i="41"/>
  <c r="K23" i="41"/>
  <c r="N23" i="41" s="1"/>
  <c r="O23" i="41" s="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 s="1"/>
  <c r="N42" i="40"/>
  <c r="O42" i="40" s="1"/>
  <c r="N41" i="40"/>
  <c r="O41" i="40" s="1"/>
  <c r="M40" i="40"/>
  <c r="L40" i="40"/>
  <c r="K40" i="40"/>
  <c r="K48" i="40" s="1"/>
  <c r="J40" i="40"/>
  <c r="I40" i="40"/>
  <c r="H40" i="40"/>
  <c r="G40" i="40"/>
  <c r="F40" i="40"/>
  <c r="E40" i="40"/>
  <c r="N40" i="40" s="1"/>
  <c r="O40" i="40" s="1"/>
  <c r="D40" i="40"/>
  <c r="N39" i="40"/>
  <c r="O39" i="40" s="1"/>
  <c r="N38" i="40"/>
  <c r="O38" i="40" s="1"/>
  <c r="M37" i="40"/>
  <c r="L37" i="40"/>
  <c r="K37" i="40"/>
  <c r="J37" i="40"/>
  <c r="J48" i="40"/>
  <c r="I37" i="40"/>
  <c r="H37" i="40"/>
  <c r="G37" i="40"/>
  <c r="F37" i="40"/>
  <c r="E37" i="40"/>
  <c r="N37" i="40" s="1"/>
  <c r="O37" i="40" s="1"/>
  <c r="D37" i="40"/>
  <c r="N36" i="40"/>
  <c r="O36" i="40" s="1"/>
  <c r="N35" i="40"/>
  <c r="O35" i="40" s="1"/>
  <c r="N34" i="40"/>
  <c r="O34" i="40" s="1"/>
  <c r="N33" i="40"/>
  <c r="O33" i="40" s="1"/>
  <c r="N32" i="40"/>
  <c r="O32" i="40"/>
  <c r="M31" i="40"/>
  <c r="N31" i="40" s="1"/>
  <c r="O31" i="40" s="1"/>
  <c r="L31" i="40"/>
  <c r="K31" i="40"/>
  <c r="J31" i="40"/>
  <c r="I31" i="40"/>
  <c r="H31" i="40"/>
  <c r="G31" i="40"/>
  <c r="F31" i="40"/>
  <c r="E31" i="40"/>
  <c r="D31" i="40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N13" i="40" s="1"/>
  <c r="O13" i="40" s="1"/>
  <c r="D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48" i="40" s="1"/>
  <c r="E5" i="40"/>
  <c r="E48" i="40" s="1"/>
  <c r="D5" i="40"/>
  <c r="N50" i="39"/>
  <c r="O50" i="39" s="1"/>
  <c r="M49" i="39"/>
  <c r="L49" i="39"/>
  <c r="K49" i="39"/>
  <c r="J49" i="39"/>
  <c r="I49" i="39"/>
  <c r="H49" i="39"/>
  <c r="G49" i="39"/>
  <c r="F49" i="39"/>
  <c r="E49" i="39"/>
  <c r="N49" i="39" s="1"/>
  <c r="O49" i="39" s="1"/>
  <c r="D49" i="39"/>
  <c r="N48" i="39"/>
  <c r="O48" i="39" s="1"/>
  <c r="N47" i="39"/>
  <c r="O47" i="39" s="1"/>
  <c r="N46" i="39"/>
  <c r="O46" i="39" s="1"/>
  <c r="N45" i="39"/>
  <c r="O45" i="39" s="1"/>
  <c r="N44" i="39"/>
  <c r="O44" i="39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N39" i="39" s="1"/>
  <c r="O39" i="39" s="1"/>
  <c r="D39" i="39"/>
  <c r="N38" i="39"/>
  <c r="O38" i="39" s="1"/>
  <c r="N37" i="39"/>
  <c r="O37" i="39" s="1"/>
  <c r="N36" i="39"/>
  <c r="O36" i="39" s="1"/>
  <c r="N35" i="39"/>
  <c r="O35" i="39" s="1"/>
  <c r="N34" i="39"/>
  <c r="O34" i="39"/>
  <c r="M33" i="39"/>
  <c r="L33" i="39"/>
  <c r="K33" i="39"/>
  <c r="J33" i="39"/>
  <c r="I33" i="39"/>
  <c r="H33" i="39"/>
  <c r="G33" i="39"/>
  <c r="F33" i="39"/>
  <c r="E33" i="39"/>
  <c r="D33" i="39"/>
  <c r="N33" i="39" s="1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I51" i="39" s="1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/>
  <c r="M13" i="39"/>
  <c r="N13" i="39" s="1"/>
  <c r="O13" i="39" s="1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N5" i="39" s="1"/>
  <c r="O5" i="39" s="1"/>
  <c r="L5" i="39"/>
  <c r="K5" i="39"/>
  <c r="J5" i="39"/>
  <c r="J51" i="39"/>
  <c r="I5" i="39"/>
  <c r="H5" i="39"/>
  <c r="G5" i="39"/>
  <c r="F5" i="39"/>
  <c r="F51" i="39" s="1"/>
  <c r="E5" i="39"/>
  <c r="D5" i="39"/>
  <c r="N53" i="38"/>
  <c r="O53" i="38" s="1"/>
  <c r="N52" i="38"/>
  <c r="O52" i="38" s="1"/>
  <c r="M51" i="38"/>
  <c r="L51" i="38"/>
  <c r="K51" i="38"/>
  <c r="J51" i="38"/>
  <c r="I51" i="38"/>
  <c r="H51" i="38"/>
  <c r="G51" i="38"/>
  <c r="F51" i="38"/>
  <c r="E51" i="38"/>
  <c r="N51" i="38" s="1"/>
  <c r="O51" i="38" s="1"/>
  <c r="D51" i="38"/>
  <c r="N50" i="38"/>
  <c r="O50" i="38" s="1"/>
  <c r="N49" i="38"/>
  <c r="O49" i="38" s="1"/>
  <c r="N48" i="38"/>
  <c r="O48" i="38" s="1"/>
  <c r="N47" i="38"/>
  <c r="O47" i="38" s="1"/>
  <c r="N46" i="38"/>
  <c r="O46" i="38" s="1"/>
  <c r="M45" i="38"/>
  <c r="M54" i="38" s="1"/>
  <c r="L45" i="38"/>
  <c r="K45" i="38"/>
  <c r="J45" i="38"/>
  <c r="I45" i="38"/>
  <c r="H45" i="38"/>
  <c r="G45" i="38"/>
  <c r="F45" i="38"/>
  <c r="E45" i="38"/>
  <c r="D45" i="38"/>
  <c r="N45" i="38" s="1"/>
  <c r="O45" i="38" s="1"/>
  <c r="N44" i="38"/>
  <c r="O44" i="38"/>
  <c r="N43" i="38"/>
  <c r="O43" i="38"/>
  <c r="M42" i="38"/>
  <c r="L42" i="38"/>
  <c r="K42" i="38"/>
  <c r="J42" i="38"/>
  <c r="I42" i="38"/>
  <c r="H42" i="38"/>
  <c r="G42" i="38"/>
  <c r="F42" i="38"/>
  <c r="N42" i="38" s="1"/>
  <c r="O42" i="38" s="1"/>
  <c r="E42" i="38"/>
  <c r="D42" i="38"/>
  <c r="N41" i="38"/>
  <c r="O41" i="38"/>
  <c r="N40" i="38"/>
  <c r="O40" i="38"/>
  <c r="N39" i="38"/>
  <c r="O39" i="38" s="1"/>
  <c r="N38" i="38"/>
  <c r="O38" i="38"/>
  <c r="N37" i="38"/>
  <c r="O37" i="38"/>
  <c r="M36" i="38"/>
  <c r="L36" i="38"/>
  <c r="K36" i="38"/>
  <c r="J36" i="38"/>
  <c r="I36" i="38"/>
  <c r="H36" i="38"/>
  <c r="H54" i="38" s="1"/>
  <c r="G36" i="38"/>
  <c r="F36" i="38"/>
  <c r="E36" i="38"/>
  <c r="D36" i="38"/>
  <c r="N35" i="38"/>
  <c r="O35" i="38"/>
  <c r="N34" i="38"/>
  <c r="O34" i="38"/>
  <c r="N33" i="38"/>
  <c r="O33" i="38"/>
  <c r="N32" i="38"/>
  <c r="O32" i="38"/>
  <c r="N31" i="38"/>
  <c r="O31" i="38" s="1"/>
  <c r="N30" i="38"/>
  <c r="O30" i="38"/>
  <c r="N29" i="38"/>
  <c r="O29" i="38"/>
  <c r="N28" i="38"/>
  <c r="O28" i="38"/>
  <c r="N27" i="38"/>
  <c r="O27" i="38"/>
  <c r="N26" i="38"/>
  <c r="O26" i="38"/>
  <c r="N25" i="38"/>
  <c r="O25" i="38" s="1"/>
  <c r="N24" i="38"/>
  <c r="O24" i="38"/>
  <c r="M23" i="38"/>
  <c r="L23" i="38"/>
  <c r="N23" i="38" s="1"/>
  <c r="O23" i="38" s="1"/>
  <c r="K23" i="38"/>
  <c r="J23" i="38"/>
  <c r="I23" i="38"/>
  <c r="H23" i="38"/>
  <c r="G23" i="38"/>
  <c r="F23" i="38"/>
  <c r="E23" i="38"/>
  <c r="D23" i="38"/>
  <c r="N22" i="38"/>
  <c r="O22" i="38"/>
  <c r="N21" i="38"/>
  <c r="O21" i="38"/>
  <c r="N20" i="38"/>
  <c r="O20" i="38"/>
  <c r="N19" i="38"/>
  <c r="O19" i="38"/>
  <c r="N18" i="38"/>
  <c r="O18" i="38"/>
  <c r="N17" i="38"/>
  <c r="O17" i="38" s="1"/>
  <c r="N16" i="38"/>
  <c r="O16" i="38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/>
  <c r="N11" i="38"/>
  <c r="O11" i="38"/>
  <c r="N10" i="38"/>
  <c r="O10" i="38" s="1"/>
  <c r="N9" i="38"/>
  <c r="O9" i="38"/>
  <c r="N8" i="38"/>
  <c r="O8" i="38"/>
  <c r="N7" i="38"/>
  <c r="O7" i="38"/>
  <c r="N6" i="38"/>
  <c r="O6" i="38"/>
  <c r="M5" i="38"/>
  <c r="L5" i="38"/>
  <c r="L54" i="38" s="1"/>
  <c r="K5" i="38"/>
  <c r="J5" i="38"/>
  <c r="I5" i="38"/>
  <c r="H5" i="38"/>
  <c r="G5" i="38"/>
  <c r="G54" i="38" s="1"/>
  <c r="F5" i="38"/>
  <c r="E5" i="38"/>
  <c r="D5" i="38"/>
  <c r="N44" i="37"/>
  <c r="O44" i="37" s="1"/>
  <c r="M43" i="37"/>
  <c r="L43" i="37"/>
  <c r="K43" i="37"/>
  <c r="J43" i="37"/>
  <c r="I43" i="37"/>
  <c r="N43" i="37" s="1"/>
  <c r="O43" i="37" s="1"/>
  <c r="H43" i="37"/>
  <c r="G43" i="37"/>
  <c r="F43" i="37"/>
  <c r="E43" i="37"/>
  <c r="D43" i="37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 s="1"/>
  <c r="N36" i="37"/>
  <c r="O36" i="37" s="1"/>
  <c r="M35" i="37"/>
  <c r="L35" i="37"/>
  <c r="K35" i="37"/>
  <c r="J35" i="37"/>
  <c r="I35" i="37"/>
  <c r="I45" i="37" s="1"/>
  <c r="H35" i="37"/>
  <c r="G35" i="37"/>
  <c r="F35" i="37"/>
  <c r="E35" i="37"/>
  <c r="D35" i="37"/>
  <c r="N34" i="37"/>
  <c r="O34" i="37" s="1"/>
  <c r="N33" i="37"/>
  <c r="O33" i="37" s="1"/>
  <c r="M32" i="37"/>
  <c r="L32" i="37"/>
  <c r="K32" i="37"/>
  <c r="N32" i="37" s="1"/>
  <c r="O32" i="37" s="1"/>
  <c r="J32" i="37"/>
  <c r="I32" i="37"/>
  <c r="H32" i="37"/>
  <c r="G32" i="37"/>
  <c r="F32" i="37"/>
  <c r="E32" i="37"/>
  <c r="D32" i="37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N27" i="37" s="1"/>
  <c r="O27" i="37" s="1"/>
  <c r="F27" i="37"/>
  <c r="E27" i="37"/>
  <c r="D27" i="37"/>
  <c r="N26" i="37"/>
  <c r="O26" i="37"/>
  <c r="N25" i="37"/>
  <c r="O25" i="37" s="1"/>
  <c r="N24" i="37"/>
  <c r="O24" i="37"/>
  <c r="N23" i="37"/>
  <c r="O23" i="37" s="1"/>
  <c r="N22" i="37"/>
  <c r="O22" i="37"/>
  <c r="N21" i="37"/>
  <c r="O21" i="37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N13" i="37" s="1"/>
  <c r="O13" i="37" s="1"/>
  <c r="G13" i="37"/>
  <c r="F13" i="37"/>
  <c r="E13" i="37"/>
  <c r="D13" i="37"/>
  <c r="N12" i="37"/>
  <c r="O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L5" i="37"/>
  <c r="L45" i="37" s="1"/>
  <c r="K5" i="37"/>
  <c r="J5" i="37"/>
  <c r="I5" i="37"/>
  <c r="H5" i="37"/>
  <c r="H45" i="37" s="1"/>
  <c r="G5" i="37"/>
  <c r="F5" i="37"/>
  <c r="E5" i="37"/>
  <c r="D5" i="37"/>
  <c r="D45" i="37" s="1"/>
  <c r="N51" i="36"/>
  <c r="O51" i="36"/>
  <c r="N50" i="36"/>
  <c r="O50" i="36" s="1"/>
  <c r="M49" i="36"/>
  <c r="L49" i="36"/>
  <c r="K49" i="36"/>
  <c r="J49" i="36"/>
  <c r="N49" i="36" s="1"/>
  <c r="O49" i="36" s="1"/>
  <c r="I49" i="36"/>
  <c r="H49" i="36"/>
  <c r="G49" i="36"/>
  <c r="F49" i="36"/>
  <c r="E49" i="36"/>
  <c r="D49" i="36"/>
  <c r="N48" i="36"/>
  <c r="O48" i="36" s="1"/>
  <c r="N47" i="36"/>
  <c r="O47" i="36" s="1"/>
  <c r="N46" i="36"/>
  <c r="O46" i="36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N43" i="36" s="1"/>
  <c r="O43" i="36" s="1"/>
  <c r="E43" i="36"/>
  <c r="D43" i="36"/>
  <c r="N42" i="36"/>
  <c r="O42" i="36" s="1"/>
  <c r="N41" i="36"/>
  <c r="O41" i="36"/>
  <c r="M40" i="36"/>
  <c r="L40" i="36"/>
  <c r="K40" i="36"/>
  <c r="J40" i="36"/>
  <c r="I40" i="36"/>
  <c r="H40" i="36"/>
  <c r="N40" i="36" s="1"/>
  <c r="O40" i="36" s="1"/>
  <c r="G40" i="36"/>
  <c r="F40" i="36"/>
  <c r="E40" i="36"/>
  <c r="D40" i="36"/>
  <c r="N39" i="36"/>
  <c r="O39" i="36"/>
  <c r="N38" i="36"/>
  <c r="O38" i="36" s="1"/>
  <c r="N37" i="36"/>
  <c r="O37" i="36" s="1"/>
  <c r="N36" i="36"/>
  <c r="O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 s="1"/>
  <c r="O34" i="36" s="1"/>
  <c r="N33" i="36"/>
  <c r="O33" i="36" s="1"/>
  <c r="N32" i="36"/>
  <c r="O32" i="36"/>
  <c r="N31" i="36"/>
  <c r="O31" i="36" s="1"/>
  <c r="N30" i="36"/>
  <c r="O30" i="36"/>
  <c r="N29" i="36"/>
  <c r="O29" i="36"/>
  <c r="N28" i="36"/>
  <c r="O28" i="36" s="1"/>
  <c r="N27" i="36"/>
  <c r="O27" i="36" s="1"/>
  <c r="N26" i="36"/>
  <c r="O26" i="36"/>
  <c r="N25" i="36"/>
  <c r="O25" i="36" s="1"/>
  <c r="N24" i="36"/>
  <c r="O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/>
  <c r="N19" i="36"/>
  <c r="O19" i="36" s="1"/>
  <c r="N18" i="36"/>
  <c r="O18" i="36" s="1"/>
  <c r="N17" i="36"/>
  <c r="O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N13" i="36" s="1"/>
  <c r="O13" i="36" s="1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52" i="36" s="1"/>
  <c r="L5" i="36"/>
  <c r="K5" i="36"/>
  <c r="J5" i="36"/>
  <c r="I5" i="36"/>
  <c r="I52" i="36" s="1"/>
  <c r="H5" i="36"/>
  <c r="G5" i="36"/>
  <c r="G52" i="36" s="1"/>
  <c r="F5" i="36"/>
  <c r="E5" i="36"/>
  <c r="D5" i="36"/>
  <c r="N48" i="35"/>
  <c r="O48" i="35" s="1"/>
  <c r="M47" i="35"/>
  <c r="L47" i="35"/>
  <c r="K47" i="35"/>
  <c r="J47" i="35"/>
  <c r="I47" i="35"/>
  <c r="H47" i="35"/>
  <c r="G47" i="35"/>
  <c r="G49" i="35" s="1"/>
  <c r="F47" i="35"/>
  <c r="E47" i="35"/>
  <c r="D47" i="35"/>
  <c r="N46" i="35"/>
  <c r="O46" i="35" s="1"/>
  <c r="N45" i="35"/>
  <c r="O45" i="35" s="1"/>
  <c r="N44" i="35"/>
  <c r="O44" i="35" s="1"/>
  <c r="N43" i="35"/>
  <c r="O43" i="35" s="1"/>
  <c r="M42" i="35"/>
  <c r="M49" i="35" s="1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9" i="35" s="1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N22" i="35" s="1"/>
  <c r="O22" i="35" s="1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K49" i="35" s="1"/>
  <c r="J13" i="35"/>
  <c r="I13" i="35"/>
  <c r="H13" i="35"/>
  <c r="G13" i="35"/>
  <c r="F13" i="35"/>
  <c r="E13" i="35"/>
  <c r="N13" i="35" s="1"/>
  <c r="O13" i="35" s="1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L49" i="35" s="1"/>
  <c r="K5" i="35"/>
  <c r="J5" i="35"/>
  <c r="J49" i="35"/>
  <c r="I5" i="35"/>
  <c r="H5" i="35"/>
  <c r="H49" i="35" s="1"/>
  <c r="G5" i="35"/>
  <c r="F5" i="35"/>
  <c r="E5" i="35"/>
  <c r="D5" i="35"/>
  <c r="N5" i="35" s="1"/>
  <c r="O5" i="35" s="1"/>
  <c r="N48" i="34"/>
  <c r="O48" i="34" s="1"/>
  <c r="N47" i="34"/>
  <c r="O47" i="34" s="1"/>
  <c r="M46" i="34"/>
  <c r="L46" i="34"/>
  <c r="K46" i="34"/>
  <c r="J46" i="34"/>
  <c r="I46" i="34"/>
  <c r="H46" i="34"/>
  <c r="N46" i="34" s="1"/>
  <c r="O46" i="34" s="1"/>
  <c r="G46" i="34"/>
  <c r="F46" i="34"/>
  <c r="E46" i="34"/>
  <c r="D46" i="34"/>
  <c r="N45" i="34"/>
  <c r="O45" i="34" s="1"/>
  <c r="N44" i="34"/>
  <c r="O44" i="34" s="1"/>
  <c r="N43" i="34"/>
  <c r="O43" i="34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1" i="34" s="1"/>
  <c r="O41" i="34" s="1"/>
  <c r="N40" i="34"/>
  <c r="O40" i="34" s="1"/>
  <c r="N39" i="34"/>
  <c r="O39" i="34" s="1"/>
  <c r="N38" i="34"/>
  <c r="O38" i="34" s="1"/>
  <c r="M37" i="34"/>
  <c r="L37" i="34"/>
  <c r="K37" i="34"/>
  <c r="J37" i="34"/>
  <c r="N37" i="34" s="1"/>
  <c r="O37" i="34" s="1"/>
  <c r="I37" i="34"/>
  <c r="H37" i="34"/>
  <c r="G37" i="34"/>
  <c r="F37" i="34"/>
  <c r="E37" i="34"/>
  <c r="D37" i="34"/>
  <c r="N36" i="34"/>
  <c r="O36" i="34" s="1"/>
  <c r="N35" i="34"/>
  <c r="O35" i="34"/>
  <c r="N34" i="34"/>
  <c r="O34" i="34" s="1"/>
  <c r="N33" i="34"/>
  <c r="O33" i="34"/>
  <c r="N32" i="34"/>
  <c r="O32" i="34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 s="1"/>
  <c r="N20" i="34"/>
  <c r="O20" i="34" s="1"/>
  <c r="N19" i="34"/>
  <c r="O19" i="34" s="1"/>
  <c r="N18" i="34"/>
  <c r="O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 s="1"/>
  <c r="N9" i="34"/>
  <c r="O9" i="34"/>
  <c r="N8" i="34"/>
  <c r="O8" i="34"/>
  <c r="N7" i="34"/>
  <c r="O7" i="34" s="1"/>
  <c r="N6" i="34"/>
  <c r="O6" i="34"/>
  <c r="M5" i="34"/>
  <c r="L5" i="34"/>
  <c r="K5" i="34"/>
  <c r="K49" i="34" s="1"/>
  <c r="J5" i="34"/>
  <c r="I5" i="34"/>
  <c r="H5" i="34"/>
  <c r="H49" i="34" s="1"/>
  <c r="G5" i="34"/>
  <c r="N5" i="34" s="1"/>
  <c r="O5" i="34" s="1"/>
  <c r="F5" i="34"/>
  <c r="F49" i="34" s="1"/>
  <c r="E5" i="34"/>
  <c r="E49" i="34"/>
  <c r="D5" i="34"/>
  <c r="N47" i="33"/>
  <c r="O47" i="33" s="1"/>
  <c r="N32" i="33"/>
  <c r="O32" i="33" s="1"/>
  <c r="N33" i="33"/>
  <c r="O33" i="33" s="1"/>
  <c r="N34" i="33"/>
  <c r="O34" i="33"/>
  <c r="N35" i="33"/>
  <c r="O35" i="33" s="1"/>
  <c r="N36" i="33"/>
  <c r="O36" i="33" s="1"/>
  <c r="N22" i="33"/>
  <c r="O22" i="33" s="1"/>
  <c r="N23" i="33"/>
  <c r="O23" i="33" s="1"/>
  <c r="N24" i="33"/>
  <c r="O24" i="33" s="1"/>
  <c r="N25" i="33"/>
  <c r="O25" i="33"/>
  <c r="N26" i="33"/>
  <c r="O26" i="33" s="1"/>
  <c r="N27" i="33"/>
  <c r="O27" i="33" s="1"/>
  <c r="N28" i="33"/>
  <c r="O28" i="33" s="1"/>
  <c r="N29" i="33"/>
  <c r="O29" i="33" s="1"/>
  <c r="N30" i="33"/>
  <c r="O30" i="33" s="1"/>
  <c r="E31" i="33"/>
  <c r="F31" i="33"/>
  <c r="N31" i="33" s="1"/>
  <c r="O31" i="33" s="1"/>
  <c r="G31" i="33"/>
  <c r="H31" i="33"/>
  <c r="I31" i="33"/>
  <c r="J31" i="33"/>
  <c r="K31" i="33"/>
  <c r="L31" i="33"/>
  <c r="M31" i="33"/>
  <c r="D31" i="33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3" i="33"/>
  <c r="N13" i="33" s="1"/>
  <c r="O13" i="33" s="1"/>
  <c r="F13" i="33"/>
  <c r="G13" i="33"/>
  <c r="H13" i="33"/>
  <c r="I13" i="33"/>
  <c r="J13" i="33"/>
  <c r="K13" i="33"/>
  <c r="L13" i="33"/>
  <c r="M13" i="33"/>
  <c r="D13" i="33"/>
  <c r="E5" i="33"/>
  <c r="F5" i="33"/>
  <c r="F48" i="33" s="1"/>
  <c r="G5" i="33"/>
  <c r="H5" i="33"/>
  <c r="H48" i="33" s="1"/>
  <c r="I5" i="33"/>
  <c r="J5" i="33"/>
  <c r="K5" i="33"/>
  <c r="L5" i="33"/>
  <c r="M5" i="33"/>
  <c r="M48" i="33" s="1"/>
  <c r="D5" i="33"/>
  <c r="D48" i="33" s="1"/>
  <c r="E46" i="33"/>
  <c r="F46" i="33"/>
  <c r="G46" i="33"/>
  <c r="H46" i="33"/>
  <c r="I46" i="33"/>
  <c r="J46" i="33"/>
  <c r="K46" i="33"/>
  <c r="L46" i="33"/>
  <c r="M46" i="33"/>
  <c r="D46" i="33"/>
  <c r="N46" i="33" s="1"/>
  <c r="O46" i="33" s="1"/>
  <c r="N43" i="33"/>
  <c r="O43" i="33" s="1"/>
  <c r="N44" i="33"/>
  <c r="O44" i="33" s="1"/>
  <c r="N45" i="33"/>
  <c r="O45" i="33" s="1"/>
  <c r="N42" i="33"/>
  <c r="O42" i="33"/>
  <c r="E41" i="33"/>
  <c r="F41" i="33"/>
  <c r="G41" i="33"/>
  <c r="H41" i="33"/>
  <c r="I41" i="33"/>
  <c r="J41" i="33"/>
  <c r="K41" i="33"/>
  <c r="L41" i="33"/>
  <c r="M41" i="33"/>
  <c r="D41" i="33"/>
  <c r="E37" i="33"/>
  <c r="F37" i="33"/>
  <c r="G37" i="33"/>
  <c r="N37" i="33" s="1"/>
  <c r="O37" i="33" s="1"/>
  <c r="H37" i="33"/>
  <c r="I37" i="33"/>
  <c r="J37" i="33"/>
  <c r="J48" i="33" s="1"/>
  <c r="K37" i="33"/>
  <c r="K48" i="33" s="1"/>
  <c r="L37" i="33"/>
  <c r="L48" i="33" s="1"/>
  <c r="M37" i="33"/>
  <c r="D37" i="33"/>
  <c r="N39" i="33"/>
  <c r="O39" i="33" s="1"/>
  <c r="N40" i="33"/>
  <c r="O40" i="33"/>
  <c r="N38" i="33"/>
  <c r="O38" i="33" s="1"/>
  <c r="N17" i="33"/>
  <c r="O17" i="33"/>
  <c r="N18" i="33"/>
  <c r="O18" i="33" s="1"/>
  <c r="N15" i="33"/>
  <c r="O15" i="33"/>
  <c r="N16" i="33"/>
  <c r="O16" i="33" s="1"/>
  <c r="N19" i="33"/>
  <c r="O19" i="33"/>
  <c r="N20" i="33"/>
  <c r="O20" i="33" s="1"/>
  <c r="N7" i="33"/>
  <c r="O7" i="33"/>
  <c r="N8" i="33"/>
  <c r="O8" i="33" s="1"/>
  <c r="N9" i="33"/>
  <c r="O9" i="33"/>
  <c r="N10" i="33"/>
  <c r="O10" i="33" s="1"/>
  <c r="N11" i="33"/>
  <c r="O11" i="33"/>
  <c r="N12" i="33"/>
  <c r="O12" i="33" s="1"/>
  <c r="N6" i="33"/>
  <c r="O6" i="33"/>
  <c r="N14" i="33"/>
  <c r="O14" i="33" s="1"/>
  <c r="L49" i="34"/>
  <c r="N5" i="33"/>
  <c r="O5" i="33" s="1"/>
  <c r="K52" i="36"/>
  <c r="L52" i="36"/>
  <c r="K54" i="38"/>
  <c r="I54" i="38"/>
  <c r="N36" i="38"/>
  <c r="O36" i="38" s="1"/>
  <c r="F45" i="37"/>
  <c r="M45" i="37"/>
  <c r="J45" i="37"/>
  <c r="K45" i="37"/>
  <c r="E45" i="37"/>
  <c r="I48" i="33"/>
  <c r="H51" i="39"/>
  <c r="L51" i="39"/>
  <c r="G51" i="39"/>
  <c r="K51" i="39"/>
  <c r="M51" i="39"/>
  <c r="N42" i="39"/>
  <c r="O42" i="39"/>
  <c r="D51" i="39"/>
  <c r="N5" i="40"/>
  <c r="O5" i="40" s="1"/>
  <c r="H48" i="40"/>
  <c r="L48" i="40"/>
  <c r="I48" i="40"/>
  <c r="G48" i="40"/>
  <c r="N46" i="40"/>
  <c r="O46" i="40"/>
  <c r="N22" i="40"/>
  <c r="O22" i="40" s="1"/>
  <c r="D48" i="40"/>
  <c r="F49" i="35"/>
  <c r="E52" i="36"/>
  <c r="N41" i="33"/>
  <c r="O41" i="33" s="1"/>
  <c r="M49" i="34"/>
  <c r="I49" i="34"/>
  <c r="E49" i="35"/>
  <c r="I49" i="35"/>
  <c r="J54" i="38"/>
  <c r="K48" i="41"/>
  <c r="H48" i="41"/>
  <c r="L48" i="41"/>
  <c r="F48" i="41"/>
  <c r="J48" i="41"/>
  <c r="N41" i="41"/>
  <c r="O41" i="41" s="1"/>
  <c r="N5" i="41"/>
  <c r="O5" i="41" s="1"/>
  <c r="E48" i="41"/>
  <c r="N13" i="41"/>
  <c r="O13" i="41" s="1"/>
  <c r="D48" i="41"/>
  <c r="K45" i="42"/>
  <c r="H45" i="42"/>
  <c r="L45" i="42"/>
  <c r="J45" i="42"/>
  <c r="N42" i="42"/>
  <c r="O42" i="42"/>
  <c r="F45" i="42"/>
  <c r="D45" i="42"/>
  <c r="N5" i="42"/>
  <c r="O5" i="42" s="1"/>
  <c r="F47" i="43"/>
  <c r="J47" i="43"/>
  <c r="H47" i="43"/>
  <c r="L47" i="43"/>
  <c r="D47" i="43"/>
  <c r="G47" i="44"/>
  <c r="L47" i="44"/>
  <c r="J47" i="44"/>
  <c r="K47" i="44"/>
  <c r="N23" i="44"/>
  <c r="O23" i="44" s="1"/>
  <c r="H47" i="44"/>
  <c r="N40" i="44"/>
  <c r="O40" i="44"/>
  <c r="F47" i="44"/>
  <c r="E47" i="44"/>
  <c r="D47" i="44"/>
  <c r="L47" i="45"/>
  <c r="J47" i="45"/>
  <c r="E47" i="45"/>
  <c r="O40" i="46"/>
  <c r="P40" i="46" s="1"/>
  <c r="J51" i="46"/>
  <c r="N51" i="46"/>
  <c r="K51" i="46"/>
  <c r="H51" i="46"/>
  <c r="F51" i="46"/>
  <c r="G51" i="46"/>
  <c r="I51" i="46"/>
  <c r="O5" i="46"/>
  <c r="P5" i="46" s="1"/>
  <c r="D51" i="46"/>
  <c r="N13" i="45"/>
  <c r="O13" i="45" s="1"/>
  <c r="O52" i="47" l="1"/>
  <c r="P52" i="47" s="1"/>
  <c r="O51" i="46"/>
  <c r="P51" i="46" s="1"/>
  <c r="N47" i="44"/>
  <c r="O47" i="44" s="1"/>
  <c r="N51" i="39"/>
  <c r="O51" i="39" s="1"/>
  <c r="N41" i="43"/>
  <c r="O41" i="43" s="1"/>
  <c r="G45" i="42"/>
  <c r="N45" i="42" s="1"/>
  <c r="O45" i="42" s="1"/>
  <c r="I48" i="41"/>
  <c r="N48" i="41" s="1"/>
  <c r="O48" i="41" s="1"/>
  <c r="F54" i="38"/>
  <c r="N47" i="35"/>
  <c r="O47" i="35" s="1"/>
  <c r="M45" i="42"/>
  <c r="E51" i="39"/>
  <c r="N22" i="43"/>
  <c r="O22" i="43" s="1"/>
  <c r="G47" i="43"/>
  <c r="I45" i="42"/>
  <c r="D49" i="34"/>
  <c r="N35" i="37"/>
  <c r="O35" i="37" s="1"/>
  <c r="N5" i="36"/>
  <c r="O5" i="36" s="1"/>
  <c r="F52" i="36"/>
  <c r="N22" i="39"/>
  <c r="O22" i="39" s="1"/>
  <c r="K47" i="45"/>
  <c r="N47" i="45" s="1"/>
  <c r="O47" i="45" s="1"/>
  <c r="G49" i="34"/>
  <c r="D54" i="38"/>
  <c r="E51" i="46"/>
  <c r="M47" i="43"/>
  <c r="N38" i="41"/>
  <c r="O38" i="41" s="1"/>
  <c r="D49" i="35"/>
  <c r="N49" i="35" s="1"/>
  <c r="O49" i="35" s="1"/>
  <c r="E48" i="33"/>
  <c r="N48" i="33" s="1"/>
  <c r="O48" i="33" s="1"/>
  <c r="N5" i="38"/>
  <c r="O5" i="38" s="1"/>
  <c r="N5" i="45"/>
  <c r="O5" i="45" s="1"/>
  <c r="N45" i="44"/>
  <c r="O45" i="44" s="1"/>
  <c r="E47" i="43"/>
  <c r="N47" i="43" s="1"/>
  <c r="O47" i="43" s="1"/>
  <c r="M48" i="40"/>
  <c r="N48" i="40" s="1"/>
  <c r="O48" i="40" s="1"/>
  <c r="D52" i="36"/>
  <c r="J52" i="36"/>
  <c r="N45" i="41"/>
  <c r="O45" i="41" s="1"/>
  <c r="G48" i="33"/>
  <c r="J49" i="34"/>
  <c r="H52" i="36"/>
  <c r="O13" i="46"/>
  <c r="P13" i="46" s="1"/>
  <c r="N5" i="37"/>
  <c r="O5" i="37" s="1"/>
  <c r="E54" i="38"/>
  <c r="G45" i="37"/>
  <c r="N45" i="37" s="1"/>
  <c r="O45" i="37" s="1"/>
  <c r="N49" i="34" l="1"/>
  <c r="O49" i="34" s="1"/>
  <c r="N54" i="38"/>
  <c r="O54" i="38" s="1"/>
  <c r="N52" i="36"/>
  <c r="O52" i="36" s="1"/>
</calcChain>
</file>

<file path=xl/sharedStrings.xml><?xml version="1.0" encoding="utf-8"?>
<sst xmlns="http://schemas.openxmlformats.org/spreadsheetml/2006/main" count="1045" uniqueCount="153">
  <si>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</si>
  <si>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</si>
  <si>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</si>
  <si>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</si>
  <si>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</si>
  <si>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</si>
  <si>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</si>
  <si>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</si>
  <si>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</si>
  <si>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</si>
  <si>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</si>
  <si>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</si>
  <si>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</si>
  <si>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</si>
  <si>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</si>
  <si>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</si>
  <si>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</si>
  <si>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</si>
  <si>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Other</t>
  </si>
  <si>
    <t>Impact Fees - Residential - Culture / Recreation</t>
  </si>
  <si>
    <t>Impact Fees - Residential - Other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</si>
  <si>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</si>
  <si>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</si>
  <si>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</si>
  <si>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</si>
  <si>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Culture / Recreation</t>
  </si>
  <si>
    <t>State Grant - Public Safety</t>
  </si>
  <si>
    <t>Federal Grant - Physical Environment - Other Physical Environment</t>
  </si>
  <si>
    <t>Federal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</si>
  <si>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</si>
  <si>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</si>
  <si>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</si>
  <si>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</si>
  <si>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</si>
  <si>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</si>
  <si>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</si>
  <si>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</si>
  <si>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</si>
  <si>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</si>
  <si>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</si>
  <si>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</si>
  <si>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Other Public Safety Charges and Fees</t>
  </si>
  <si>
    <t>Physical Environment - Garbage / Solid Waste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</si>
  <si>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</si>
  <si>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</si>
  <si>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</si>
  <si>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</si>
  <si>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</si>
  <si>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</si>
  <si>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</si>
  <si>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</si>
  <si>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</si>
  <si>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Contributions and Donations from Private Sources</t>
  </si>
  <si>
    <t>Other Miscellaneous Revenues - Other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</si>
  <si>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</si>
  <si>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</si>
  <si>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</si>
  <si>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</si>
  <si>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</si>
  <si>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</si>
  <si>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</si>
  <si>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</si>
  <si>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DeBary Revenues Reported by Account Code and Fund Type</t>
  </si>
  <si>
    <t>Local Fiscal Year Ended September 30, 2010</t>
  </si>
  <si>
    <t>Impact Fees - Commercial - Other</t>
  </si>
  <si>
    <t>Non-Operating - Inter-Fund Group Transfers In</t>
  </si>
  <si>
    <t>Proceeds - Installment Purchases and Capital Lease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</si>
  <si>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</si>
  <si>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</si>
  <si>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</si>
  <si>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Transportation - Other Transportation</t>
  </si>
  <si>
    <t>State Grant - Culture / Recreation</t>
  </si>
  <si>
    <t>Human Services - Animal Control and Shelter Fees</t>
  </si>
  <si>
    <t>Sale of Surplus Materials and Scrap</t>
  </si>
  <si>
    <t>2011 Municipal Population:</t>
  </si>
  <si>
    <t>Local Fiscal Year Ended September 30, 2012</t>
  </si>
  <si>
    <t>Federal Grant - Economic Environment</t>
  </si>
  <si>
    <t>State Grant - General Government</t>
  </si>
  <si>
    <t>State Grant - Physical Environment - Stormwater Management</t>
  </si>
  <si>
    <t>Proceeds of General Capital Asset Dispositions - Sales</t>
  </si>
  <si>
    <t>2012 Municipal Population:</t>
  </si>
  <si>
    <t>Local Fiscal Year Ended September 30, 2008</t>
  </si>
  <si>
    <t>Utility Service Tax - Telecommunications</t>
  </si>
  <si>
    <t>Permits and Franchise Fees</t>
  </si>
  <si>
    <t>Franchise Fee - Gas</t>
  </si>
  <si>
    <t>Other Permits and Fees</t>
  </si>
  <si>
    <t>Federal Grant - Physical Environment - Water Supply System</t>
  </si>
  <si>
    <t>Grants from Other Local Units - Culture / Recreation</t>
  </si>
  <si>
    <t>Grants from Other Local Units - Other</t>
  </si>
  <si>
    <t>Impact Fees - Culture / Recreation</t>
  </si>
  <si>
    <t>Impact Fees - Other</t>
  </si>
  <si>
    <t>Proceeds - Proceeds from Refunding Bonds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</si>
  <si>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</si>
  <si>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</si>
  <si>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</si>
  <si>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</si>
  <si>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Impact Fees - Commercial - Culture / Recreation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</si>
  <si>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</si>
  <si>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</si>
  <si>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</si>
  <si>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</si>
  <si>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</si>
  <si>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Other Transportation Charges</t>
  </si>
  <si>
    <t>Sales - Sale of Surplus Materials and Scrap</t>
  </si>
  <si>
    <t>2013 Municipal Population:</t>
  </si>
  <si>
    <t>Local Fiscal Year Ended September 30, 2014</t>
  </si>
  <si>
    <t>Sales - Disposition of Fixed Assets</t>
  </si>
  <si>
    <t>2014 Municipal Population:</t>
  </si>
  <si>
    <t>Local Fiscal Year Ended September 30, 2015</t>
  </si>
  <si>
    <t>Court-Ordered Judgments and Fines - As Decided by Traffic Court</t>
  </si>
  <si>
    <t>2015 Municipal Population:</t>
  </si>
  <si>
    <t>Local Fiscal Year Ended September 30, 2016</t>
  </si>
  <si>
    <t>Special Assessments - Capital Improvement</t>
  </si>
  <si>
    <t>State Grant - Economic Environment</t>
  </si>
  <si>
    <t>2016 Municipal Population:</t>
  </si>
  <si>
    <t>Local Fiscal Year Ended September 30, 2017</t>
  </si>
  <si>
    <t>2017 Municipal Population:</t>
  </si>
  <si>
    <t>Local Fiscal Year Ended September 30, 2018</t>
  </si>
  <si>
    <t>Shared Revenue from Other Local Units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</si>
  <si>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</si>
  <si>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</si>
  <si>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</si>
  <si>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</si>
  <si>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</si>
  <si>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</si>
  <si>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</si>
  <si>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</si>
  <si>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</si>
  <si>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</si>
  <si>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</si>
  <si>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</si>
  <si>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</si>
  <si>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</si>
  <si>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Impact Fees - Residential - Transportation</t>
  </si>
  <si>
    <t>Inspection Fee</t>
  </si>
  <si>
    <t>Stormwater Fee</t>
  </si>
  <si>
    <t>Other Fees and Special Assessments</t>
  </si>
  <si>
    <t>Intergovernmental Revenues</t>
  </si>
  <si>
    <t>State Grant - Physical Environment - Other Physical Environment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</si>
  <si>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</si>
  <si>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</si>
  <si>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Physical Environment</t>
  </si>
  <si>
    <t>Court-Ordered Judgments and Fines - Other</t>
  </si>
  <si>
    <t>2021 Municipal Population:</t>
  </si>
  <si>
    <t>Local Fiscal Year Ended September 30, 2022</t>
  </si>
  <si>
    <t>324.XXX</t>
  </si>
  <si>
    <t>Impact Fees - Total</t>
  </si>
  <si>
    <t>Federal Grant - General Government</t>
  </si>
  <si>
    <t>Culture / Recreation - Other Culture / Recreation Charges</t>
  </si>
  <si>
    <t>2022 Municipal Population:</t>
  </si>
  <si>
    <t>Local Fiscal Year Ended September 30, 2023</t>
  </si>
  <si>
    <t>2023 Municipal Population:</t>
  </si>
  <si>
    <t>Grants from Other Local Units - Culture/Recreation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</si>
</sst>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126</v>
      </c>
      <c r="N4" s="35" t="s">
        <v>9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SUM(D6:D12)</f>
        <v>11098043</v>
      </c>
      <c r="E5" s="27">
        <f t="shared" si="0"/>
        <v>49641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11147684</v>
      </c>
      <c r="P5" s="33">
        <f t="shared" ref="P5:P52" si="1">(O5/P$54)</f>
        <v>469.37616842105263</v>
      </c>
      <c r="Q5" s="6"/>
    </row>
    <row r="6" spans="1:134">
      <c r="A6" s="12"/>
      <c r="B6" s="25">
        <v>311</v>
      </c>
      <c r="C6" s="20" t="s">
        <v>2</v>
      </c>
      <c r="D6" s="46">
        <v>7517881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7517881</v>
      </c>
      <c r="P6" s="47">
        <f t="shared" si="1"/>
        <v>316.54235789473682</v>
      </c>
      <c r="Q6" s="9"/>
    </row>
    <row r="7" spans="1:134">
      <c r="A7" s="12"/>
      <c r="B7" s="25">
        <v>312.41000000000003</v>
      </c>
      <c r="C7" s="20" t="s">
        <v>129</v>
      </c>
      <c r="D7" s="46">
        <v>349842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349842</v>
      </c>
      <c r="P7" s="47">
        <f t="shared" si="1"/>
        <v>14.730189473684211</v>
      </c>
      <c r="Q7" s="9"/>
    </row>
    <row r="8" spans="1:134">
      <c r="A8" s="12"/>
      <c r="B8" s="25">
        <v>312.43</v>
      </c>
      <c r="C8" s="20" t="s">
        <v>130</v>
      </c>
      <c r="D8" s="46">
        <v>251819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251819</v>
      </c>
      <c r="P8" s="47">
        <f t="shared" si="1"/>
        <v>10.602905263157895</v>
      </c>
      <c r="Q8" s="9"/>
    </row>
    <row r="9" spans="1:134">
      <c r="A9" s="12"/>
      <c r="B9" s="25">
        <v>314.10000000000002</v>
      </c>
      <c r="C9" s="20" t="s">
        <v>12</v>
      </c>
      <c r="D9" s="46">
        <v>2212233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2212233</v>
      </c>
      <c r="P9" s="47">
        <f t="shared" si="1"/>
        <v>93.146652631578945</v>
      </c>
      <c r="Q9" s="9"/>
    </row>
    <row r="10" spans="1:134">
      <c r="A10" s="12"/>
      <c r="B10" s="25">
        <v>314.8</v>
      </c>
      <c r="C10" s="20" t="s">
        <v>13</v>
      </c>
      <c r="D10" s="46">
        <v>99708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99708</v>
      </c>
      <c r="P10" s="47">
        <f t="shared" si="1"/>
        <v>4.1982315789473681</v>
      </c>
      <c r="Q10" s="9"/>
    </row>
    <row r="11" spans="1:134">
      <c r="A11" s="12"/>
      <c r="B11" s="25">
        <v>315.10000000000002</v>
      </c>
      <c r="C11" s="20" t="s">
        <v>131</v>
      </c>
      <c r="D11" s="46">
        <v>666560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666560</v>
      </c>
      <c r="P11" s="47">
        <f t="shared" si="1"/>
        <v>28.065684210526317</v>
      </c>
      <c r="Q11" s="9"/>
    </row>
    <row r="12" spans="1:134">
      <c r="A12" s="12"/>
      <c r="B12" s="25">
        <v>316</v>
      </c>
      <c r="C12" s="20" t="s">
        <v>95</v>
      </c>
      <c r="D12" s="46">
        <v>0</v>
      </c>
      <c r="E12" s="46">
        <v>49641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49641</v>
      </c>
      <c r="P12" s="47">
        <f t="shared" si="1"/>
        <v>2.0901473684210528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SUM(D14:D23)</f>
        <v>1183729</v>
      </c>
      <c r="E13" s="32">
        <f t="shared" si="3"/>
        <v>4243090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5426819</v>
      </c>
      <c r="P13" s="45">
        <f t="shared" si="1"/>
        <v>228.49764210526317</v>
      </c>
      <c r="Q13" s="10"/>
    </row>
    <row r="14" spans="1:134">
      <c r="A14" s="12"/>
      <c r="B14" s="25">
        <v>322</v>
      </c>
      <c r="C14" s="20" t="s">
        <v>132</v>
      </c>
      <c r="D14" s="46">
        <v>1131986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1131986</v>
      </c>
      <c r="P14" s="47">
        <f t="shared" si="1"/>
        <v>47.662568421052633</v>
      </c>
      <c r="Q14" s="9"/>
    </row>
    <row r="15" spans="1:134">
      <c r="A15" s="12"/>
      <c r="B15" s="25">
        <v>323.10000000000002</v>
      </c>
      <c r="C15" s="20" t="s">
        <v>17</v>
      </c>
      <c r="D15" s="46">
        <v>0</v>
      </c>
      <c r="E15" s="46">
        <v>1181763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3" si="4">SUM(D15:N15)</f>
        <v>1181763</v>
      </c>
      <c r="P15" s="47">
        <f t="shared" si="1"/>
        <v>49.758442105263157</v>
      </c>
      <c r="Q15" s="9"/>
    </row>
    <row r="16" spans="1:134">
      <c r="A16" s="12"/>
      <c r="B16" s="25">
        <v>323.39999999999998</v>
      </c>
      <c r="C16" s="20" t="s">
        <v>84</v>
      </c>
      <c r="D16" s="46">
        <v>0</v>
      </c>
      <c r="E16" s="46">
        <v>31015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31015</v>
      </c>
      <c r="P16" s="47">
        <f t="shared" si="1"/>
        <v>1.3058947368421052</v>
      </c>
      <c r="Q16" s="9"/>
    </row>
    <row r="17" spans="1:17">
      <c r="A17" s="12"/>
      <c r="B17" s="25">
        <v>324.31</v>
      </c>
      <c r="C17" s="20" t="s">
        <v>133</v>
      </c>
      <c r="D17" s="46">
        <v>0</v>
      </c>
      <c r="E17" s="46">
        <v>397990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397990</v>
      </c>
      <c r="P17" s="47">
        <f t="shared" si="1"/>
        <v>16.757473684210527</v>
      </c>
      <c r="Q17" s="9"/>
    </row>
    <row r="18" spans="1:17">
      <c r="A18" s="12"/>
      <c r="B18" s="25">
        <v>324.61</v>
      </c>
      <c r="C18" s="20" t="s">
        <v>19</v>
      </c>
      <c r="D18" s="46">
        <v>0</v>
      </c>
      <c r="E18" s="46">
        <v>129284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129284</v>
      </c>
      <c r="P18" s="47">
        <f t="shared" si="1"/>
        <v>5.4435368421052628</v>
      </c>
      <c r="Q18" s="9"/>
    </row>
    <row r="19" spans="1:17">
      <c r="A19" s="12"/>
      <c r="B19" s="25">
        <v>324.91000000000003</v>
      </c>
      <c r="C19" s="20" t="s">
        <v>20</v>
      </c>
      <c r="D19" s="46">
        <v>0</v>
      </c>
      <c r="E19" s="46">
        <v>49857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49857</v>
      </c>
      <c r="P19" s="47">
        <f t="shared" si="1"/>
        <v>2.099242105263158</v>
      </c>
      <c r="Q19" s="9"/>
    </row>
    <row r="20" spans="1:17">
      <c r="A20" s="12"/>
      <c r="B20" s="25">
        <v>325.2</v>
      </c>
      <c r="C20" s="20" t="s">
        <v>21</v>
      </c>
      <c r="D20" s="46">
        <v>0</v>
      </c>
      <c r="E20" s="46">
        <v>2453181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2453181</v>
      </c>
      <c r="P20" s="47">
        <f t="shared" si="1"/>
        <v>103.29183157894737</v>
      </c>
      <c r="Q20" s="9"/>
    </row>
    <row r="21" spans="1:17">
      <c r="A21" s="12"/>
      <c r="B21" s="25">
        <v>329.1</v>
      </c>
      <c r="C21" s="20" t="s">
        <v>134</v>
      </c>
      <c r="D21" s="46">
        <v>20918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20918</v>
      </c>
      <c r="P21" s="47">
        <f t="shared" si="1"/>
        <v>0.88075789473684207</v>
      </c>
      <c r="Q21" s="9"/>
    </row>
    <row r="22" spans="1:17">
      <c r="A22" s="12"/>
      <c r="B22" s="25">
        <v>329.2</v>
      </c>
      <c r="C22" s="20" t="s">
        <v>135</v>
      </c>
      <c r="D22" s="46">
        <v>22500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22500</v>
      </c>
      <c r="P22" s="47">
        <f t="shared" si="1"/>
        <v>0.94736842105263153</v>
      </c>
      <c r="Q22" s="9"/>
    </row>
    <row r="23" spans="1:17">
      <c r="A23" s="12"/>
      <c r="B23" s="25">
        <v>329.5</v>
      </c>
      <c r="C23" s="20" t="s">
        <v>136</v>
      </c>
      <c r="D23" s="46">
        <v>8325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8325</v>
      </c>
      <c r="P23" s="47">
        <f t="shared" si="1"/>
        <v>0.35052631578947369</v>
      </c>
      <c r="Q23" s="9"/>
    </row>
    <row r="24" spans="1:17" ht="15.75">
      <c r="A24" s="29" t="s">
        <v>137</v>
      </c>
      <c r="B24" s="30"/>
      <c r="C24" s="31"/>
      <c r="D24" s="32">
        <f t="shared" ref="D24:N24" si="5">SUM(D25:D35)</f>
        <v>2919690</v>
      </c>
      <c r="E24" s="32">
        <f t="shared" si="5"/>
        <v>10243</v>
      </c>
      <c r="F24" s="32">
        <f t="shared" si="5"/>
        <v>0</v>
      </c>
      <c r="G24" s="32">
        <f t="shared" si="5"/>
        <v>670687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3600620</v>
      </c>
      <c r="P24" s="45">
        <f t="shared" si="1"/>
        <v>151.60505263157896</v>
      </c>
      <c r="Q24" s="10"/>
    </row>
    <row r="25" spans="1:17">
      <c r="A25" s="12"/>
      <c r="B25" s="25">
        <v>331.1</v>
      </c>
      <c r="C25" s="20" t="s">
        <v>147</v>
      </c>
      <c r="D25" s="46">
        <v>0</v>
      </c>
      <c r="E25" s="46">
        <v>0</v>
      </c>
      <c r="F25" s="46">
        <v>0</v>
      </c>
      <c r="G25" s="46">
        <v>670687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670687</v>
      </c>
      <c r="P25" s="47">
        <f t="shared" si="1"/>
        <v>28.239452631578949</v>
      </c>
      <c r="Q25" s="9"/>
    </row>
    <row r="26" spans="1:17">
      <c r="A26" s="12"/>
      <c r="B26" s="25">
        <v>331.5</v>
      </c>
      <c r="C26" s="20" t="s">
        <v>76</v>
      </c>
      <c r="D26" s="46">
        <v>17159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3" si="6">SUM(D26:N26)</f>
        <v>17159</v>
      </c>
      <c r="P26" s="47">
        <f t="shared" si="1"/>
        <v>0.72248421052631584</v>
      </c>
      <c r="Q26" s="9"/>
    </row>
    <row r="27" spans="1:17">
      <c r="A27" s="12"/>
      <c r="B27" s="25">
        <v>331.7</v>
      </c>
      <c r="C27" s="20" t="s">
        <v>25</v>
      </c>
      <c r="D27" s="46">
        <v>68187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68187</v>
      </c>
      <c r="P27" s="47">
        <f t="shared" si="1"/>
        <v>2.8710315789473686</v>
      </c>
      <c r="Q27" s="9"/>
    </row>
    <row r="28" spans="1:17">
      <c r="A28" s="12"/>
      <c r="B28" s="25">
        <v>334.49</v>
      </c>
      <c r="C28" s="20" t="s">
        <v>70</v>
      </c>
      <c r="D28" s="46">
        <v>1366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1366</v>
      </c>
      <c r="P28" s="47">
        <f t="shared" si="1"/>
        <v>5.7515789473684208E-2</v>
      </c>
      <c r="Q28" s="9"/>
    </row>
    <row r="29" spans="1:17">
      <c r="A29" s="12"/>
      <c r="B29" s="25">
        <v>334.5</v>
      </c>
      <c r="C29" s="20" t="s">
        <v>113</v>
      </c>
      <c r="D29" s="46">
        <v>147711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147711</v>
      </c>
      <c r="P29" s="47">
        <f t="shared" si="1"/>
        <v>6.2194105263157891</v>
      </c>
      <c r="Q29" s="9"/>
    </row>
    <row r="30" spans="1:17">
      <c r="A30" s="12"/>
      <c r="B30" s="25">
        <v>335.125</v>
      </c>
      <c r="C30" s="20" t="s">
        <v>139</v>
      </c>
      <c r="D30" s="46">
        <v>993239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993239</v>
      </c>
      <c r="P30" s="47">
        <f t="shared" si="1"/>
        <v>41.820589473684208</v>
      </c>
      <c r="Q30" s="9"/>
    </row>
    <row r="31" spans="1:17">
      <c r="A31" s="12"/>
      <c r="B31" s="25">
        <v>335.14</v>
      </c>
      <c r="C31" s="20" t="s">
        <v>98</v>
      </c>
      <c r="D31" s="46">
        <v>16036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16036</v>
      </c>
      <c r="P31" s="47">
        <f t="shared" si="1"/>
        <v>0.67520000000000002</v>
      </c>
      <c r="Q31" s="9"/>
    </row>
    <row r="32" spans="1:17">
      <c r="A32" s="12"/>
      <c r="B32" s="25">
        <v>335.15</v>
      </c>
      <c r="C32" s="20" t="s">
        <v>99</v>
      </c>
      <c r="D32" s="46">
        <v>8843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8843</v>
      </c>
      <c r="P32" s="47">
        <f t="shared" si="1"/>
        <v>0.37233684210526313</v>
      </c>
      <c r="Q32" s="9"/>
    </row>
    <row r="33" spans="1:17">
      <c r="A33" s="12"/>
      <c r="B33" s="25">
        <v>335.18</v>
      </c>
      <c r="C33" s="20" t="s">
        <v>140</v>
      </c>
      <c r="D33" s="46">
        <v>1607149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1607149</v>
      </c>
      <c r="P33" s="47">
        <f t="shared" si="1"/>
        <v>67.669431578947368</v>
      </c>
      <c r="Q33" s="9"/>
    </row>
    <row r="34" spans="1:17">
      <c r="A34" s="12"/>
      <c r="B34" s="25">
        <v>337.3</v>
      </c>
      <c r="C34" s="20" t="s">
        <v>141</v>
      </c>
      <c r="D34" s="46">
        <v>0</v>
      </c>
      <c r="E34" s="46">
        <v>10243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5" si="7">SUM(D34:N34)</f>
        <v>10243</v>
      </c>
      <c r="P34" s="47">
        <f t="shared" si="1"/>
        <v>0.43128421052631577</v>
      </c>
      <c r="Q34" s="9"/>
    </row>
    <row r="35" spans="1:17">
      <c r="A35" s="12"/>
      <c r="B35" s="25">
        <v>337.7</v>
      </c>
      <c r="C35" s="20" t="s">
        <v>152</v>
      </c>
      <c r="D35" s="46">
        <v>60000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60000</v>
      </c>
      <c r="P35" s="47">
        <f t="shared" si="1"/>
        <v>2.5263157894736841</v>
      </c>
      <c r="Q35" s="9"/>
    </row>
    <row r="36" spans="1:17" ht="15.75">
      <c r="A36" s="29" t="s">
        <v>37</v>
      </c>
      <c r="B36" s="30"/>
      <c r="C36" s="31"/>
      <c r="D36" s="32">
        <f t="shared" ref="D36:N36" si="8">SUM(D37:D41)</f>
        <v>312418</v>
      </c>
      <c r="E36" s="32">
        <f t="shared" si="8"/>
        <v>2076614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>SUM(D36:N36)</f>
        <v>2389032</v>
      </c>
      <c r="P36" s="45">
        <f t="shared" si="1"/>
        <v>100.59082105263158</v>
      </c>
      <c r="Q36" s="10"/>
    </row>
    <row r="37" spans="1:17">
      <c r="A37" s="12"/>
      <c r="B37" s="25">
        <v>341.9</v>
      </c>
      <c r="C37" s="20" t="s">
        <v>101</v>
      </c>
      <c r="D37" s="46">
        <v>43902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1" si="9">SUM(D37:N37)</f>
        <v>43902</v>
      </c>
      <c r="P37" s="47">
        <f t="shared" si="1"/>
        <v>1.8485052631578947</v>
      </c>
      <c r="Q37" s="9"/>
    </row>
    <row r="38" spans="1:17">
      <c r="A38" s="12"/>
      <c r="B38" s="25">
        <v>343.4</v>
      </c>
      <c r="C38" s="20" t="s">
        <v>42</v>
      </c>
      <c r="D38" s="46">
        <v>0</v>
      </c>
      <c r="E38" s="46">
        <v>2076614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2076614</v>
      </c>
      <c r="P38" s="47">
        <f t="shared" si="1"/>
        <v>87.436378947368425</v>
      </c>
      <c r="Q38" s="9"/>
    </row>
    <row r="39" spans="1:17">
      <c r="A39" s="12"/>
      <c r="B39" s="25">
        <v>344.9</v>
      </c>
      <c r="C39" s="20" t="s">
        <v>102</v>
      </c>
      <c r="D39" s="46">
        <v>65069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65069</v>
      </c>
      <c r="P39" s="47">
        <f t="shared" si="1"/>
        <v>2.7397473684210527</v>
      </c>
      <c r="Q39" s="9"/>
    </row>
    <row r="40" spans="1:17">
      <c r="A40" s="12"/>
      <c r="B40" s="25">
        <v>346.4</v>
      </c>
      <c r="C40" s="20" t="s">
        <v>72</v>
      </c>
      <c r="D40" s="46">
        <v>242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242</v>
      </c>
      <c r="P40" s="47">
        <f t="shared" si="1"/>
        <v>1.0189473684210526E-2</v>
      </c>
      <c r="Q40" s="9"/>
    </row>
    <row r="41" spans="1:17">
      <c r="A41" s="12"/>
      <c r="B41" s="25">
        <v>347.2</v>
      </c>
      <c r="C41" s="20" t="s">
        <v>44</v>
      </c>
      <c r="D41" s="46">
        <v>203205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203205</v>
      </c>
      <c r="P41" s="47">
        <f t="shared" si="1"/>
        <v>8.5559999999999992</v>
      </c>
      <c r="Q41" s="9"/>
    </row>
    <row r="42" spans="1:17" ht="15.75">
      <c r="A42" s="29" t="s">
        <v>38</v>
      </c>
      <c r="B42" s="30"/>
      <c r="C42" s="31"/>
      <c r="D42" s="32">
        <f t="shared" ref="D42:N42" si="10">SUM(D43:D44)</f>
        <v>119307</v>
      </c>
      <c r="E42" s="32">
        <f t="shared" si="10"/>
        <v>7000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>SUM(D42:N42)</f>
        <v>126307</v>
      </c>
      <c r="P42" s="45">
        <f t="shared" si="1"/>
        <v>5.3181894736842104</v>
      </c>
      <c r="Q42" s="10"/>
    </row>
    <row r="43" spans="1:17">
      <c r="A43" s="13"/>
      <c r="B43" s="39">
        <v>351.9</v>
      </c>
      <c r="C43" s="21" t="s">
        <v>142</v>
      </c>
      <c r="D43" s="46">
        <v>23829</v>
      </c>
      <c r="E43" s="46">
        <v>7000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4" si="11">SUM(D43:N43)</f>
        <v>30829</v>
      </c>
      <c r="P43" s="47">
        <f t="shared" si="1"/>
        <v>1.2980631578947368</v>
      </c>
      <c r="Q43" s="9"/>
    </row>
    <row r="44" spans="1:17">
      <c r="A44" s="13"/>
      <c r="B44" s="39">
        <v>354</v>
      </c>
      <c r="C44" s="21" t="s">
        <v>48</v>
      </c>
      <c r="D44" s="46">
        <v>95478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95478</v>
      </c>
      <c r="P44" s="47">
        <f t="shared" si="1"/>
        <v>4.020126315789474</v>
      </c>
      <c r="Q44" s="9"/>
    </row>
    <row r="45" spans="1:17" ht="15.75">
      <c r="A45" s="29" t="s">
        <v>3</v>
      </c>
      <c r="B45" s="30"/>
      <c r="C45" s="31"/>
      <c r="D45" s="32">
        <f t="shared" ref="D45:N45" si="12">SUM(D46:D49)</f>
        <v>2077494</v>
      </c>
      <c r="E45" s="32">
        <f t="shared" si="12"/>
        <v>139794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2"/>
        <v>0</v>
      </c>
      <c r="O45" s="32">
        <f>SUM(D45:N45)</f>
        <v>2217288</v>
      </c>
      <c r="P45" s="45">
        <f t="shared" si="1"/>
        <v>93.359494736842109</v>
      </c>
      <c r="Q45" s="10"/>
    </row>
    <row r="46" spans="1:17">
      <c r="A46" s="12"/>
      <c r="B46" s="25">
        <v>361.1</v>
      </c>
      <c r="C46" s="20" t="s">
        <v>50</v>
      </c>
      <c r="D46" s="46">
        <v>669214</v>
      </c>
      <c r="E46" s="46">
        <v>139794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809008</v>
      </c>
      <c r="P46" s="47">
        <f t="shared" si="1"/>
        <v>34.063494736842102</v>
      </c>
      <c r="Q46" s="9"/>
    </row>
    <row r="47" spans="1:17">
      <c r="A47" s="12"/>
      <c r="B47" s="25">
        <v>364</v>
      </c>
      <c r="C47" s="20" t="s">
        <v>106</v>
      </c>
      <c r="D47" s="46">
        <v>1221219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1" si="13">SUM(D47:N47)</f>
        <v>1221219</v>
      </c>
      <c r="P47" s="47">
        <f t="shared" si="1"/>
        <v>51.419747368421049</v>
      </c>
      <c r="Q47" s="9"/>
    </row>
    <row r="48" spans="1:17">
      <c r="A48" s="12"/>
      <c r="B48" s="25">
        <v>366</v>
      </c>
      <c r="C48" s="20" t="s">
        <v>52</v>
      </c>
      <c r="D48" s="46">
        <v>63661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63661</v>
      </c>
      <c r="P48" s="47">
        <f t="shared" si="1"/>
        <v>2.6804631578947369</v>
      </c>
      <c r="Q48" s="9"/>
    </row>
    <row r="49" spans="1:120">
      <c r="A49" s="12"/>
      <c r="B49" s="25">
        <v>369.9</v>
      </c>
      <c r="C49" s="20" t="s">
        <v>53</v>
      </c>
      <c r="D49" s="46">
        <v>123400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123400</v>
      </c>
      <c r="P49" s="47">
        <f t="shared" si="1"/>
        <v>5.1957894736842105</v>
      </c>
      <c r="Q49" s="9"/>
    </row>
    <row r="50" spans="1:120" ht="15.75">
      <c r="A50" s="29" t="s">
        <v>39</v>
      </c>
      <c r="B50" s="30"/>
      <c r="C50" s="31"/>
      <c r="D50" s="32">
        <f t="shared" ref="D50:N50" si="14">SUM(D51:D51)</f>
        <v>666179</v>
      </c>
      <c r="E50" s="32">
        <f t="shared" si="14"/>
        <v>0</v>
      </c>
      <c r="F50" s="32">
        <f t="shared" si="14"/>
        <v>50478</v>
      </c>
      <c r="G50" s="32">
        <f t="shared" si="14"/>
        <v>0</v>
      </c>
      <c r="H50" s="32">
        <f t="shared" si="14"/>
        <v>0</v>
      </c>
      <c r="I50" s="32">
        <f t="shared" si="14"/>
        <v>0</v>
      </c>
      <c r="J50" s="32">
        <f t="shared" si="14"/>
        <v>0</v>
      </c>
      <c r="K50" s="32">
        <f t="shared" si="14"/>
        <v>0</v>
      </c>
      <c r="L50" s="32">
        <f t="shared" si="14"/>
        <v>0</v>
      </c>
      <c r="M50" s="32">
        <f t="shared" si="14"/>
        <v>0</v>
      </c>
      <c r="N50" s="32">
        <f t="shared" si="14"/>
        <v>0</v>
      </c>
      <c r="O50" s="32">
        <f t="shared" si="13"/>
        <v>716657</v>
      </c>
      <c r="P50" s="45">
        <f t="shared" si="1"/>
        <v>30.175031578947369</v>
      </c>
      <c r="Q50" s="9"/>
    </row>
    <row r="51" spans="1:120" ht="15.75" thickBot="1">
      <c r="A51" s="12"/>
      <c r="B51" s="25">
        <v>381</v>
      </c>
      <c r="C51" s="20" t="s">
        <v>65</v>
      </c>
      <c r="D51" s="46">
        <v>666179</v>
      </c>
      <c r="E51" s="46">
        <v>0</v>
      </c>
      <c r="F51" s="46">
        <v>50478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716657</v>
      </c>
      <c r="P51" s="47">
        <f t="shared" si="1"/>
        <v>30.175031578947369</v>
      </c>
      <c r="Q51" s="9"/>
    </row>
    <row r="52" spans="1:120" ht="16.5" thickBot="1">
      <c r="A52" s="14" t="s">
        <v>45</v>
      </c>
      <c r="B52" s="23"/>
      <c r="C52" s="22"/>
      <c r="D52" s="15">
        <f t="shared" ref="D52:N52" si="15">SUM(D5,D13,D24,D36,D42,D45,D50)</f>
        <v>18376860</v>
      </c>
      <c r="E52" s="15">
        <f t="shared" si="15"/>
        <v>6526382</v>
      </c>
      <c r="F52" s="15">
        <f t="shared" si="15"/>
        <v>50478</v>
      </c>
      <c r="G52" s="15">
        <f t="shared" si="15"/>
        <v>670687</v>
      </c>
      <c r="H52" s="15">
        <f t="shared" si="15"/>
        <v>0</v>
      </c>
      <c r="I52" s="15">
        <f t="shared" si="15"/>
        <v>0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 t="shared" si="15"/>
        <v>0</v>
      </c>
      <c r="O52" s="15">
        <f>SUM(D52:N52)</f>
        <v>25624407</v>
      </c>
      <c r="P52" s="38">
        <f t="shared" si="1"/>
        <v>1078.9223999999999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8" t="s">
        <v>151</v>
      </c>
      <c r="N54" s="48"/>
      <c r="O54" s="48"/>
      <c r="P54" s="43">
        <v>23750</v>
      </c>
    </row>
    <row r="55" spans="1:120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20" ht="15.75" customHeight="1" thickBot="1">
      <c r="A56" s="52" t="s">
        <v>68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6836267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6836267</v>
      </c>
      <c r="O5" s="33">
        <f t="shared" ref="O5:O51" si="1">(N5/O$53)</f>
        <v>345.23113826886174</v>
      </c>
      <c r="P5" s="6"/>
    </row>
    <row r="6" spans="1:133">
      <c r="A6" s="12"/>
      <c r="B6" s="25">
        <v>311</v>
      </c>
      <c r="C6" s="20" t="s">
        <v>2</v>
      </c>
      <c r="D6" s="46">
        <v>4238064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4238064</v>
      </c>
      <c r="O6" s="47">
        <f t="shared" si="1"/>
        <v>214.02201797798202</v>
      </c>
      <c r="P6" s="9"/>
    </row>
    <row r="7" spans="1:133">
      <c r="A7" s="12"/>
      <c r="B7" s="25">
        <v>312.41000000000003</v>
      </c>
      <c r="C7" s="20" t="s">
        <v>11</v>
      </c>
      <c r="D7" s="46">
        <v>256681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256681</v>
      </c>
      <c r="O7" s="47">
        <f t="shared" si="1"/>
        <v>12.962377537622462</v>
      </c>
      <c r="P7" s="9"/>
    </row>
    <row r="8" spans="1:133">
      <c r="A8" s="12"/>
      <c r="B8" s="25">
        <v>312.42</v>
      </c>
      <c r="C8" s="20" t="s">
        <v>10</v>
      </c>
      <c r="D8" s="46">
        <v>193549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193549</v>
      </c>
      <c r="O8" s="47">
        <f t="shared" si="1"/>
        <v>9.7742147257852743</v>
      </c>
      <c r="P8" s="9"/>
    </row>
    <row r="9" spans="1:133">
      <c r="A9" s="12"/>
      <c r="B9" s="25">
        <v>314.10000000000002</v>
      </c>
      <c r="C9" s="20" t="s">
        <v>12</v>
      </c>
      <c r="D9" s="46">
        <v>1349550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1349550</v>
      </c>
      <c r="O9" s="47">
        <f t="shared" si="1"/>
        <v>68.152206847793153</v>
      </c>
      <c r="P9" s="9"/>
    </row>
    <row r="10" spans="1:133">
      <c r="A10" s="12"/>
      <c r="B10" s="25">
        <v>314.8</v>
      </c>
      <c r="C10" s="20" t="s">
        <v>13</v>
      </c>
      <c r="D10" s="46">
        <v>58594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58594</v>
      </c>
      <c r="O10" s="47">
        <f t="shared" si="1"/>
        <v>2.9589940410059592</v>
      </c>
      <c r="P10" s="9"/>
    </row>
    <row r="11" spans="1:133">
      <c r="A11" s="12"/>
      <c r="B11" s="25">
        <v>315</v>
      </c>
      <c r="C11" s="20" t="s">
        <v>94</v>
      </c>
      <c r="D11" s="46">
        <v>694862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694862</v>
      </c>
      <c r="O11" s="47">
        <f t="shared" si="1"/>
        <v>35.090495909504092</v>
      </c>
      <c r="P11" s="9"/>
    </row>
    <row r="12" spans="1:133">
      <c r="A12" s="12"/>
      <c r="B12" s="25">
        <v>316</v>
      </c>
      <c r="C12" s="20" t="s">
        <v>95</v>
      </c>
      <c r="D12" s="46">
        <v>44967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44967</v>
      </c>
      <c r="O12" s="47">
        <f t="shared" si="1"/>
        <v>2.2708312291687709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258977</v>
      </c>
      <c r="E13" s="32">
        <f t="shared" si="3"/>
        <v>2073641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2332618</v>
      </c>
      <c r="O13" s="45">
        <f t="shared" si="1"/>
        <v>117.7970912029088</v>
      </c>
      <c r="P13" s="10"/>
    </row>
    <row r="14" spans="1:133">
      <c r="A14" s="12"/>
      <c r="B14" s="25">
        <v>322</v>
      </c>
      <c r="C14" s="20" t="s">
        <v>0</v>
      </c>
      <c r="D14" s="46">
        <v>249543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249543</v>
      </c>
      <c r="O14" s="47">
        <f t="shared" si="1"/>
        <v>12.601908898091102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765130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765130</v>
      </c>
      <c r="O15" s="47">
        <f t="shared" si="1"/>
        <v>38.639026360973638</v>
      </c>
      <c r="P15" s="9"/>
    </row>
    <row r="16" spans="1:133">
      <c r="A16" s="12"/>
      <c r="B16" s="25">
        <v>323.89999999999998</v>
      </c>
      <c r="C16" s="20" t="s">
        <v>18</v>
      </c>
      <c r="D16" s="46">
        <v>0</v>
      </c>
      <c r="E16" s="46">
        <v>12388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12388</v>
      </c>
      <c r="O16" s="47">
        <f t="shared" si="1"/>
        <v>0.62559337440662555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16487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16487</v>
      </c>
      <c r="O17" s="47">
        <f t="shared" si="1"/>
        <v>0.83259266740733262</v>
      </c>
      <c r="P17" s="9"/>
    </row>
    <row r="18" spans="1:16">
      <c r="A18" s="12"/>
      <c r="B18" s="25">
        <v>324.70999999999998</v>
      </c>
      <c r="C18" s="20" t="s">
        <v>20</v>
      </c>
      <c r="D18" s="46">
        <v>0</v>
      </c>
      <c r="E18" s="46">
        <v>5858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5858</v>
      </c>
      <c r="O18" s="47">
        <f t="shared" si="1"/>
        <v>0.29582870417129581</v>
      </c>
      <c r="P18" s="9"/>
    </row>
    <row r="19" spans="1:16">
      <c r="A19" s="12"/>
      <c r="B19" s="25">
        <v>324.72000000000003</v>
      </c>
      <c r="C19" s="20" t="s">
        <v>64</v>
      </c>
      <c r="D19" s="46">
        <v>0</v>
      </c>
      <c r="E19" s="46">
        <v>1373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1373</v>
      </c>
      <c r="O19" s="47">
        <f t="shared" si="1"/>
        <v>6.9336430663569343E-2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1272405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1272405</v>
      </c>
      <c r="O20" s="47">
        <f t="shared" si="1"/>
        <v>64.256388243611752</v>
      </c>
      <c r="P20" s="9"/>
    </row>
    <row r="21" spans="1:16">
      <c r="A21" s="12"/>
      <c r="B21" s="25">
        <v>329</v>
      </c>
      <c r="C21" s="20" t="s">
        <v>22</v>
      </c>
      <c r="D21" s="46">
        <v>9434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9434</v>
      </c>
      <c r="O21" s="47">
        <f t="shared" si="1"/>
        <v>0.47641652358347641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SUM(D23:D32)</f>
        <v>1598773</v>
      </c>
      <c r="E22" s="32">
        <f t="shared" si="5"/>
        <v>0</v>
      </c>
      <c r="F22" s="32">
        <f t="shared" si="5"/>
        <v>0</v>
      </c>
      <c r="G22" s="32">
        <f t="shared" si="5"/>
        <v>264784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1863557</v>
      </c>
      <c r="O22" s="45">
        <f t="shared" si="1"/>
        <v>94.109534390465612</v>
      </c>
      <c r="P22" s="10"/>
    </row>
    <row r="23" spans="1:16">
      <c r="A23" s="12"/>
      <c r="B23" s="25">
        <v>331.39</v>
      </c>
      <c r="C23" s="20" t="s">
        <v>27</v>
      </c>
      <c r="D23" s="46">
        <v>0</v>
      </c>
      <c r="E23" s="46">
        <v>0</v>
      </c>
      <c r="F23" s="46">
        <v>0</v>
      </c>
      <c r="G23" s="46">
        <v>164308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164308</v>
      </c>
      <c r="O23" s="47">
        <f t="shared" si="1"/>
        <v>8.2975457024542969</v>
      </c>
      <c r="P23" s="9"/>
    </row>
    <row r="24" spans="1:16">
      <c r="A24" s="12"/>
      <c r="B24" s="25">
        <v>331.49</v>
      </c>
      <c r="C24" s="20" t="s">
        <v>28</v>
      </c>
      <c r="D24" s="46">
        <v>0</v>
      </c>
      <c r="E24" s="46">
        <v>0</v>
      </c>
      <c r="F24" s="46">
        <v>0</v>
      </c>
      <c r="G24" s="46">
        <v>100476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100476</v>
      </c>
      <c r="O24" s="47">
        <f t="shared" si="1"/>
        <v>5.0740329259670744</v>
      </c>
      <c r="P24" s="9"/>
    </row>
    <row r="25" spans="1:16">
      <c r="A25" s="12"/>
      <c r="B25" s="25">
        <v>331.5</v>
      </c>
      <c r="C25" s="20" t="s">
        <v>76</v>
      </c>
      <c r="D25" s="46">
        <v>110885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110885</v>
      </c>
      <c r="O25" s="47">
        <f t="shared" si="1"/>
        <v>5.5996869003130998</v>
      </c>
      <c r="P25" s="9"/>
    </row>
    <row r="26" spans="1:16">
      <c r="A26" s="12"/>
      <c r="B26" s="25">
        <v>331.7</v>
      </c>
      <c r="C26" s="20" t="s">
        <v>25</v>
      </c>
      <c r="D26" s="46">
        <v>54891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54891</v>
      </c>
      <c r="O26" s="47">
        <f t="shared" si="1"/>
        <v>2.7719927280072718</v>
      </c>
      <c r="P26" s="9"/>
    </row>
    <row r="27" spans="1:16">
      <c r="A27" s="12"/>
      <c r="B27" s="25">
        <v>334.1</v>
      </c>
      <c r="C27" s="20" t="s">
        <v>77</v>
      </c>
      <c r="D27" s="46">
        <v>36188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36188</v>
      </c>
      <c r="O27" s="47">
        <f t="shared" si="1"/>
        <v>1.8274921725078275</v>
      </c>
      <c r="P27" s="9"/>
    </row>
    <row r="28" spans="1:16">
      <c r="A28" s="12"/>
      <c r="B28" s="25">
        <v>334.2</v>
      </c>
      <c r="C28" s="20" t="s">
        <v>26</v>
      </c>
      <c r="D28" s="46">
        <v>3049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3049</v>
      </c>
      <c r="O28" s="47">
        <f t="shared" si="1"/>
        <v>0.15397434602565396</v>
      </c>
      <c r="P28" s="9"/>
    </row>
    <row r="29" spans="1:16">
      <c r="A29" s="12"/>
      <c r="B29" s="25">
        <v>335.12</v>
      </c>
      <c r="C29" s="20" t="s">
        <v>97</v>
      </c>
      <c r="D29" s="46">
        <v>436520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51" si="7">SUM(D29:M29)</f>
        <v>436520</v>
      </c>
      <c r="O29" s="47">
        <f t="shared" si="1"/>
        <v>22.044237955762043</v>
      </c>
      <c r="P29" s="9"/>
    </row>
    <row r="30" spans="1:16">
      <c r="A30" s="12"/>
      <c r="B30" s="25">
        <v>335.14</v>
      </c>
      <c r="C30" s="20" t="s">
        <v>98</v>
      </c>
      <c r="D30" s="46">
        <v>15702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15702</v>
      </c>
      <c r="O30" s="47">
        <f t="shared" si="1"/>
        <v>0.79295020704979291</v>
      </c>
      <c r="P30" s="9"/>
    </row>
    <row r="31" spans="1:16">
      <c r="A31" s="12"/>
      <c r="B31" s="25">
        <v>335.15</v>
      </c>
      <c r="C31" s="20" t="s">
        <v>99</v>
      </c>
      <c r="D31" s="46">
        <v>7150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7150</v>
      </c>
      <c r="O31" s="47">
        <f t="shared" si="1"/>
        <v>0.36107463892536107</v>
      </c>
      <c r="P31" s="9"/>
    </row>
    <row r="32" spans="1:16">
      <c r="A32" s="12"/>
      <c r="B32" s="25">
        <v>335.18</v>
      </c>
      <c r="C32" s="20" t="s">
        <v>100</v>
      </c>
      <c r="D32" s="46">
        <v>934388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934388</v>
      </c>
      <c r="O32" s="47">
        <f t="shared" si="1"/>
        <v>47.186546813453184</v>
      </c>
      <c r="P32" s="9"/>
    </row>
    <row r="33" spans="1:16" ht="15.75">
      <c r="A33" s="29" t="s">
        <v>37</v>
      </c>
      <c r="B33" s="30"/>
      <c r="C33" s="31"/>
      <c r="D33" s="32">
        <f t="shared" ref="D33:M33" si="8">SUM(D34:D38)</f>
        <v>152663</v>
      </c>
      <c r="E33" s="32">
        <f t="shared" si="8"/>
        <v>1403839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1556502</v>
      </c>
      <c r="O33" s="45">
        <f t="shared" si="1"/>
        <v>78.603272396727604</v>
      </c>
      <c r="P33" s="10"/>
    </row>
    <row r="34" spans="1:16">
      <c r="A34" s="12"/>
      <c r="B34" s="25">
        <v>341.9</v>
      </c>
      <c r="C34" s="20" t="s">
        <v>101</v>
      </c>
      <c r="D34" s="46">
        <v>14899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14899</v>
      </c>
      <c r="O34" s="47">
        <f t="shared" si="1"/>
        <v>0.75239874760125236</v>
      </c>
      <c r="P34" s="9"/>
    </row>
    <row r="35" spans="1:16">
      <c r="A35" s="12"/>
      <c r="B35" s="25">
        <v>343.4</v>
      </c>
      <c r="C35" s="20" t="s">
        <v>42</v>
      </c>
      <c r="D35" s="46">
        <v>0</v>
      </c>
      <c r="E35" s="46">
        <v>1403839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1403839</v>
      </c>
      <c r="O35" s="47">
        <f t="shared" si="1"/>
        <v>70.893798606201401</v>
      </c>
      <c r="P35" s="9"/>
    </row>
    <row r="36" spans="1:16">
      <c r="A36" s="12"/>
      <c r="B36" s="25">
        <v>344.9</v>
      </c>
      <c r="C36" s="20" t="s">
        <v>102</v>
      </c>
      <c r="D36" s="46">
        <v>47226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47226</v>
      </c>
      <c r="O36" s="47">
        <f t="shared" si="1"/>
        <v>2.3849106150893848</v>
      </c>
      <c r="P36" s="9"/>
    </row>
    <row r="37" spans="1:16">
      <c r="A37" s="12"/>
      <c r="B37" s="25">
        <v>346.4</v>
      </c>
      <c r="C37" s="20" t="s">
        <v>72</v>
      </c>
      <c r="D37" s="46">
        <v>356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356</v>
      </c>
      <c r="O37" s="47">
        <f t="shared" si="1"/>
        <v>1.7977982022017978E-2</v>
      </c>
      <c r="P37" s="9"/>
    </row>
    <row r="38" spans="1:16">
      <c r="A38" s="12"/>
      <c r="B38" s="25">
        <v>347.2</v>
      </c>
      <c r="C38" s="20" t="s">
        <v>44</v>
      </c>
      <c r="D38" s="46">
        <v>90182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90182</v>
      </c>
      <c r="O38" s="47">
        <f t="shared" si="1"/>
        <v>4.5541864458135546</v>
      </c>
      <c r="P38" s="9"/>
    </row>
    <row r="39" spans="1:16" ht="15.75">
      <c r="A39" s="29" t="s">
        <v>38</v>
      </c>
      <c r="B39" s="30"/>
      <c r="C39" s="31"/>
      <c r="D39" s="32">
        <f t="shared" ref="D39:M39" si="9">SUM(D40:D41)</f>
        <v>52170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52170</v>
      </c>
      <c r="O39" s="45">
        <f t="shared" si="1"/>
        <v>2.6345823654176348</v>
      </c>
      <c r="P39" s="10"/>
    </row>
    <row r="40" spans="1:16">
      <c r="A40" s="13"/>
      <c r="B40" s="39">
        <v>351.1</v>
      </c>
      <c r="C40" s="21" t="s">
        <v>47</v>
      </c>
      <c r="D40" s="46">
        <v>38816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38816</v>
      </c>
      <c r="O40" s="47">
        <f t="shared" si="1"/>
        <v>1.9602060397939602</v>
      </c>
      <c r="P40" s="9"/>
    </row>
    <row r="41" spans="1:16">
      <c r="A41" s="13"/>
      <c r="B41" s="39">
        <v>354</v>
      </c>
      <c r="C41" s="21" t="s">
        <v>48</v>
      </c>
      <c r="D41" s="46">
        <v>13354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13354</v>
      </c>
      <c r="O41" s="47">
        <f t="shared" si="1"/>
        <v>0.67437632562367433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SUM(D43:D48)</f>
        <v>231164</v>
      </c>
      <c r="E42" s="32">
        <f t="shared" si="10"/>
        <v>17544</v>
      </c>
      <c r="F42" s="32">
        <f t="shared" si="10"/>
        <v>0</v>
      </c>
      <c r="G42" s="32">
        <f t="shared" si="10"/>
        <v>434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7"/>
        <v>249142</v>
      </c>
      <c r="O42" s="45">
        <f t="shared" si="1"/>
        <v>12.581658418341581</v>
      </c>
      <c r="P42" s="10"/>
    </row>
    <row r="43" spans="1:16">
      <c r="A43" s="12"/>
      <c r="B43" s="25">
        <v>361.1</v>
      </c>
      <c r="C43" s="20" t="s">
        <v>50</v>
      </c>
      <c r="D43" s="46">
        <v>12074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12074</v>
      </c>
      <c r="O43" s="47">
        <f t="shared" si="1"/>
        <v>0.60973639026360971</v>
      </c>
      <c r="P43" s="9"/>
    </row>
    <row r="44" spans="1:16">
      <c r="A44" s="12"/>
      <c r="B44" s="25">
        <v>361.3</v>
      </c>
      <c r="C44" s="20" t="s">
        <v>51</v>
      </c>
      <c r="D44" s="46">
        <v>-11542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-11542</v>
      </c>
      <c r="O44" s="47">
        <f t="shared" si="1"/>
        <v>-0.58287041712958287</v>
      </c>
      <c r="P44" s="9"/>
    </row>
    <row r="45" spans="1:16">
      <c r="A45" s="12"/>
      <c r="B45" s="25">
        <v>364</v>
      </c>
      <c r="C45" s="20" t="s">
        <v>106</v>
      </c>
      <c r="D45" s="46">
        <v>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500</v>
      </c>
      <c r="O45" s="47">
        <f t="shared" si="1"/>
        <v>2.5249974750025252E-2</v>
      </c>
      <c r="P45" s="9"/>
    </row>
    <row r="46" spans="1:16">
      <c r="A46" s="12"/>
      <c r="B46" s="25">
        <v>365</v>
      </c>
      <c r="C46" s="20" t="s">
        <v>103</v>
      </c>
      <c r="D46" s="46">
        <v>0</v>
      </c>
      <c r="E46" s="46">
        <v>5948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5948</v>
      </c>
      <c r="O46" s="47">
        <f t="shared" si="1"/>
        <v>0.30037369962630039</v>
      </c>
      <c r="P46" s="9"/>
    </row>
    <row r="47" spans="1:16">
      <c r="A47" s="12"/>
      <c r="B47" s="25">
        <v>366</v>
      </c>
      <c r="C47" s="20" t="s">
        <v>52</v>
      </c>
      <c r="D47" s="46">
        <v>3325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3325</v>
      </c>
      <c r="O47" s="47">
        <f t="shared" si="1"/>
        <v>0.16791233208766793</v>
      </c>
      <c r="P47" s="9"/>
    </row>
    <row r="48" spans="1:16">
      <c r="A48" s="12"/>
      <c r="B48" s="25">
        <v>369.9</v>
      </c>
      <c r="C48" s="20" t="s">
        <v>53</v>
      </c>
      <c r="D48" s="46">
        <v>226807</v>
      </c>
      <c r="E48" s="46">
        <v>11596</v>
      </c>
      <c r="F48" s="46">
        <v>0</v>
      </c>
      <c r="G48" s="46">
        <v>434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238837</v>
      </c>
      <c r="O48" s="47">
        <f t="shared" si="1"/>
        <v>12.061256438743561</v>
      </c>
      <c r="P48" s="9"/>
    </row>
    <row r="49" spans="1:119" ht="15.75">
      <c r="A49" s="29" t="s">
        <v>39</v>
      </c>
      <c r="B49" s="30"/>
      <c r="C49" s="31"/>
      <c r="D49" s="32">
        <f t="shared" ref="D49:M49" si="11">SUM(D50:D50)</f>
        <v>800000</v>
      </c>
      <c r="E49" s="32">
        <f t="shared" si="11"/>
        <v>41031</v>
      </c>
      <c r="F49" s="32">
        <f t="shared" si="11"/>
        <v>0</v>
      </c>
      <c r="G49" s="32">
        <f t="shared" si="11"/>
        <v>2356116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7"/>
        <v>3197147</v>
      </c>
      <c r="O49" s="45">
        <f t="shared" si="1"/>
        <v>161.45576204423796</v>
      </c>
      <c r="P49" s="9"/>
    </row>
    <row r="50" spans="1:119" ht="15.75" thickBot="1">
      <c r="A50" s="12"/>
      <c r="B50" s="25">
        <v>381</v>
      </c>
      <c r="C50" s="20" t="s">
        <v>65</v>
      </c>
      <c r="D50" s="46">
        <v>800000</v>
      </c>
      <c r="E50" s="46">
        <v>41031</v>
      </c>
      <c r="F50" s="46">
        <v>0</v>
      </c>
      <c r="G50" s="46">
        <v>2356116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3197147</v>
      </c>
      <c r="O50" s="47">
        <f t="shared" si="1"/>
        <v>161.45576204423796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2">SUM(D5,D13,D22,D33,D39,D42,D49)</f>
        <v>9930014</v>
      </c>
      <c r="E51" s="15">
        <f t="shared" si="12"/>
        <v>3536055</v>
      </c>
      <c r="F51" s="15">
        <f t="shared" si="12"/>
        <v>0</v>
      </c>
      <c r="G51" s="15">
        <f t="shared" si="12"/>
        <v>2621334</v>
      </c>
      <c r="H51" s="15">
        <f t="shared" si="12"/>
        <v>0</v>
      </c>
      <c r="I51" s="15">
        <f t="shared" si="12"/>
        <v>0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7"/>
        <v>16087403</v>
      </c>
      <c r="O51" s="38">
        <f t="shared" si="1"/>
        <v>812.41303908696091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107</v>
      </c>
      <c r="M53" s="48"/>
      <c r="N53" s="48"/>
      <c r="O53" s="43">
        <v>19802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68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6647256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6647256</v>
      </c>
      <c r="O5" s="33">
        <f t="shared" ref="O5:O36" si="1">(N5/O$56)</f>
        <v>343.29680318132523</v>
      </c>
      <c r="P5" s="6"/>
    </row>
    <row r="6" spans="1:133">
      <c r="A6" s="12"/>
      <c r="B6" s="25">
        <v>311</v>
      </c>
      <c r="C6" s="20" t="s">
        <v>2</v>
      </c>
      <c r="D6" s="46">
        <v>4113045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4113045</v>
      </c>
      <c r="O6" s="47">
        <f t="shared" si="1"/>
        <v>212.41775551309198</v>
      </c>
      <c r="P6" s="9"/>
    </row>
    <row r="7" spans="1:133">
      <c r="A7" s="12"/>
      <c r="B7" s="25">
        <v>312.41000000000003</v>
      </c>
      <c r="C7" s="20" t="s">
        <v>11</v>
      </c>
      <c r="D7" s="46">
        <v>256522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256522</v>
      </c>
      <c r="O7" s="47">
        <f t="shared" si="1"/>
        <v>13.248050405412384</v>
      </c>
      <c r="P7" s="9"/>
    </row>
    <row r="8" spans="1:133">
      <c r="A8" s="12"/>
      <c r="B8" s="25">
        <v>312.42</v>
      </c>
      <c r="C8" s="20" t="s">
        <v>10</v>
      </c>
      <c r="D8" s="46">
        <v>191102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191102</v>
      </c>
      <c r="O8" s="47">
        <f t="shared" si="1"/>
        <v>9.8694417187419301</v>
      </c>
      <c r="P8" s="9"/>
    </row>
    <row r="9" spans="1:133">
      <c r="A9" s="12"/>
      <c r="B9" s="25">
        <v>314.10000000000002</v>
      </c>
      <c r="C9" s="20" t="s">
        <v>12</v>
      </c>
      <c r="D9" s="46">
        <v>1250617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1250617</v>
      </c>
      <c r="O9" s="47">
        <f t="shared" si="1"/>
        <v>64.587977069668952</v>
      </c>
      <c r="P9" s="9"/>
    </row>
    <row r="10" spans="1:133">
      <c r="A10" s="12"/>
      <c r="B10" s="25">
        <v>314.8</v>
      </c>
      <c r="C10" s="20" t="s">
        <v>13</v>
      </c>
      <c r="D10" s="46">
        <v>51535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51535</v>
      </c>
      <c r="O10" s="47">
        <f t="shared" si="1"/>
        <v>2.6615193926560967</v>
      </c>
      <c r="P10" s="9"/>
    </row>
    <row r="11" spans="1:133">
      <c r="A11" s="12"/>
      <c r="B11" s="25">
        <v>315</v>
      </c>
      <c r="C11" s="20" t="s">
        <v>94</v>
      </c>
      <c r="D11" s="46">
        <v>742235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742235</v>
      </c>
      <c r="O11" s="47">
        <f t="shared" si="1"/>
        <v>38.332644734803495</v>
      </c>
      <c r="P11" s="9"/>
    </row>
    <row r="12" spans="1:133">
      <c r="A12" s="12"/>
      <c r="B12" s="25">
        <v>316</v>
      </c>
      <c r="C12" s="20" t="s">
        <v>95</v>
      </c>
      <c r="D12" s="46">
        <v>42200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42200</v>
      </c>
      <c r="O12" s="47">
        <f t="shared" si="1"/>
        <v>2.1794143469503693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363724</v>
      </c>
      <c r="E13" s="32">
        <f t="shared" si="3"/>
        <v>2048913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2412637</v>
      </c>
      <c r="O13" s="45">
        <f t="shared" si="1"/>
        <v>124.60037184320612</v>
      </c>
      <c r="P13" s="10"/>
    </row>
    <row r="14" spans="1:133">
      <c r="A14" s="12"/>
      <c r="B14" s="25">
        <v>322</v>
      </c>
      <c r="C14" s="20" t="s">
        <v>0</v>
      </c>
      <c r="D14" s="46">
        <v>349054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349054</v>
      </c>
      <c r="O14" s="47">
        <f t="shared" si="1"/>
        <v>18.026855342663843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705575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705575</v>
      </c>
      <c r="O15" s="47">
        <f t="shared" si="1"/>
        <v>36.439343077002533</v>
      </c>
      <c r="P15" s="9"/>
    </row>
    <row r="16" spans="1:133">
      <c r="A16" s="12"/>
      <c r="B16" s="25">
        <v>323.39999999999998</v>
      </c>
      <c r="C16" s="20" t="s">
        <v>84</v>
      </c>
      <c r="D16" s="46">
        <v>0</v>
      </c>
      <c r="E16" s="46">
        <v>25463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25463</v>
      </c>
      <c r="O16" s="47">
        <f t="shared" si="1"/>
        <v>1.3150338274027784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55329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55329</v>
      </c>
      <c r="O17" s="47">
        <f t="shared" si="1"/>
        <v>2.8574601043226773</v>
      </c>
      <c r="P17" s="9"/>
    </row>
    <row r="18" spans="1:16">
      <c r="A18" s="12"/>
      <c r="B18" s="25">
        <v>324.62</v>
      </c>
      <c r="C18" s="20" t="s">
        <v>96</v>
      </c>
      <c r="D18" s="46">
        <v>0</v>
      </c>
      <c r="E18" s="46">
        <v>528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528</v>
      </c>
      <c r="O18" s="47">
        <f t="shared" si="1"/>
        <v>2.7268501781748698E-2</v>
      </c>
      <c r="P18" s="9"/>
    </row>
    <row r="19" spans="1:16">
      <c r="A19" s="12"/>
      <c r="B19" s="25">
        <v>324.70999999999998</v>
      </c>
      <c r="C19" s="20" t="s">
        <v>20</v>
      </c>
      <c r="D19" s="46">
        <v>0</v>
      </c>
      <c r="E19" s="46">
        <v>6933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6933</v>
      </c>
      <c r="O19" s="47">
        <f t="shared" si="1"/>
        <v>0.35805402055466612</v>
      </c>
      <c r="P19" s="9"/>
    </row>
    <row r="20" spans="1:16">
      <c r="A20" s="12"/>
      <c r="B20" s="25">
        <v>324.72000000000003</v>
      </c>
      <c r="C20" s="20" t="s">
        <v>64</v>
      </c>
      <c r="D20" s="46">
        <v>0</v>
      </c>
      <c r="E20" s="46">
        <v>24611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24611</v>
      </c>
      <c r="O20" s="47">
        <f t="shared" si="1"/>
        <v>1.2710323813458659</v>
      </c>
      <c r="P20" s="9"/>
    </row>
    <row r="21" spans="1:16">
      <c r="A21" s="12"/>
      <c r="B21" s="25">
        <v>325.2</v>
      </c>
      <c r="C21" s="20" t="s">
        <v>21</v>
      </c>
      <c r="D21" s="46">
        <v>0</v>
      </c>
      <c r="E21" s="46">
        <v>1230474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1230474</v>
      </c>
      <c r="O21" s="47">
        <f t="shared" si="1"/>
        <v>63.54769405567319</v>
      </c>
      <c r="P21" s="9"/>
    </row>
    <row r="22" spans="1:16">
      <c r="A22" s="12"/>
      <c r="B22" s="25">
        <v>329</v>
      </c>
      <c r="C22" s="20" t="s">
        <v>22</v>
      </c>
      <c r="D22" s="46">
        <v>14670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14670</v>
      </c>
      <c r="O22" s="47">
        <f t="shared" si="1"/>
        <v>0.75763053245881318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SUM(D24:D35)</f>
        <v>1758152</v>
      </c>
      <c r="E23" s="32">
        <f t="shared" si="5"/>
        <v>265375</v>
      </c>
      <c r="F23" s="32">
        <f t="shared" si="5"/>
        <v>0</v>
      </c>
      <c r="G23" s="32">
        <f t="shared" si="5"/>
        <v>456731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2480258</v>
      </c>
      <c r="O23" s="45">
        <f t="shared" si="1"/>
        <v>128.09265093219025</v>
      </c>
      <c r="P23" s="10"/>
    </row>
    <row r="24" spans="1:16">
      <c r="A24" s="12"/>
      <c r="B24" s="25">
        <v>331.31</v>
      </c>
      <c r="C24" s="20" t="s">
        <v>86</v>
      </c>
      <c r="D24" s="46">
        <v>0</v>
      </c>
      <c r="E24" s="46">
        <v>0</v>
      </c>
      <c r="F24" s="46">
        <v>0</v>
      </c>
      <c r="G24" s="46">
        <v>283001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283001</v>
      </c>
      <c r="O24" s="47">
        <f t="shared" si="1"/>
        <v>14.615555440789134</v>
      </c>
      <c r="P24" s="9"/>
    </row>
    <row r="25" spans="1:16">
      <c r="A25" s="12"/>
      <c r="B25" s="25">
        <v>331.39</v>
      </c>
      <c r="C25" s="20" t="s">
        <v>27</v>
      </c>
      <c r="D25" s="46">
        <v>0</v>
      </c>
      <c r="E25" s="46">
        <v>0</v>
      </c>
      <c r="F25" s="46">
        <v>0</v>
      </c>
      <c r="G25" s="46">
        <v>21456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21456</v>
      </c>
      <c r="O25" s="47">
        <f t="shared" si="1"/>
        <v>1.1080927542219698</v>
      </c>
      <c r="P25" s="9"/>
    </row>
    <row r="26" spans="1:16">
      <c r="A26" s="12"/>
      <c r="B26" s="25">
        <v>331.5</v>
      </c>
      <c r="C26" s="20" t="s">
        <v>76</v>
      </c>
      <c r="D26" s="46">
        <v>59393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59393</v>
      </c>
      <c r="O26" s="47">
        <f t="shared" si="1"/>
        <v>3.0673449362185612</v>
      </c>
      <c r="P26" s="9"/>
    </row>
    <row r="27" spans="1:16">
      <c r="A27" s="12"/>
      <c r="B27" s="25">
        <v>331.7</v>
      </c>
      <c r="C27" s="20" t="s">
        <v>25</v>
      </c>
      <c r="D27" s="46">
        <v>97630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97630</v>
      </c>
      <c r="O27" s="47">
        <f t="shared" si="1"/>
        <v>5.0420905851366005</v>
      </c>
      <c r="P27" s="9"/>
    </row>
    <row r="28" spans="1:16">
      <c r="A28" s="12"/>
      <c r="B28" s="25">
        <v>334.1</v>
      </c>
      <c r="C28" s="20" t="s">
        <v>77</v>
      </c>
      <c r="D28" s="46">
        <v>0</v>
      </c>
      <c r="E28" s="46">
        <v>265375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265375</v>
      </c>
      <c r="O28" s="47">
        <f t="shared" si="1"/>
        <v>13.705262614264319</v>
      </c>
      <c r="P28" s="9"/>
    </row>
    <row r="29" spans="1:16">
      <c r="A29" s="12"/>
      <c r="B29" s="25">
        <v>334.2</v>
      </c>
      <c r="C29" s="20" t="s">
        <v>26</v>
      </c>
      <c r="D29" s="46">
        <v>4865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4865</v>
      </c>
      <c r="O29" s="47">
        <f t="shared" si="1"/>
        <v>0.2512523885761504</v>
      </c>
      <c r="P29" s="9"/>
    </row>
    <row r="30" spans="1:16">
      <c r="A30" s="12"/>
      <c r="B30" s="25">
        <v>334.49</v>
      </c>
      <c r="C30" s="20" t="s">
        <v>70</v>
      </c>
      <c r="D30" s="46">
        <v>0</v>
      </c>
      <c r="E30" s="46">
        <v>0</v>
      </c>
      <c r="F30" s="46">
        <v>0</v>
      </c>
      <c r="G30" s="46">
        <v>152274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54" si="7">SUM(D30:M30)</f>
        <v>152274</v>
      </c>
      <c r="O30" s="47">
        <f t="shared" si="1"/>
        <v>7.8641739399886381</v>
      </c>
      <c r="P30" s="9"/>
    </row>
    <row r="31" spans="1:16">
      <c r="A31" s="12"/>
      <c r="B31" s="25">
        <v>335.12</v>
      </c>
      <c r="C31" s="20" t="s">
        <v>97</v>
      </c>
      <c r="D31" s="46">
        <v>399004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399004</v>
      </c>
      <c r="O31" s="47">
        <f t="shared" si="1"/>
        <v>20.606517585084955</v>
      </c>
      <c r="P31" s="9"/>
    </row>
    <row r="32" spans="1:16">
      <c r="A32" s="12"/>
      <c r="B32" s="25">
        <v>335.14</v>
      </c>
      <c r="C32" s="20" t="s">
        <v>98</v>
      </c>
      <c r="D32" s="46">
        <v>17174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17174</v>
      </c>
      <c r="O32" s="47">
        <f t="shared" si="1"/>
        <v>0.88694933636316686</v>
      </c>
      <c r="P32" s="9"/>
    </row>
    <row r="33" spans="1:16">
      <c r="A33" s="12"/>
      <c r="B33" s="25">
        <v>335.15</v>
      </c>
      <c r="C33" s="20" t="s">
        <v>99</v>
      </c>
      <c r="D33" s="46">
        <v>6999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6999</v>
      </c>
      <c r="O33" s="47">
        <f t="shared" si="1"/>
        <v>0.36146258327738473</v>
      </c>
      <c r="P33" s="9"/>
    </row>
    <row r="34" spans="1:16">
      <c r="A34" s="12"/>
      <c r="B34" s="25">
        <v>335.18</v>
      </c>
      <c r="C34" s="20" t="s">
        <v>100</v>
      </c>
      <c r="D34" s="46">
        <v>887273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887273</v>
      </c>
      <c r="O34" s="47">
        <f t="shared" si="1"/>
        <v>45.823116252646798</v>
      </c>
      <c r="P34" s="9"/>
    </row>
    <row r="35" spans="1:16">
      <c r="A35" s="12"/>
      <c r="B35" s="25">
        <v>337.7</v>
      </c>
      <c r="C35" s="20" t="s">
        <v>87</v>
      </c>
      <c r="D35" s="46">
        <v>285814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285814</v>
      </c>
      <c r="O35" s="47">
        <f t="shared" si="1"/>
        <v>14.76083251562258</v>
      </c>
      <c r="P35" s="9"/>
    </row>
    <row r="36" spans="1:16" ht="15.75">
      <c r="A36" s="29" t="s">
        <v>37</v>
      </c>
      <c r="B36" s="30"/>
      <c r="C36" s="31"/>
      <c r="D36" s="32">
        <f t="shared" ref="D36:M36" si="8">SUM(D37:D41)</f>
        <v>125538</v>
      </c>
      <c r="E36" s="32">
        <f t="shared" si="8"/>
        <v>1376872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1502410</v>
      </c>
      <c r="O36" s="45">
        <f t="shared" si="1"/>
        <v>77.591798791509575</v>
      </c>
      <c r="P36" s="10"/>
    </row>
    <row r="37" spans="1:16">
      <c r="A37" s="12"/>
      <c r="B37" s="25">
        <v>341.9</v>
      </c>
      <c r="C37" s="20" t="s">
        <v>101</v>
      </c>
      <c r="D37" s="46">
        <v>8621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8621</v>
      </c>
      <c r="O37" s="47">
        <f t="shared" ref="O37:O54" si="9">(N37/O$56)</f>
        <v>0.44523059443268087</v>
      </c>
      <c r="P37" s="9"/>
    </row>
    <row r="38" spans="1:16">
      <c r="A38" s="12"/>
      <c r="B38" s="25">
        <v>343.4</v>
      </c>
      <c r="C38" s="20" t="s">
        <v>42</v>
      </c>
      <c r="D38" s="46">
        <v>0</v>
      </c>
      <c r="E38" s="46">
        <v>1376872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1376872</v>
      </c>
      <c r="O38" s="47">
        <f t="shared" si="9"/>
        <v>71.108402623560394</v>
      </c>
      <c r="P38" s="9"/>
    </row>
    <row r="39" spans="1:16">
      <c r="A39" s="12"/>
      <c r="B39" s="25">
        <v>344.9</v>
      </c>
      <c r="C39" s="20" t="s">
        <v>102</v>
      </c>
      <c r="D39" s="46">
        <v>48953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48953</v>
      </c>
      <c r="O39" s="47">
        <f t="shared" si="9"/>
        <v>2.5281722873521666</v>
      </c>
      <c r="P39" s="9"/>
    </row>
    <row r="40" spans="1:16">
      <c r="A40" s="12"/>
      <c r="B40" s="25">
        <v>346.4</v>
      </c>
      <c r="C40" s="20" t="s">
        <v>72</v>
      </c>
      <c r="D40" s="46">
        <v>2856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2856</v>
      </c>
      <c r="O40" s="47">
        <f t="shared" si="9"/>
        <v>0.14749780509218613</v>
      </c>
      <c r="P40" s="9"/>
    </row>
    <row r="41" spans="1:16">
      <c r="A41" s="12"/>
      <c r="B41" s="25">
        <v>347.2</v>
      </c>
      <c r="C41" s="20" t="s">
        <v>44</v>
      </c>
      <c r="D41" s="46">
        <v>65108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65108</v>
      </c>
      <c r="O41" s="47">
        <f t="shared" si="9"/>
        <v>3.3624954810721479</v>
      </c>
      <c r="P41" s="9"/>
    </row>
    <row r="42" spans="1:16" ht="15.75">
      <c r="A42" s="29" t="s">
        <v>38</v>
      </c>
      <c r="B42" s="30"/>
      <c r="C42" s="31"/>
      <c r="D42" s="32">
        <f t="shared" ref="D42:M42" si="10">SUM(D43:D44)</f>
        <v>50808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7"/>
        <v>50808</v>
      </c>
      <c r="O42" s="45">
        <f t="shared" si="9"/>
        <v>2.6239735578164542</v>
      </c>
      <c r="P42" s="10"/>
    </row>
    <row r="43" spans="1:16">
      <c r="A43" s="13"/>
      <c r="B43" s="39">
        <v>351.1</v>
      </c>
      <c r="C43" s="21" t="s">
        <v>47</v>
      </c>
      <c r="D43" s="46">
        <v>31658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31658</v>
      </c>
      <c r="O43" s="47">
        <f t="shared" si="9"/>
        <v>1.6349739193306823</v>
      </c>
      <c r="P43" s="9"/>
    </row>
    <row r="44" spans="1:16">
      <c r="A44" s="13"/>
      <c r="B44" s="39">
        <v>354</v>
      </c>
      <c r="C44" s="21" t="s">
        <v>48</v>
      </c>
      <c r="D44" s="46">
        <v>19150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19150</v>
      </c>
      <c r="O44" s="47">
        <f t="shared" si="9"/>
        <v>0.98899963848577188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SUM(D46:D50)</f>
        <v>254975</v>
      </c>
      <c r="E45" s="32">
        <f t="shared" si="11"/>
        <v>24629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7"/>
        <v>279604</v>
      </c>
      <c r="O45" s="45">
        <f t="shared" si="9"/>
        <v>14.440117750348604</v>
      </c>
      <c r="P45" s="10"/>
    </row>
    <row r="46" spans="1:16">
      <c r="A46" s="12"/>
      <c r="B46" s="25">
        <v>361.1</v>
      </c>
      <c r="C46" s="20" t="s">
        <v>50</v>
      </c>
      <c r="D46" s="46">
        <v>10552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10552</v>
      </c>
      <c r="O46" s="47">
        <f t="shared" si="9"/>
        <v>0.54495687651706859</v>
      </c>
      <c r="P46" s="9"/>
    </row>
    <row r="47" spans="1:16">
      <c r="A47" s="12"/>
      <c r="B47" s="25">
        <v>361.3</v>
      </c>
      <c r="C47" s="20" t="s">
        <v>51</v>
      </c>
      <c r="D47" s="46">
        <v>21244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21244</v>
      </c>
      <c r="O47" s="47">
        <f t="shared" si="9"/>
        <v>1.0971440375974797</v>
      </c>
      <c r="P47" s="9"/>
    </row>
    <row r="48" spans="1:16">
      <c r="A48" s="12"/>
      <c r="B48" s="25">
        <v>365</v>
      </c>
      <c r="C48" s="20" t="s">
        <v>103</v>
      </c>
      <c r="D48" s="46">
        <v>0</v>
      </c>
      <c r="E48" s="46">
        <v>11203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11203</v>
      </c>
      <c r="O48" s="47">
        <f t="shared" si="9"/>
        <v>0.57857769973661111</v>
      </c>
      <c r="P48" s="9"/>
    </row>
    <row r="49" spans="1:119">
      <c r="A49" s="12"/>
      <c r="B49" s="25">
        <v>366</v>
      </c>
      <c r="C49" s="20" t="s">
        <v>52</v>
      </c>
      <c r="D49" s="46">
        <v>0</v>
      </c>
      <c r="E49" s="46">
        <v>13426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13426</v>
      </c>
      <c r="O49" s="47">
        <f t="shared" si="9"/>
        <v>0.69338428962454168</v>
      </c>
      <c r="P49" s="9"/>
    </row>
    <row r="50" spans="1:119">
      <c r="A50" s="12"/>
      <c r="B50" s="25">
        <v>369.9</v>
      </c>
      <c r="C50" s="20" t="s">
        <v>53</v>
      </c>
      <c r="D50" s="46">
        <v>223179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223179</v>
      </c>
      <c r="O50" s="47">
        <f t="shared" si="9"/>
        <v>11.526054846872903</v>
      </c>
      <c r="P50" s="9"/>
    </row>
    <row r="51" spans="1:119" ht="15.75">
      <c r="A51" s="29" t="s">
        <v>39</v>
      </c>
      <c r="B51" s="30"/>
      <c r="C51" s="31"/>
      <c r="D51" s="32">
        <f t="shared" ref="D51:M51" si="12">SUM(D52:D53)</f>
        <v>925639</v>
      </c>
      <c r="E51" s="32">
        <f t="shared" si="12"/>
        <v>4438752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7"/>
        <v>5364391</v>
      </c>
      <c r="O51" s="45">
        <f t="shared" si="9"/>
        <v>277.04338170738004</v>
      </c>
      <c r="P51" s="9"/>
    </row>
    <row r="52" spans="1:119">
      <c r="A52" s="12"/>
      <c r="B52" s="25">
        <v>381</v>
      </c>
      <c r="C52" s="20" t="s">
        <v>65</v>
      </c>
      <c r="D52" s="46">
        <v>925639</v>
      </c>
      <c r="E52" s="46">
        <v>38752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964391</v>
      </c>
      <c r="O52" s="47">
        <f t="shared" si="9"/>
        <v>49.805866859474257</v>
      </c>
      <c r="P52" s="9"/>
    </row>
    <row r="53" spans="1:119" ht="15.75" thickBot="1">
      <c r="A53" s="12"/>
      <c r="B53" s="25">
        <v>385</v>
      </c>
      <c r="C53" s="20" t="s">
        <v>91</v>
      </c>
      <c r="D53" s="46">
        <v>0</v>
      </c>
      <c r="E53" s="46">
        <v>4400000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7"/>
        <v>4400000</v>
      </c>
      <c r="O53" s="47">
        <f t="shared" si="9"/>
        <v>227.2375148479058</v>
      </c>
      <c r="P53" s="9"/>
    </row>
    <row r="54" spans="1:119" ht="16.5" thickBot="1">
      <c r="A54" s="14" t="s">
        <v>45</v>
      </c>
      <c r="B54" s="23"/>
      <c r="C54" s="22"/>
      <c r="D54" s="15">
        <f t="shared" ref="D54:M54" si="13">SUM(D5,D13,D23,D36,D42,D45,D51)</f>
        <v>10126092</v>
      </c>
      <c r="E54" s="15">
        <f t="shared" si="13"/>
        <v>8154541</v>
      </c>
      <c r="F54" s="15">
        <f t="shared" si="13"/>
        <v>0</v>
      </c>
      <c r="G54" s="15">
        <f t="shared" si="13"/>
        <v>456731</v>
      </c>
      <c r="H54" s="15">
        <f t="shared" si="13"/>
        <v>0</v>
      </c>
      <c r="I54" s="15">
        <f t="shared" si="13"/>
        <v>0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7"/>
        <v>18737364</v>
      </c>
      <c r="O54" s="38">
        <f t="shared" si="9"/>
        <v>967.68909776377632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104</v>
      </c>
      <c r="M56" s="48"/>
      <c r="N56" s="48"/>
      <c r="O56" s="43">
        <v>19363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68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6506657</v>
      </c>
      <c r="E5" s="27">
        <f t="shared" si="0"/>
        <v>23564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6530221</v>
      </c>
      <c r="O5" s="33">
        <f t="shared" ref="O5:O52" si="1">(N5/O$54)</f>
        <v>337.68854069707311</v>
      </c>
      <c r="P5" s="6"/>
    </row>
    <row r="6" spans="1:133">
      <c r="A6" s="12"/>
      <c r="B6" s="25">
        <v>311</v>
      </c>
      <c r="C6" s="20" t="s">
        <v>2</v>
      </c>
      <c r="D6" s="46">
        <v>4099250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4099250</v>
      </c>
      <c r="O6" s="47">
        <f t="shared" si="1"/>
        <v>211.97900506774226</v>
      </c>
      <c r="P6" s="9"/>
    </row>
    <row r="7" spans="1:133">
      <c r="A7" s="12"/>
      <c r="B7" s="25">
        <v>312.41000000000003</v>
      </c>
      <c r="C7" s="20" t="s">
        <v>11</v>
      </c>
      <c r="D7" s="46">
        <v>257565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257565</v>
      </c>
      <c r="O7" s="47">
        <f t="shared" si="1"/>
        <v>13.319112627986348</v>
      </c>
      <c r="P7" s="9"/>
    </row>
    <row r="8" spans="1:133">
      <c r="A8" s="12"/>
      <c r="B8" s="25">
        <v>312.42</v>
      </c>
      <c r="C8" s="20" t="s">
        <v>10</v>
      </c>
      <c r="D8" s="46">
        <v>192229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192229</v>
      </c>
      <c r="O8" s="47">
        <f t="shared" si="1"/>
        <v>9.9404798841658906</v>
      </c>
      <c r="P8" s="9"/>
    </row>
    <row r="9" spans="1:133">
      <c r="A9" s="12"/>
      <c r="B9" s="25">
        <v>314.10000000000002</v>
      </c>
      <c r="C9" s="20" t="s">
        <v>12</v>
      </c>
      <c r="D9" s="46">
        <v>1173050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1173050</v>
      </c>
      <c r="O9" s="47">
        <f t="shared" si="1"/>
        <v>60.660357844658186</v>
      </c>
      <c r="P9" s="9"/>
    </row>
    <row r="10" spans="1:133">
      <c r="A10" s="12"/>
      <c r="B10" s="25">
        <v>314.8</v>
      </c>
      <c r="C10" s="20" t="s">
        <v>13</v>
      </c>
      <c r="D10" s="46">
        <v>48752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48752</v>
      </c>
      <c r="O10" s="47">
        <f t="shared" si="1"/>
        <v>2.5210466439135382</v>
      </c>
      <c r="P10" s="9"/>
    </row>
    <row r="11" spans="1:133">
      <c r="A11" s="12"/>
      <c r="B11" s="25">
        <v>315</v>
      </c>
      <c r="C11" s="20" t="s">
        <v>14</v>
      </c>
      <c r="D11" s="46">
        <v>730246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730246</v>
      </c>
      <c r="O11" s="47">
        <f t="shared" si="1"/>
        <v>37.762229806598405</v>
      </c>
      <c r="P11" s="9"/>
    </row>
    <row r="12" spans="1:133">
      <c r="A12" s="12"/>
      <c r="B12" s="25">
        <v>316</v>
      </c>
      <c r="C12" s="20" t="s">
        <v>15</v>
      </c>
      <c r="D12" s="46">
        <v>5565</v>
      </c>
      <c r="E12" s="46">
        <v>23564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29129</v>
      </c>
      <c r="O12" s="47">
        <f t="shared" si="1"/>
        <v>1.5063088220084808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226653</v>
      </c>
      <c r="E13" s="32">
        <f t="shared" si="3"/>
        <v>2040476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2267129</v>
      </c>
      <c r="O13" s="45">
        <f t="shared" si="1"/>
        <v>117.23699451856449</v>
      </c>
      <c r="P13" s="10"/>
    </row>
    <row r="14" spans="1:133">
      <c r="A14" s="12"/>
      <c r="B14" s="25">
        <v>322</v>
      </c>
      <c r="C14" s="20" t="s">
        <v>0</v>
      </c>
      <c r="D14" s="46">
        <v>224505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224505</v>
      </c>
      <c r="O14" s="47">
        <f t="shared" si="1"/>
        <v>11.609525286999689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733119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733119</v>
      </c>
      <c r="O15" s="47">
        <f t="shared" si="1"/>
        <v>37.910797393732544</v>
      </c>
      <c r="P15" s="9"/>
    </row>
    <row r="16" spans="1:133">
      <c r="A16" s="12"/>
      <c r="B16" s="25">
        <v>323.89999999999998</v>
      </c>
      <c r="C16" s="20" t="s">
        <v>18</v>
      </c>
      <c r="D16" s="46">
        <v>0</v>
      </c>
      <c r="E16" s="46">
        <v>8018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8018</v>
      </c>
      <c r="O16" s="47">
        <f t="shared" si="1"/>
        <v>0.41462405626228149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8075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8075</v>
      </c>
      <c r="O17" s="47">
        <f t="shared" si="1"/>
        <v>0.41757162064329301</v>
      </c>
      <c r="P17" s="9"/>
    </row>
    <row r="18" spans="1:16">
      <c r="A18" s="12"/>
      <c r="B18" s="25">
        <v>324.70999999999998</v>
      </c>
      <c r="C18" s="20" t="s">
        <v>20</v>
      </c>
      <c r="D18" s="46">
        <v>0</v>
      </c>
      <c r="E18" s="46">
        <v>2862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2862</v>
      </c>
      <c r="O18" s="47">
        <f t="shared" si="1"/>
        <v>0.14799875892026063</v>
      </c>
      <c r="P18" s="9"/>
    </row>
    <row r="19" spans="1:16">
      <c r="A19" s="12"/>
      <c r="B19" s="25">
        <v>324.72000000000003</v>
      </c>
      <c r="C19" s="20" t="s">
        <v>64</v>
      </c>
      <c r="D19" s="46">
        <v>0</v>
      </c>
      <c r="E19" s="46">
        <v>294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294</v>
      </c>
      <c r="O19" s="47">
        <f t="shared" si="1"/>
        <v>1.5203226807322371E-2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1288108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1288108</v>
      </c>
      <c r="O20" s="47">
        <f t="shared" si="1"/>
        <v>66.610197538525185</v>
      </c>
      <c r="P20" s="9"/>
    </row>
    <row r="21" spans="1:16">
      <c r="A21" s="12"/>
      <c r="B21" s="25">
        <v>329</v>
      </c>
      <c r="C21" s="20" t="s">
        <v>22</v>
      </c>
      <c r="D21" s="46">
        <v>2148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2148</v>
      </c>
      <c r="O21" s="47">
        <f t="shared" si="1"/>
        <v>0.1110766366739063</v>
      </c>
      <c r="P21" s="9"/>
    </row>
    <row r="22" spans="1:16" ht="15.75">
      <c r="A22" s="29" t="s">
        <v>24</v>
      </c>
      <c r="B22" s="30"/>
      <c r="C22" s="31"/>
      <c r="D22" s="32">
        <f t="shared" ref="D22:M22" si="6">SUM(D23:D33)</f>
        <v>1264035</v>
      </c>
      <c r="E22" s="32">
        <f t="shared" si="6"/>
        <v>11466</v>
      </c>
      <c r="F22" s="32">
        <f t="shared" si="6"/>
        <v>0</v>
      </c>
      <c r="G22" s="32">
        <f t="shared" si="6"/>
        <v>1828750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3104251</v>
      </c>
      <c r="O22" s="45">
        <f t="shared" si="1"/>
        <v>160.52595925121523</v>
      </c>
      <c r="P22" s="10"/>
    </row>
    <row r="23" spans="1:16">
      <c r="A23" s="12"/>
      <c r="B23" s="25">
        <v>331.39</v>
      </c>
      <c r="C23" s="20" t="s">
        <v>27</v>
      </c>
      <c r="D23" s="46">
        <v>0</v>
      </c>
      <c r="E23" s="46">
        <v>0</v>
      </c>
      <c r="F23" s="46">
        <v>0</v>
      </c>
      <c r="G23" s="46">
        <v>365373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365373</v>
      </c>
      <c r="O23" s="47">
        <f t="shared" si="1"/>
        <v>18.894042817251009</v>
      </c>
      <c r="P23" s="9"/>
    </row>
    <row r="24" spans="1:16">
      <c r="A24" s="12"/>
      <c r="B24" s="25">
        <v>331.5</v>
      </c>
      <c r="C24" s="20" t="s">
        <v>76</v>
      </c>
      <c r="D24" s="46">
        <v>9593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9593</v>
      </c>
      <c r="O24" s="47">
        <f t="shared" si="1"/>
        <v>0.49606991415865137</v>
      </c>
      <c r="P24" s="9"/>
    </row>
    <row r="25" spans="1:16">
      <c r="A25" s="12"/>
      <c r="B25" s="25">
        <v>331.7</v>
      </c>
      <c r="C25" s="20" t="s">
        <v>25</v>
      </c>
      <c r="D25" s="46">
        <v>26094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26094</v>
      </c>
      <c r="O25" s="47">
        <f t="shared" si="1"/>
        <v>1.3493639466335712</v>
      </c>
      <c r="P25" s="9"/>
    </row>
    <row r="26" spans="1:16">
      <c r="A26" s="12"/>
      <c r="B26" s="25">
        <v>334.1</v>
      </c>
      <c r="C26" s="20" t="s">
        <v>77</v>
      </c>
      <c r="D26" s="46">
        <v>1599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1599</v>
      </c>
      <c r="O26" s="47">
        <f t="shared" si="1"/>
        <v>8.2686937635743099E-2</v>
      </c>
      <c r="P26" s="9"/>
    </row>
    <row r="27" spans="1:16">
      <c r="A27" s="12"/>
      <c r="B27" s="25">
        <v>334.2</v>
      </c>
      <c r="C27" s="20" t="s">
        <v>26</v>
      </c>
      <c r="D27" s="46">
        <v>800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800</v>
      </c>
      <c r="O27" s="47">
        <f t="shared" si="1"/>
        <v>4.1369324645775155E-2</v>
      </c>
      <c r="P27" s="9"/>
    </row>
    <row r="28" spans="1:16">
      <c r="A28" s="12"/>
      <c r="B28" s="25">
        <v>334.36</v>
      </c>
      <c r="C28" s="20" t="s">
        <v>78</v>
      </c>
      <c r="D28" s="46">
        <v>0</v>
      </c>
      <c r="E28" s="46">
        <v>0</v>
      </c>
      <c r="F28" s="46">
        <v>0</v>
      </c>
      <c r="G28" s="46">
        <v>1023808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1023808</v>
      </c>
      <c r="O28" s="47">
        <f t="shared" si="1"/>
        <v>52.942806908677213</v>
      </c>
      <c r="P28" s="9"/>
    </row>
    <row r="29" spans="1:16">
      <c r="A29" s="12"/>
      <c r="B29" s="25">
        <v>334.49</v>
      </c>
      <c r="C29" s="20" t="s">
        <v>70</v>
      </c>
      <c r="D29" s="46">
        <v>0</v>
      </c>
      <c r="E29" s="46">
        <v>11466</v>
      </c>
      <c r="F29" s="46">
        <v>0</v>
      </c>
      <c r="G29" s="46">
        <v>439569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451035</v>
      </c>
      <c r="O29" s="47">
        <f t="shared" si="1"/>
        <v>23.323766677008997</v>
      </c>
      <c r="P29" s="9"/>
    </row>
    <row r="30" spans="1:16">
      <c r="A30" s="12"/>
      <c r="B30" s="25">
        <v>335.12</v>
      </c>
      <c r="C30" s="20" t="s">
        <v>29</v>
      </c>
      <c r="D30" s="46">
        <v>360017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360017</v>
      </c>
      <c r="O30" s="47">
        <f t="shared" si="1"/>
        <v>18.617075188747545</v>
      </c>
      <c r="P30" s="9"/>
    </row>
    <row r="31" spans="1:16">
      <c r="A31" s="12"/>
      <c r="B31" s="25">
        <v>335.14</v>
      </c>
      <c r="C31" s="20" t="s">
        <v>30</v>
      </c>
      <c r="D31" s="46">
        <v>16671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16671</v>
      </c>
      <c r="O31" s="47">
        <f t="shared" si="1"/>
        <v>0.8620850139621471</v>
      </c>
      <c r="P31" s="9"/>
    </row>
    <row r="32" spans="1:16">
      <c r="A32" s="12"/>
      <c r="B32" s="25">
        <v>335.15</v>
      </c>
      <c r="C32" s="20" t="s">
        <v>31</v>
      </c>
      <c r="D32" s="46">
        <v>8145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8145</v>
      </c>
      <c r="O32" s="47">
        <f t="shared" si="1"/>
        <v>0.42119143654979835</v>
      </c>
      <c r="P32" s="9"/>
    </row>
    <row r="33" spans="1:16">
      <c r="A33" s="12"/>
      <c r="B33" s="25">
        <v>335.18</v>
      </c>
      <c r="C33" s="20" t="s">
        <v>32</v>
      </c>
      <c r="D33" s="46">
        <v>841116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841116</v>
      </c>
      <c r="O33" s="47">
        <f t="shared" si="1"/>
        <v>43.495501085944774</v>
      </c>
      <c r="P33" s="9"/>
    </row>
    <row r="34" spans="1:16" ht="15.75">
      <c r="A34" s="29" t="s">
        <v>37</v>
      </c>
      <c r="B34" s="30"/>
      <c r="C34" s="31"/>
      <c r="D34" s="32">
        <f t="shared" ref="D34:M34" si="8">SUM(D35:D39)</f>
        <v>140910</v>
      </c>
      <c r="E34" s="32">
        <f t="shared" si="8"/>
        <v>1276458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52" si="9">SUM(D34:M34)</f>
        <v>1417368</v>
      </c>
      <c r="O34" s="45">
        <f t="shared" si="1"/>
        <v>73.294446168166303</v>
      </c>
      <c r="P34" s="10"/>
    </row>
    <row r="35" spans="1:16">
      <c r="A35" s="12"/>
      <c r="B35" s="25">
        <v>341.9</v>
      </c>
      <c r="C35" s="20" t="s">
        <v>40</v>
      </c>
      <c r="D35" s="46">
        <v>15302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15302</v>
      </c>
      <c r="O35" s="47">
        <f t="shared" si="1"/>
        <v>0.79129175716206435</v>
      </c>
      <c r="P35" s="9"/>
    </row>
    <row r="36" spans="1:16">
      <c r="A36" s="12"/>
      <c r="B36" s="25">
        <v>343.4</v>
      </c>
      <c r="C36" s="20" t="s">
        <v>42</v>
      </c>
      <c r="D36" s="46">
        <v>0</v>
      </c>
      <c r="E36" s="46">
        <v>1276458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1276458</v>
      </c>
      <c r="O36" s="47">
        <f t="shared" si="1"/>
        <v>66.007756748371079</v>
      </c>
      <c r="P36" s="9"/>
    </row>
    <row r="37" spans="1:16">
      <c r="A37" s="12"/>
      <c r="B37" s="25">
        <v>344.9</v>
      </c>
      <c r="C37" s="20" t="s">
        <v>43</v>
      </c>
      <c r="D37" s="46">
        <v>57856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57856</v>
      </c>
      <c r="O37" s="47">
        <f t="shared" si="1"/>
        <v>2.9918295583824595</v>
      </c>
      <c r="P37" s="9"/>
    </row>
    <row r="38" spans="1:16">
      <c r="A38" s="12"/>
      <c r="B38" s="25">
        <v>346.4</v>
      </c>
      <c r="C38" s="20" t="s">
        <v>72</v>
      </c>
      <c r="D38" s="46">
        <v>968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968</v>
      </c>
      <c r="O38" s="47">
        <f t="shared" si="1"/>
        <v>5.0056882821387941E-2</v>
      </c>
      <c r="P38" s="9"/>
    </row>
    <row r="39" spans="1:16">
      <c r="A39" s="12"/>
      <c r="B39" s="25">
        <v>347.2</v>
      </c>
      <c r="C39" s="20" t="s">
        <v>44</v>
      </c>
      <c r="D39" s="46">
        <v>66784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66784</v>
      </c>
      <c r="O39" s="47">
        <f t="shared" si="1"/>
        <v>3.4535112214293102</v>
      </c>
      <c r="P39" s="9"/>
    </row>
    <row r="40" spans="1:16" ht="15.75">
      <c r="A40" s="29" t="s">
        <v>38</v>
      </c>
      <c r="B40" s="30"/>
      <c r="C40" s="31"/>
      <c r="D40" s="32">
        <f t="shared" ref="D40:M40" si="10">SUM(D41:D42)</f>
        <v>28194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28194</v>
      </c>
      <c r="O40" s="45">
        <f t="shared" si="1"/>
        <v>1.4579584238287311</v>
      </c>
      <c r="P40" s="10"/>
    </row>
    <row r="41" spans="1:16">
      <c r="A41" s="13"/>
      <c r="B41" s="39">
        <v>351.1</v>
      </c>
      <c r="C41" s="21" t="s">
        <v>47</v>
      </c>
      <c r="D41" s="46">
        <v>16374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16374</v>
      </c>
      <c r="O41" s="47">
        <f t="shared" si="1"/>
        <v>0.84672665218740306</v>
      </c>
      <c r="P41" s="9"/>
    </row>
    <row r="42" spans="1:16">
      <c r="A42" s="13"/>
      <c r="B42" s="39">
        <v>354</v>
      </c>
      <c r="C42" s="21" t="s">
        <v>48</v>
      </c>
      <c r="D42" s="46">
        <v>11820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11820</v>
      </c>
      <c r="O42" s="47">
        <f t="shared" si="1"/>
        <v>0.61123177164132791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SUM(D44:D48)</f>
        <v>248000</v>
      </c>
      <c r="E43" s="32">
        <f t="shared" si="11"/>
        <v>17933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265933</v>
      </c>
      <c r="O43" s="45">
        <f t="shared" si="1"/>
        <v>13.751835763781155</v>
      </c>
      <c r="P43" s="10"/>
    </row>
    <row r="44" spans="1:16">
      <c r="A44" s="12"/>
      <c r="B44" s="25">
        <v>361.1</v>
      </c>
      <c r="C44" s="20" t="s">
        <v>50</v>
      </c>
      <c r="D44" s="46">
        <v>4485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4485</v>
      </c>
      <c r="O44" s="47">
        <f t="shared" si="1"/>
        <v>0.23192677629537697</v>
      </c>
      <c r="P44" s="9"/>
    </row>
    <row r="45" spans="1:16">
      <c r="A45" s="12"/>
      <c r="B45" s="25">
        <v>361.3</v>
      </c>
      <c r="C45" s="20" t="s">
        <v>51</v>
      </c>
      <c r="D45" s="46">
        <v>46469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46469</v>
      </c>
      <c r="O45" s="47">
        <f t="shared" si="1"/>
        <v>2.4029889337056574</v>
      </c>
      <c r="P45" s="9"/>
    </row>
    <row r="46" spans="1:16">
      <c r="A46" s="12"/>
      <c r="B46" s="25">
        <v>365</v>
      </c>
      <c r="C46" s="20" t="s">
        <v>73</v>
      </c>
      <c r="D46" s="46">
        <v>0</v>
      </c>
      <c r="E46" s="46">
        <v>14515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14515</v>
      </c>
      <c r="O46" s="47">
        <f t="shared" si="1"/>
        <v>0.75059468404178298</v>
      </c>
      <c r="P46" s="9"/>
    </row>
    <row r="47" spans="1:16">
      <c r="A47" s="12"/>
      <c r="B47" s="25">
        <v>366</v>
      </c>
      <c r="C47" s="20" t="s">
        <v>52</v>
      </c>
      <c r="D47" s="46">
        <v>0</v>
      </c>
      <c r="E47" s="46">
        <v>3418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3418</v>
      </c>
      <c r="O47" s="47">
        <f t="shared" si="1"/>
        <v>0.17675043954907435</v>
      </c>
      <c r="P47" s="9"/>
    </row>
    <row r="48" spans="1:16">
      <c r="A48" s="12"/>
      <c r="B48" s="25">
        <v>369.9</v>
      </c>
      <c r="C48" s="20" t="s">
        <v>53</v>
      </c>
      <c r="D48" s="46">
        <v>197046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197046</v>
      </c>
      <c r="O48" s="47">
        <f t="shared" si="1"/>
        <v>10.189574930189265</v>
      </c>
      <c r="P48" s="9"/>
    </row>
    <row r="49" spans="1:119" ht="15.75">
      <c r="A49" s="29" t="s">
        <v>39</v>
      </c>
      <c r="B49" s="30"/>
      <c r="C49" s="31"/>
      <c r="D49" s="32">
        <f t="shared" ref="D49:M49" si="12">SUM(D50:D51)</f>
        <v>2451</v>
      </c>
      <c r="E49" s="32">
        <f t="shared" si="12"/>
        <v>3858</v>
      </c>
      <c r="F49" s="32">
        <f t="shared" si="12"/>
        <v>0</v>
      </c>
      <c r="G49" s="32">
        <f t="shared" si="12"/>
        <v>945143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9"/>
        <v>951452</v>
      </c>
      <c r="O49" s="45">
        <f t="shared" si="1"/>
        <v>49.201158341090078</v>
      </c>
      <c r="P49" s="9"/>
    </row>
    <row r="50" spans="1:119">
      <c r="A50" s="12"/>
      <c r="B50" s="25">
        <v>381</v>
      </c>
      <c r="C50" s="20" t="s">
        <v>65</v>
      </c>
      <c r="D50" s="46">
        <v>0</v>
      </c>
      <c r="E50" s="46">
        <v>3858</v>
      </c>
      <c r="F50" s="46">
        <v>0</v>
      </c>
      <c r="G50" s="46">
        <v>945143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949001</v>
      </c>
      <c r="O50" s="47">
        <f t="shared" si="1"/>
        <v>49.074413072706591</v>
      </c>
      <c r="P50" s="9"/>
    </row>
    <row r="51" spans="1:119" ht="15.75" thickBot="1">
      <c r="A51" s="12"/>
      <c r="B51" s="25">
        <v>388.1</v>
      </c>
      <c r="C51" s="20" t="s">
        <v>79</v>
      </c>
      <c r="D51" s="46">
        <v>2451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2451</v>
      </c>
      <c r="O51" s="47">
        <f t="shared" si="1"/>
        <v>0.12674526838349365</v>
      </c>
      <c r="P51" s="9"/>
    </row>
    <row r="52" spans="1:119" ht="16.5" thickBot="1">
      <c r="A52" s="14" t="s">
        <v>45</v>
      </c>
      <c r="B52" s="23"/>
      <c r="C52" s="22"/>
      <c r="D52" s="15">
        <f t="shared" ref="D52:M52" si="13">SUM(D5,D13,D22,D34,D40,D43,D49)</f>
        <v>8416900</v>
      </c>
      <c r="E52" s="15">
        <f t="shared" si="13"/>
        <v>3373755</v>
      </c>
      <c r="F52" s="15">
        <f t="shared" si="13"/>
        <v>0</v>
      </c>
      <c r="G52" s="15">
        <f t="shared" si="13"/>
        <v>2773893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9"/>
        <v>14564548</v>
      </c>
      <c r="O52" s="38">
        <f t="shared" si="1"/>
        <v>753.15689316371913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80</v>
      </c>
      <c r="M54" s="48"/>
      <c r="N54" s="48"/>
      <c r="O54" s="43">
        <v>19338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68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6759791</v>
      </c>
      <c r="E5" s="27">
        <f t="shared" si="0"/>
        <v>12739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6772530</v>
      </c>
      <c r="O5" s="33">
        <f t="shared" ref="O5:O49" si="1">(N5/O$51)</f>
        <v>350.63577530416774</v>
      </c>
      <c r="P5" s="6"/>
    </row>
    <row r="6" spans="1:133">
      <c r="A6" s="12"/>
      <c r="B6" s="25">
        <v>311</v>
      </c>
      <c r="C6" s="20" t="s">
        <v>2</v>
      </c>
      <c r="D6" s="46">
        <v>4190785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4190785</v>
      </c>
      <c r="O6" s="47">
        <f t="shared" si="1"/>
        <v>216.97048925705411</v>
      </c>
      <c r="P6" s="9"/>
    </row>
    <row r="7" spans="1:133">
      <c r="A7" s="12"/>
      <c r="B7" s="25">
        <v>312.41000000000003</v>
      </c>
      <c r="C7" s="20" t="s">
        <v>11</v>
      </c>
      <c r="D7" s="46">
        <v>256742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256742</v>
      </c>
      <c r="O7" s="47">
        <f t="shared" si="1"/>
        <v>13.292363448097333</v>
      </c>
      <c r="P7" s="9"/>
    </row>
    <row r="8" spans="1:133">
      <c r="A8" s="12"/>
      <c r="B8" s="25">
        <v>312.42</v>
      </c>
      <c r="C8" s="20" t="s">
        <v>10</v>
      </c>
      <c r="D8" s="46">
        <v>191393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191393</v>
      </c>
      <c r="O8" s="47">
        <f t="shared" si="1"/>
        <v>9.9090344292001031</v>
      </c>
      <c r="P8" s="9"/>
    </row>
    <row r="9" spans="1:133">
      <c r="A9" s="12"/>
      <c r="B9" s="25">
        <v>314.10000000000002</v>
      </c>
      <c r="C9" s="20" t="s">
        <v>12</v>
      </c>
      <c r="D9" s="46">
        <v>1313872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1313872</v>
      </c>
      <c r="O9" s="47">
        <f t="shared" si="1"/>
        <v>68.023401501423763</v>
      </c>
      <c r="P9" s="9"/>
    </row>
    <row r="10" spans="1:133">
      <c r="A10" s="12"/>
      <c r="B10" s="25">
        <v>314.8</v>
      </c>
      <c r="C10" s="20" t="s">
        <v>13</v>
      </c>
      <c r="D10" s="46">
        <v>44750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44750</v>
      </c>
      <c r="O10" s="47">
        <f t="shared" si="1"/>
        <v>2.3168521874191041</v>
      </c>
      <c r="P10" s="9"/>
    </row>
    <row r="11" spans="1:133">
      <c r="A11" s="12"/>
      <c r="B11" s="25">
        <v>315</v>
      </c>
      <c r="C11" s="20" t="s">
        <v>14</v>
      </c>
      <c r="D11" s="46">
        <v>739846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739846</v>
      </c>
      <c r="O11" s="47">
        <f t="shared" si="1"/>
        <v>38.30421951850893</v>
      </c>
      <c r="P11" s="9"/>
    </row>
    <row r="12" spans="1:133">
      <c r="A12" s="12"/>
      <c r="B12" s="25">
        <v>316</v>
      </c>
      <c r="C12" s="20" t="s">
        <v>15</v>
      </c>
      <c r="D12" s="46">
        <v>22403</v>
      </c>
      <c r="E12" s="46">
        <v>12739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35142</v>
      </c>
      <c r="O12" s="47">
        <f t="shared" si="1"/>
        <v>1.8194149624644058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191567</v>
      </c>
      <c r="E13" s="32">
        <f t="shared" si="3"/>
        <v>2117103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2308670</v>
      </c>
      <c r="O13" s="45">
        <f t="shared" si="1"/>
        <v>119.52731038053327</v>
      </c>
      <c r="P13" s="10"/>
    </row>
    <row r="14" spans="1:133">
      <c r="A14" s="12"/>
      <c r="B14" s="25">
        <v>322</v>
      </c>
      <c r="C14" s="20" t="s">
        <v>0</v>
      </c>
      <c r="D14" s="46">
        <v>188944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188944</v>
      </c>
      <c r="O14" s="47">
        <f t="shared" si="1"/>
        <v>9.7822417809992235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809201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809201</v>
      </c>
      <c r="O15" s="47">
        <f t="shared" si="1"/>
        <v>41.894952109759252</v>
      </c>
      <c r="P15" s="9"/>
    </row>
    <row r="16" spans="1:133">
      <c r="A16" s="12"/>
      <c r="B16" s="25">
        <v>323.89999999999998</v>
      </c>
      <c r="C16" s="20" t="s">
        <v>18</v>
      </c>
      <c r="D16" s="46">
        <v>0</v>
      </c>
      <c r="E16" s="46">
        <v>9463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9463</v>
      </c>
      <c r="O16" s="47">
        <f t="shared" si="1"/>
        <v>0.48993010613512816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6633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6633</v>
      </c>
      <c r="O17" s="47">
        <f t="shared" si="1"/>
        <v>0.34341185607041158</v>
      </c>
      <c r="P17" s="9"/>
    </row>
    <row r="18" spans="1:16">
      <c r="A18" s="12"/>
      <c r="B18" s="25">
        <v>324.70999999999998</v>
      </c>
      <c r="C18" s="20" t="s">
        <v>20</v>
      </c>
      <c r="D18" s="46">
        <v>0</v>
      </c>
      <c r="E18" s="46">
        <v>2347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2347</v>
      </c>
      <c r="O18" s="47">
        <f t="shared" si="1"/>
        <v>0.12151177841056174</v>
      </c>
      <c r="P18" s="9"/>
    </row>
    <row r="19" spans="1:16">
      <c r="A19" s="12"/>
      <c r="B19" s="25">
        <v>324.72000000000003</v>
      </c>
      <c r="C19" s="20" t="s">
        <v>64</v>
      </c>
      <c r="D19" s="46">
        <v>0</v>
      </c>
      <c r="E19" s="46">
        <v>1583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1583</v>
      </c>
      <c r="O19" s="47">
        <f t="shared" si="1"/>
        <v>8.1957028216412112E-2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1287876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1287876</v>
      </c>
      <c r="O20" s="47">
        <f t="shared" si="1"/>
        <v>66.677504530157904</v>
      </c>
      <c r="P20" s="9"/>
    </row>
    <row r="21" spans="1:16">
      <c r="A21" s="12"/>
      <c r="B21" s="25">
        <v>329</v>
      </c>
      <c r="C21" s="20" t="s">
        <v>22</v>
      </c>
      <c r="D21" s="46">
        <v>2623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2623</v>
      </c>
      <c r="O21" s="47">
        <f t="shared" si="1"/>
        <v>0.13580119078436448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SUM(D23:D31)</f>
        <v>1376393</v>
      </c>
      <c r="E22" s="32">
        <f t="shared" si="5"/>
        <v>0</v>
      </c>
      <c r="F22" s="32">
        <f t="shared" si="5"/>
        <v>0</v>
      </c>
      <c r="G22" s="32">
        <f t="shared" si="5"/>
        <v>1791521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3167914</v>
      </c>
      <c r="O22" s="45">
        <f t="shared" si="1"/>
        <v>164.01315040124257</v>
      </c>
      <c r="P22" s="10"/>
    </row>
    <row r="23" spans="1:16">
      <c r="A23" s="12"/>
      <c r="B23" s="25">
        <v>331.39</v>
      </c>
      <c r="C23" s="20" t="s">
        <v>27</v>
      </c>
      <c r="D23" s="46">
        <v>0</v>
      </c>
      <c r="E23" s="46">
        <v>0</v>
      </c>
      <c r="F23" s="46">
        <v>0</v>
      </c>
      <c r="G23" s="46">
        <v>1689090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1689090</v>
      </c>
      <c r="O23" s="47">
        <f t="shared" si="1"/>
        <v>87.44965053067564</v>
      </c>
      <c r="P23" s="9"/>
    </row>
    <row r="24" spans="1:16">
      <c r="A24" s="12"/>
      <c r="B24" s="25">
        <v>331.7</v>
      </c>
      <c r="C24" s="20" t="s">
        <v>25</v>
      </c>
      <c r="D24" s="46">
        <v>114174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114174</v>
      </c>
      <c r="O24" s="47">
        <f t="shared" si="1"/>
        <v>5.9111571317628782</v>
      </c>
      <c r="P24" s="9"/>
    </row>
    <row r="25" spans="1:16">
      <c r="A25" s="12"/>
      <c r="B25" s="25">
        <v>334.2</v>
      </c>
      <c r="C25" s="20" t="s">
        <v>26</v>
      </c>
      <c r="D25" s="46">
        <v>11426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11426</v>
      </c>
      <c r="O25" s="47">
        <f t="shared" si="1"/>
        <v>0.59156096298213823</v>
      </c>
      <c r="P25" s="9"/>
    </row>
    <row r="26" spans="1:16">
      <c r="A26" s="12"/>
      <c r="B26" s="25">
        <v>334.49</v>
      </c>
      <c r="C26" s="20" t="s">
        <v>70</v>
      </c>
      <c r="D26" s="46">
        <v>0</v>
      </c>
      <c r="E26" s="46">
        <v>0</v>
      </c>
      <c r="F26" s="46">
        <v>0</v>
      </c>
      <c r="G26" s="46">
        <v>102431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102431</v>
      </c>
      <c r="O26" s="47">
        <f t="shared" si="1"/>
        <v>5.3031840538441628</v>
      </c>
      <c r="P26" s="9"/>
    </row>
    <row r="27" spans="1:16">
      <c r="A27" s="12"/>
      <c r="B27" s="25">
        <v>334.7</v>
      </c>
      <c r="C27" s="20" t="s">
        <v>71</v>
      </c>
      <c r="D27" s="46">
        <v>112500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112500</v>
      </c>
      <c r="O27" s="47">
        <f t="shared" si="1"/>
        <v>5.8244887393217706</v>
      </c>
      <c r="P27" s="9"/>
    </row>
    <row r="28" spans="1:16">
      <c r="A28" s="12"/>
      <c r="B28" s="25">
        <v>335.12</v>
      </c>
      <c r="C28" s="20" t="s">
        <v>29</v>
      </c>
      <c r="D28" s="46">
        <v>343182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343182</v>
      </c>
      <c r="O28" s="47">
        <f t="shared" si="1"/>
        <v>17.767641729225989</v>
      </c>
      <c r="P28" s="9"/>
    </row>
    <row r="29" spans="1:16">
      <c r="A29" s="12"/>
      <c r="B29" s="25">
        <v>335.14</v>
      </c>
      <c r="C29" s="20" t="s">
        <v>30</v>
      </c>
      <c r="D29" s="46">
        <v>16960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16960</v>
      </c>
      <c r="O29" s="47">
        <f t="shared" si="1"/>
        <v>0.87807403572353093</v>
      </c>
      <c r="P29" s="9"/>
    </row>
    <row r="30" spans="1:16">
      <c r="A30" s="12"/>
      <c r="B30" s="25">
        <v>335.15</v>
      </c>
      <c r="C30" s="20" t="s">
        <v>31</v>
      </c>
      <c r="D30" s="46">
        <v>6230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6230</v>
      </c>
      <c r="O30" s="47">
        <f t="shared" si="1"/>
        <v>0.32254724307533006</v>
      </c>
      <c r="P30" s="9"/>
    </row>
    <row r="31" spans="1:16">
      <c r="A31" s="12"/>
      <c r="B31" s="25">
        <v>335.18</v>
      </c>
      <c r="C31" s="20" t="s">
        <v>32</v>
      </c>
      <c r="D31" s="46">
        <v>771921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771921</v>
      </c>
      <c r="O31" s="47">
        <f t="shared" si="1"/>
        <v>39.964845974631118</v>
      </c>
      <c r="P31" s="9"/>
    </row>
    <row r="32" spans="1:16" ht="15.75">
      <c r="A32" s="29" t="s">
        <v>37</v>
      </c>
      <c r="B32" s="30"/>
      <c r="C32" s="31"/>
      <c r="D32" s="32">
        <f t="shared" ref="D32:M32" si="7">SUM(D33:D38)</f>
        <v>130906</v>
      </c>
      <c r="E32" s="32">
        <f t="shared" si="7"/>
        <v>1275416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1406322</v>
      </c>
      <c r="O32" s="45">
        <f t="shared" si="1"/>
        <v>72.809836914315298</v>
      </c>
      <c r="P32" s="10"/>
    </row>
    <row r="33" spans="1:16">
      <c r="A33" s="12"/>
      <c r="B33" s="25">
        <v>341.9</v>
      </c>
      <c r="C33" s="20" t="s">
        <v>40</v>
      </c>
      <c r="D33" s="46">
        <v>28206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28206</v>
      </c>
      <c r="O33" s="47">
        <f t="shared" si="1"/>
        <v>1.4603158167227543</v>
      </c>
      <c r="P33" s="9"/>
    </row>
    <row r="34" spans="1:16">
      <c r="A34" s="12"/>
      <c r="B34" s="25">
        <v>342.9</v>
      </c>
      <c r="C34" s="20" t="s">
        <v>41</v>
      </c>
      <c r="D34" s="46">
        <v>4495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4495</v>
      </c>
      <c r="O34" s="47">
        <f t="shared" si="1"/>
        <v>0.23272068340667876</v>
      </c>
      <c r="P34" s="9"/>
    </row>
    <row r="35" spans="1:16">
      <c r="A35" s="12"/>
      <c r="B35" s="25">
        <v>343.4</v>
      </c>
      <c r="C35" s="20" t="s">
        <v>42</v>
      </c>
      <c r="D35" s="46">
        <v>0</v>
      </c>
      <c r="E35" s="46">
        <v>1275416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1275416</v>
      </c>
      <c r="O35" s="47">
        <f t="shared" si="1"/>
        <v>66.03241004400725</v>
      </c>
      <c r="P35" s="9"/>
    </row>
    <row r="36" spans="1:16">
      <c r="A36" s="12"/>
      <c r="B36" s="25">
        <v>344.9</v>
      </c>
      <c r="C36" s="20" t="s">
        <v>43</v>
      </c>
      <c r="D36" s="46">
        <v>39016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39016</v>
      </c>
      <c r="O36" s="47">
        <f t="shared" si="1"/>
        <v>2.0199844680300285</v>
      </c>
      <c r="P36" s="9"/>
    </row>
    <row r="37" spans="1:16">
      <c r="A37" s="12"/>
      <c r="B37" s="25">
        <v>346.4</v>
      </c>
      <c r="C37" s="20" t="s">
        <v>72</v>
      </c>
      <c r="D37" s="46">
        <v>2428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2428</v>
      </c>
      <c r="O37" s="47">
        <f t="shared" si="1"/>
        <v>0.12570541030287341</v>
      </c>
      <c r="P37" s="9"/>
    </row>
    <row r="38" spans="1:16">
      <c r="A38" s="12"/>
      <c r="B38" s="25">
        <v>347.2</v>
      </c>
      <c r="C38" s="20" t="s">
        <v>44</v>
      </c>
      <c r="D38" s="46">
        <v>56761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56761</v>
      </c>
      <c r="O38" s="47">
        <f t="shared" si="1"/>
        <v>2.9387004918457156</v>
      </c>
      <c r="P38" s="9"/>
    </row>
    <row r="39" spans="1:16" ht="15.75">
      <c r="A39" s="29" t="s">
        <v>38</v>
      </c>
      <c r="B39" s="30"/>
      <c r="C39" s="31"/>
      <c r="D39" s="32">
        <f t="shared" ref="D39:M39" si="9">SUM(D40:D41)</f>
        <v>16246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9" si="10">SUM(D39:M39)</f>
        <v>16246</v>
      </c>
      <c r="O39" s="45">
        <f t="shared" si="1"/>
        <v>0.84110794719130211</v>
      </c>
      <c r="P39" s="10"/>
    </row>
    <row r="40" spans="1:16">
      <c r="A40" s="13"/>
      <c r="B40" s="39">
        <v>351.1</v>
      </c>
      <c r="C40" s="21" t="s">
        <v>47</v>
      </c>
      <c r="D40" s="46">
        <v>13446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13446</v>
      </c>
      <c r="O40" s="47">
        <f t="shared" si="1"/>
        <v>0.69614289412373798</v>
      </c>
      <c r="P40" s="9"/>
    </row>
    <row r="41" spans="1:16">
      <c r="A41" s="13"/>
      <c r="B41" s="39">
        <v>354</v>
      </c>
      <c r="C41" s="21" t="s">
        <v>48</v>
      </c>
      <c r="D41" s="46">
        <v>2800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2800</v>
      </c>
      <c r="O41" s="47">
        <f t="shared" si="1"/>
        <v>0.14496505306756408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SUM(D43:D46)</f>
        <v>291191</v>
      </c>
      <c r="E42" s="32">
        <f t="shared" si="11"/>
        <v>63874</v>
      </c>
      <c r="F42" s="32">
        <f t="shared" si="11"/>
        <v>0</v>
      </c>
      <c r="G42" s="32">
        <f t="shared" si="11"/>
        <v>3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355068</v>
      </c>
      <c r="O42" s="45">
        <f t="shared" si="1"/>
        <v>18.383018379497798</v>
      </c>
      <c r="P42" s="10"/>
    </row>
    <row r="43" spans="1:16">
      <c r="A43" s="12"/>
      <c r="B43" s="25">
        <v>361.1</v>
      </c>
      <c r="C43" s="20" t="s">
        <v>50</v>
      </c>
      <c r="D43" s="46">
        <v>17304</v>
      </c>
      <c r="E43" s="46">
        <v>0</v>
      </c>
      <c r="F43" s="46">
        <v>0</v>
      </c>
      <c r="G43" s="46">
        <v>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17307</v>
      </c>
      <c r="O43" s="47">
        <f t="shared" si="1"/>
        <v>0.89603934765726123</v>
      </c>
      <c r="P43" s="9"/>
    </row>
    <row r="44" spans="1:16">
      <c r="A44" s="12"/>
      <c r="B44" s="25">
        <v>361.3</v>
      </c>
      <c r="C44" s="20" t="s">
        <v>51</v>
      </c>
      <c r="D44" s="46">
        <v>29034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29034</v>
      </c>
      <c r="O44" s="47">
        <f t="shared" si="1"/>
        <v>1.5031840538441625</v>
      </c>
      <c r="P44" s="9"/>
    </row>
    <row r="45" spans="1:16">
      <c r="A45" s="12"/>
      <c r="B45" s="25">
        <v>365</v>
      </c>
      <c r="C45" s="20" t="s">
        <v>73</v>
      </c>
      <c r="D45" s="46">
        <v>0</v>
      </c>
      <c r="E45" s="46">
        <v>19550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19550</v>
      </c>
      <c r="O45" s="47">
        <f t="shared" si="1"/>
        <v>1.0121667098110276</v>
      </c>
      <c r="P45" s="9"/>
    </row>
    <row r="46" spans="1:16">
      <c r="A46" s="12"/>
      <c r="B46" s="25">
        <v>369.9</v>
      </c>
      <c r="C46" s="20" t="s">
        <v>53</v>
      </c>
      <c r="D46" s="46">
        <v>244853</v>
      </c>
      <c r="E46" s="46">
        <v>44324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289177</v>
      </c>
      <c r="O46" s="47">
        <f t="shared" si="1"/>
        <v>14.971628268185349</v>
      </c>
      <c r="P46" s="9"/>
    </row>
    <row r="47" spans="1:16" ht="15.75">
      <c r="A47" s="29" t="s">
        <v>39</v>
      </c>
      <c r="B47" s="30"/>
      <c r="C47" s="31"/>
      <c r="D47" s="32">
        <f t="shared" ref="D47:M47" si="12">SUM(D48:D48)</f>
        <v>0</v>
      </c>
      <c r="E47" s="32">
        <f t="shared" si="12"/>
        <v>0</v>
      </c>
      <c r="F47" s="32">
        <f t="shared" si="12"/>
        <v>0</v>
      </c>
      <c r="G47" s="32">
        <f t="shared" si="12"/>
        <v>1091179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1091179</v>
      </c>
      <c r="O47" s="45">
        <f t="shared" si="1"/>
        <v>56.493864871861248</v>
      </c>
      <c r="P47" s="9"/>
    </row>
    <row r="48" spans="1:16" ht="15.75" thickBot="1">
      <c r="A48" s="12"/>
      <c r="B48" s="25">
        <v>381</v>
      </c>
      <c r="C48" s="20" t="s">
        <v>65</v>
      </c>
      <c r="D48" s="46">
        <v>0</v>
      </c>
      <c r="E48" s="46">
        <v>0</v>
      </c>
      <c r="F48" s="46">
        <v>0</v>
      </c>
      <c r="G48" s="46">
        <v>1091179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1091179</v>
      </c>
      <c r="O48" s="47">
        <f t="shared" si="1"/>
        <v>56.493864871861248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3">SUM(D5,D13,D22,D32,D39,D42,D47)</f>
        <v>8766094</v>
      </c>
      <c r="E49" s="15">
        <f t="shared" si="13"/>
        <v>3469132</v>
      </c>
      <c r="F49" s="15">
        <f t="shared" si="13"/>
        <v>0</v>
      </c>
      <c r="G49" s="15">
        <f t="shared" si="13"/>
        <v>2882703</v>
      </c>
      <c r="H49" s="15">
        <f t="shared" si="13"/>
        <v>0</v>
      </c>
      <c r="I49" s="15">
        <f t="shared" si="13"/>
        <v>0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0"/>
        <v>15117929</v>
      </c>
      <c r="O49" s="38">
        <f t="shared" si="1"/>
        <v>782.70406419880919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74</v>
      </c>
      <c r="M51" s="48"/>
      <c r="N51" s="48"/>
      <c r="O51" s="43">
        <v>19315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6880011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6880011</v>
      </c>
      <c r="O5" s="33">
        <f t="shared" ref="O5:O49" si="1">(N5/O$51)</f>
        <v>356.10822981366459</v>
      </c>
      <c r="P5" s="6"/>
    </row>
    <row r="6" spans="1:133">
      <c r="A6" s="12"/>
      <c r="B6" s="25">
        <v>311</v>
      </c>
      <c r="C6" s="20" t="s">
        <v>2</v>
      </c>
      <c r="D6" s="46">
        <v>4174148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4174148</v>
      </c>
      <c r="O6" s="47">
        <f t="shared" si="1"/>
        <v>216.05320910973086</v>
      </c>
      <c r="P6" s="9"/>
    </row>
    <row r="7" spans="1:133">
      <c r="A7" s="12"/>
      <c r="B7" s="25">
        <v>312.41000000000003</v>
      </c>
      <c r="C7" s="20" t="s">
        <v>11</v>
      </c>
      <c r="D7" s="46">
        <v>258942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258942</v>
      </c>
      <c r="O7" s="47">
        <f t="shared" si="1"/>
        <v>13.4027950310559</v>
      </c>
      <c r="P7" s="9"/>
    </row>
    <row r="8" spans="1:133">
      <c r="A8" s="12"/>
      <c r="B8" s="25">
        <v>312.42</v>
      </c>
      <c r="C8" s="20" t="s">
        <v>10</v>
      </c>
      <c r="D8" s="46">
        <v>191096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191096</v>
      </c>
      <c r="O8" s="47">
        <f t="shared" si="1"/>
        <v>9.8910973084886127</v>
      </c>
      <c r="P8" s="9"/>
    </row>
    <row r="9" spans="1:133">
      <c r="A9" s="12"/>
      <c r="B9" s="25">
        <v>314.10000000000002</v>
      </c>
      <c r="C9" s="20" t="s">
        <v>12</v>
      </c>
      <c r="D9" s="46">
        <v>1405249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1405249</v>
      </c>
      <c r="O9" s="47">
        <f t="shared" si="1"/>
        <v>72.735455486542449</v>
      </c>
      <c r="P9" s="9"/>
    </row>
    <row r="10" spans="1:133">
      <c r="A10" s="12"/>
      <c r="B10" s="25">
        <v>314.8</v>
      </c>
      <c r="C10" s="20" t="s">
        <v>13</v>
      </c>
      <c r="D10" s="46">
        <v>43498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43498</v>
      </c>
      <c r="O10" s="47">
        <f t="shared" si="1"/>
        <v>2.2514492753623188</v>
      </c>
      <c r="P10" s="9"/>
    </row>
    <row r="11" spans="1:133">
      <c r="A11" s="12"/>
      <c r="B11" s="25">
        <v>315</v>
      </c>
      <c r="C11" s="20" t="s">
        <v>14</v>
      </c>
      <c r="D11" s="46">
        <v>785968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785968</v>
      </c>
      <c r="O11" s="47">
        <f t="shared" si="1"/>
        <v>40.681573498964802</v>
      </c>
      <c r="P11" s="9"/>
    </row>
    <row r="12" spans="1:133">
      <c r="A12" s="12"/>
      <c r="B12" s="25">
        <v>316</v>
      </c>
      <c r="C12" s="20" t="s">
        <v>15</v>
      </c>
      <c r="D12" s="46">
        <v>21110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21110</v>
      </c>
      <c r="O12" s="47">
        <f t="shared" si="1"/>
        <v>1.0926501035196687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179275</v>
      </c>
      <c r="E13" s="32">
        <f t="shared" si="3"/>
        <v>2208205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2387480</v>
      </c>
      <c r="O13" s="45">
        <f t="shared" si="1"/>
        <v>123.57556935817806</v>
      </c>
      <c r="P13" s="10"/>
    </row>
    <row r="14" spans="1:133">
      <c r="A14" s="12"/>
      <c r="B14" s="25">
        <v>322</v>
      </c>
      <c r="C14" s="20" t="s">
        <v>0</v>
      </c>
      <c r="D14" s="46">
        <v>178218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178218</v>
      </c>
      <c r="O14" s="47">
        <f t="shared" si="1"/>
        <v>9.2245341614906824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869091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869091</v>
      </c>
      <c r="O15" s="47">
        <f t="shared" si="1"/>
        <v>44.984006211180123</v>
      </c>
      <c r="P15" s="9"/>
    </row>
    <row r="16" spans="1:133">
      <c r="A16" s="12"/>
      <c r="B16" s="25">
        <v>323.89999999999998</v>
      </c>
      <c r="C16" s="20" t="s">
        <v>18</v>
      </c>
      <c r="D16" s="46">
        <v>0</v>
      </c>
      <c r="E16" s="46">
        <v>8753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8753</v>
      </c>
      <c r="O16" s="47">
        <f t="shared" si="1"/>
        <v>0.45305383022774326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4296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4296</v>
      </c>
      <c r="O17" s="47">
        <f t="shared" si="1"/>
        <v>0.22236024844720498</v>
      </c>
      <c r="P17" s="9"/>
    </row>
    <row r="18" spans="1:16">
      <c r="A18" s="12"/>
      <c r="B18" s="25">
        <v>324.70999999999998</v>
      </c>
      <c r="C18" s="20" t="s">
        <v>20</v>
      </c>
      <c r="D18" s="46">
        <v>0</v>
      </c>
      <c r="E18" s="46">
        <v>1819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1819</v>
      </c>
      <c r="O18" s="47">
        <f t="shared" si="1"/>
        <v>9.4151138716356109E-2</v>
      </c>
      <c r="P18" s="9"/>
    </row>
    <row r="19" spans="1:16">
      <c r="A19" s="12"/>
      <c r="B19" s="25">
        <v>324.72000000000003</v>
      </c>
      <c r="C19" s="20" t="s">
        <v>64</v>
      </c>
      <c r="D19" s="46">
        <v>0</v>
      </c>
      <c r="E19" s="46">
        <v>1310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1310</v>
      </c>
      <c r="O19" s="47">
        <f t="shared" si="1"/>
        <v>6.7805383022774321E-2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1318436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1318436</v>
      </c>
      <c r="O20" s="47">
        <f t="shared" si="1"/>
        <v>68.242028985507247</v>
      </c>
      <c r="P20" s="9"/>
    </row>
    <row r="21" spans="1:16">
      <c r="A21" s="12"/>
      <c r="B21" s="25">
        <v>329</v>
      </c>
      <c r="C21" s="20" t="s">
        <v>22</v>
      </c>
      <c r="D21" s="46">
        <v>1057</v>
      </c>
      <c r="E21" s="46">
        <v>4500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49" si="5">SUM(D21:M21)</f>
        <v>5557</v>
      </c>
      <c r="O21" s="47">
        <f t="shared" si="1"/>
        <v>0.28762939958592132</v>
      </c>
      <c r="P21" s="9"/>
    </row>
    <row r="22" spans="1:16" ht="15.75">
      <c r="A22" s="29" t="s">
        <v>24</v>
      </c>
      <c r="B22" s="30"/>
      <c r="C22" s="31"/>
      <c r="D22" s="32">
        <f t="shared" ref="D22:M22" si="6">SUM(D23:D30)</f>
        <v>1528669</v>
      </c>
      <c r="E22" s="32">
        <f t="shared" si="6"/>
        <v>181484</v>
      </c>
      <c r="F22" s="32">
        <f t="shared" si="6"/>
        <v>0</v>
      </c>
      <c r="G22" s="32">
        <f t="shared" si="6"/>
        <v>4313453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6023606</v>
      </c>
      <c r="O22" s="45">
        <f t="shared" si="1"/>
        <v>311.78084886128363</v>
      </c>
      <c r="P22" s="10"/>
    </row>
    <row r="23" spans="1:16">
      <c r="A23" s="12"/>
      <c r="B23" s="25">
        <v>331.2</v>
      </c>
      <c r="C23" s="20" t="s">
        <v>23</v>
      </c>
      <c r="D23" s="46">
        <v>329290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329290</v>
      </c>
      <c r="O23" s="47">
        <f t="shared" si="1"/>
        <v>17.043995859213251</v>
      </c>
      <c r="P23" s="9"/>
    </row>
    <row r="24" spans="1:16">
      <c r="A24" s="12"/>
      <c r="B24" s="25">
        <v>331.39</v>
      </c>
      <c r="C24" s="20" t="s">
        <v>27</v>
      </c>
      <c r="D24" s="46">
        <v>0</v>
      </c>
      <c r="E24" s="46">
        <v>181484</v>
      </c>
      <c r="F24" s="46">
        <v>0</v>
      </c>
      <c r="G24" s="46">
        <v>4313453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4494937</v>
      </c>
      <c r="O24" s="47">
        <f t="shared" si="1"/>
        <v>232.65719461697722</v>
      </c>
      <c r="P24" s="9"/>
    </row>
    <row r="25" spans="1:16">
      <c r="A25" s="12"/>
      <c r="B25" s="25">
        <v>331.7</v>
      </c>
      <c r="C25" s="20" t="s">
        <v>25</v>
      </c>
      <c r="D25" s="46">
        <v>66094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66094</v>
      </c>
      <c r="O25" s="47">
        <f t="shared" si="1"/>
        <v>3.4210144927536232</v>
      </c>
      <c r="P25" s="9"/>
    </row>
    <row r="26" spans="1:16">
      <c r="A26" s="12"/>
      <c r="B26" s="25">
        <v>334.2</v>
      </c>
      <c r="C26" s="20" t="s">
        <v>26</v>
      </c>
      <c r="D26" s="46">
        <v>23329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23329</v>
      </c>
      <c r="O26" s="47">
        <f t="shared" si="1"/>
        <v>1.2075051759834368</v>
      </c>
      <c r="P26" s="9"/>
    </row>
    <row r="27" spans="1:16">
      <c r="A27" s="12"/>
      <c r="B27" s="25">
        <v>335.12</v>
      </c>
      <c r="C27" s="20" t="s">
        <v>29</v>
      </c>
      <c r="D27" s="46">
        <v>325242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325242</v>
      </c>
      <c r="O27" s="47">
        <f t="shared" si="1"/>
        <v>16.834472049689442</v>
      </c>
      <c r="P27" s="9"/>
    </row>
    <row r="28" spans="1:16">
      <c r="A28" s="12"/>
      <c r="B28" s="25">
        <v>335.14</v>
      </c>
      <c r="C28" s="20" t="s">
        <v>30</v>
      </c>
      <c r="D28" s="46">
        <v>16659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16659</v>
      </c>
      <c r="O28" s="47">
        <f t="shared" si="1"/>
        <v>0.86226708074534164</v>
      </c>
      <c r="P28" s="9"/>
    </row>
    <row r="29" spans="1:16">
      <c r="A29" s="12"/>
      <c r="B29" s="25">
        <v>335.15</v>
      </c>
      <c r="C29" s="20" t="s">
        <v>31</v>
      </c>
      <c r="D29" s="46">
        <v>7891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7891</v>
      </c>
      <c r="O29" s="47">
        <f t="shared" si="1"/>
        <v>0.40843685300207039</v>
      </c>
      <c r="P29" s="9"/>
    </row>
    <row r="30" spans="1:16">
      <c r="A30" s="12"/>
      <c r="B30" s="25">
        <v>335.18</v>
      </c>
      <c r="C30" s="20" t="s">
        <v>32</v>
      </c>
      <c r="D30" s="46">
        <v>760164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760164</v>
      </c>
      <c r="O30" s="47">
        <f t="shared" si="1"/>
        <v>39.345962732919254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SUM(D32:D36)</f>
        <v>111387</v>
      </c>
      <c r="E31" s="32">
        <f t="shared" si="7"/>
        <v>1228265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1339652</v>
      </c>
      <c r="O31" s="45">
        <f t="shared" si="1"/>
        <v>69.340165631469986</v>
      </c>
      <c r="P31" s="10"/>
    </row>
    <row r="32" spans="1:16">
      <c r="A32" s="12"/>
      <c r="B32" s="25">
        <v>341.9</v>
      </c>
      <c r="C32" s="20" t="s">
        <v>40</v>
      </c>
      <c r="D32" s="46">
        <v>9748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9748</v>
      </c>
      <c r="O32" s="47">
        <f t="shared" si="1"/>
        <v>0.50455486542443062</v>
      </c>
      <c r="P32" s="9"/>
    </row>
    <row r="33" spans="1:16">
      <c r="A33" s="12"/>
      <c r="B33" s="25">
        <v>342.9</v>
      </c>
      <c r="C33" s="20" t="s">
        <v>41</v>
      </c>
      <c r="D33" s="46">
        <v>4849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4849</v>
      </c>
      <c r="O33" s="47">
        <f t="shared" si="1"/>
        <v>0.25098343685300206</v>
      </c>
      <c r="P33" s="9"/>
    </row>
    <row r="34" spans="1:16">
      <c r="A34" s="12"/>
      <c r="B34" s="25">
        <v>343.4</v>
      </c>
      <c r="C34" s="20" t="s">
        <v>42</v>
      </c>
      <c r="D34" s="46">
        <v>0</v>
      </c>
      <c r="E34" s="46">
        <v>1228265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1228265</v>
      </c>
      <c r="O34" s="47">
        <f t="shared" si="1"/>
        <v>63.574792960662528</v>
      </c>
      <c r="P34" s="9"/>
    </row>
    <row r="35" spans="1:16">
      <c r="A35" s="12"/>
      <c r="B35" s="25">
        <v>344.9</v>
      </c>
      <c r="C35" s="20" t="s">
        <v>43</v>
      </c>
      <c r="D35" s="46">
        <v>47939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47939</v>
      </c>
      <c r="O35" s="47">
        <f t="shared" si="1"/>
        <v>2.4813146997929607</v>
      </c>
      <c r="P35" s="9"/>
    </row>
    <row r="36" spans="1:16">
      <c r="A36" s="12"/>
      <c r="B36" s="25">
        <v>347.2</v>
      </c>
      <c r="C36" s="20" t="s">
        <v>44</v>
      </c>
      <c r="D36" s="46">
        <v>48851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48851</v>
      </c>
      <c r="O36" s="47">
        <f t="shared" si="1"/>
        <v>2.5285196687370601</v>
      </c>
      <c r="P36" s="9"/>
    </row>
    <row r="37" spans="1:16" ht="15.75">
      <c r="A37" s="29" t="s">
        <v>38</v>
      </c>
      <c r="B37" s="30"/>
      <c r="C37" s="31"/>
      <c r="D37" s="32">
        <f t="shared" ref="D37:M37" si="8">SUM(D38:D40)</f>
        <v>46934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5"/>
        <v>46934</v>
      </c>
      <c r="O37" s="45">
        <f t="shared" si="1"/>
        <v>2.4292960662525882</v>
      </c>
      <c r="P37" s="10"/>
    </row>
    <row r="38" spans="1:16">
      <c r="A38" s="13"/>
      <c r="B38" s="39">
        <v>351.1</v>
      </c>
      <c r="C38" s="21" t="s">
        <v>47</v>
      </c>
      <c r="D38" s="46">
        <v>17512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17512</v>
      </c>
      <c r="O38" s="47">
        <f t="shared" si="1"/>
        <v>0.90641821946169776</v>
      </c>
      <c r="P38" s="9"/>
    </row>
    <row r="39" spans="1:16">
      <c r="A39" s="13"/>
      <c r="B39" s="39">
        <v>354</v>
      </c>
      <c r="C39" s="21" t="s">
        <v>48</v>
      </c>
      <c r="D39" s="46">
        <v>28542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28542</v>
      </c>
      <c r="O39" s="47">
        <f t="shared" si="1"/>
        <v>1.4773291925465839</v>
      </c>
      <c r="P39" s="9"/>
    </row>
    <row r="40" spans="1:16">
      <c r="A40" s="13"/>
      <c r="B40" s="39">
        <v>359</v>
      </c>
      <c r="C40" s="21" t="s">
        <v>49</v>
      </c>
      <c r="D40" s="46">
        <v>880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880</v>
      </c>
      <c r="O40" s="47">
        <f t="shared" si="1"/>
        <v>4.5548654244306416E-2</v>
      </c>
      <c r="P40" s="9"/>
    </row>
    <row r="41" spans="1:16" ht="15.75">
      <c r="A41" s="29" t="s">
        <v>3</v>
      </c>
      <c r="B41" s="30"/>
      <c r="C41" s="31"/>
      <c r="D41" s="32">
        <f t="shared" ref="D41:M41" si="9">SUM(D42:D45)</f>
        <v>184888</v>
      </c>
      <c r="E41" s="32">
        <f t="shared" si="9"/>
        <v>63848</v>
      </c>
      <c r="F41" s="32">
        <f t="shared" si="9"/>
        <v>0</v>
      </c>
      <c r="G41" s="32">
        <f t="shared" si="9"/>
        <v>7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5"/>
        <v>248743</v>
      </c>
      <c r="O41" s="45">
        <f t="shared" si="1"/>
        <v>12.874896480331262</v>
      </c>
      <c r="P41" s="10"/>
    </row>
    <row r="42" spans="1:16">
      <c r="A42" s="12"/>
      <c r="B42" s="25">
        <v>361.1</v>
      </c>
      <c r="C42" s="20" t="s">
        <v>50</v>
      </c>
      <c r="D42" s="46">
        <v>35967</v>
      </c>
      <c r="E42" s="46">
        <v>0</v>
      </c>
      <c r="F42" s="46">
        <v>0</v>
      </c>
      <c r="G42" s="46">
        <v>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35974</v>
      </c>
      <c r="O42" s="47">
        <f t="shared" si="1"/>
        <v>1.8620082815734991</v>
      </c>
      <c r="P42" s="9"/>
    </row>
    <row r="43" spans="1:16">
      <c r="A43" s="12"/>
      <c r="B43" s="25">
        <v>361.3</v>
      </c>
      <c r="C43" s="20" t="s">
        <v>51</v>
      </c>
      <c r="D43" s="46">
        <v>84321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84321</v>
      </c>
      <c r="O43" s="47">
        <f t="shared" si="1"/>
        <v>4.3644409937888202</v>
      </c>
      <c r="P43" s="9"/>
    </row>
    <row r="44" spans="1:16">
      <c r="A44" s="12"/>
      <c r="B44" s="25">
        <v>366</v>
      </c>
      <c r="C44" s="20" t="s">
        <v>52</v>
      </c>
      <c r="D44" s="46">
        <v>13485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13485</v>
      </c>
      <c r="O44" s="47">
        <f t="shared" si="1"/>
        <v>0.69798136645962738</v>
      </c>
      <c r="P44" s="9"/>
    </row>
    <row r="45" spans="1:16">
      <c r="A45" s="12"/>
      <c r="B45" s="25">
        <v>369.9</v>
      </c>
      <c r="C45" s="20" t="s">
        <v>53</v>
      </c>
      <c r="D45" s="46">
        <v>51115</v>
      </c>
      <c r="E45" s="46">
        <v>63848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114963</v>
      </c>
      <c r="O45" s="47">
        <f t="shared" si="1"/>
        <v>5.9504658385093165</v>
      </c>
      <c r="P45" s="9"/>
    </row>
    <row r="46" spans="1:16" ht="15.75">
      <c r="A46" s="29" t="s">
        <v>39</v>
      </c>
      <c r="B46" s="30"/>
      <c r="C46" s="31"/>
      <c r="D46" s="32">
        <f t="shared" ref="D46:M46" si="10">SUM(D47:D48)</f>
        <v>239698</v>
      </c>
      <c r="E46" s="32">
        <f t="shared" si="10"/>
        <v>600</v>
      </c>
      <c r="F46" s="32">
        <f t="shared" si="10"/>
        <v>0</v>
      </c>
      <c r="G46" s="32">
        <f t="shared" si="10"/>
        <v>432976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5"/>
        <v>673274</v>
      </c>
      <c r="O46" s="45">
        <f t="shared" si="1"/>
        <v>34.848550724637683</v>
      </c>
      <c r="P46" s="9"/>
    </row>
    <row r="47" spans="1:16">
      <c r="A47" s="12"/>
      <c r="B47" s="25">
        <v>381</v>
      </c>
      <c r="C47" s="20" t="s">
        <v>65</v>
      </c>
      <c r="D47" s="46">
        <v>0</v>
      </c>
      <c r="E47" s="46">
        <v>600</v>
      </c>
      <c r="F47" s="46">
        <v>0</v>
      </c>
      <c r="G47" s="46">
        <v>432976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433576</v>
      </c>
      <c r="O47" s="47">
        <f t="shared" si="1"/>
        <v>22.441821946169771</v>
      </c>
      <c r="P47" s="9"/>
    </row>
    <row r="48" spans="1:16" ht="15.75" thickBot="1">
      <c r="A48" s="12"/>
      <c r="B48" s="25">
        <v>383</v>
      </c>
      <c r="C48" s="20" t="s">
        <v>66</v>
      </c>
      <c r="D48" s="46">
        <v>239698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5"/>
        <v>239698</v>
      </c>
      <c r="O48" s="47">
        <f t="shared" si="1"/>
        <v>12.406728778467908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1">SUM(D5,D13,D22,D31,D37,D41,D46)</f>
        <v>9170862</v>
      </c>
      <c r="E49" s="15">
        <f t="shared" si="11"/>
        <v>3682402</v>
      </c>
      <c r="F49" s="15">
        <f t="shared" si="11"/>
        <v>0</v>
      </c>
      <c r="G49" s="15">
        <f t="shared" si="11"/>
        <v>4746436</v>
      </c>
      <c r="H49" s="15">
        <f t="shared" si="11"/>
        <v>0</v>
      </c>
      <c r="I49" s="15">
        <f t="shared" si="11"/>
        <v>0</v>
      </c>
      <c r="J49" s="15">
        <f t="shared" si="11"/>
        <v>0</v>
      </c>
      <c r="K49" s="15">
        <f t="shared" si="11"/>
        <v>0</v>
      </c>
      <c r="L49" s="15">
        <f t="shared" si="11"/>
        <v>0</v>
      </c>
      <c r="M49" s="15">
        <f t="shared" si="11"/>
        <v>0</v>
      </c>
      <c r="N49" s="15">
        <f t="shared" si="5"/>
        <v>17599700</v>
      </c>
      <c r="O49" s="38">
        <f t="shared" si="1"/>
        <v>910.95755693581782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67</v>
      </c>
      <c r="M51" s="48"/>
      <c r="N51" s="48"/>
      <c r="O51" s="43">
        <v>19320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7301721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7301721</v>
      </c>
      <c r="O5" s="33">
        <f t="shared" ref="O5:O48" si="1">(N5/O$50)</f>
        <v>389.61213382423563</v>
      </c>
      <c r="P5" s="6"/>
    </row>
    <row r="6" spans="1:133">
      <c r="A6" s="12"/>
      <c r="B6" s="25">
        <v>311</v>
      </c>
      <c r="C6" s="20" t="s">
        <v>2</v>
      </c>
      <c r="D6" s="46">
        <v>4751556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4751556</v>
      </c>
      <c r="O6" s="47">
        <f t="shared" si="1"/>
        <v>253.53801824875941</v>
      </c>
      <c r="P6" s="9"/>
    </row>
    <row r="7" spans="1:133">
      <c r="A7" s="12"/>
      <c r="B7" s="25">
        <v>312.41000000000003</v>
      </c>
      <c r="C7" s="20" t="s">
        <v>11</v>
      </c>
      <c r="D7" s="46">
        <v>259683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259683</v>
      </c>
      <c r="O7" s="47">
        <f t="shared" si="1"/>
        <v>13.856411077317112</v>
      </c>
      <c r="P7" s="9"/>
    </row>
    <row r="8" spans="1:133">
      <c r="A8" s="12"/>
      <c r="B8" s="25">
        <v>312.42</v>
      </c>
      <c r="C8" s="20" t="s">
        <v>10</v>
      </c>
      <c r="D8" s="46">
        <v>196775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196775</v>
      </c>
      <c r="O8" s="47">
        <f t="shared" si="1"/>
        <v>10.49970652579905</v>
      </c>
      <c r="P8" s="9"/>
    </row>
    <row r="9" spans="1:133">
      <c r="A9" s="12"/>
      <c r="B9" s="25">
        <v>314.10000000000002</v>
      </c>
      <c r="C9" s="20" t="s">
        <v>12</v>
      </c>
      <c r="D9" s="46">
        <v>1192703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1192703</v>
      </c>
      <c r="O9" s="47">
        <f t="shared" si="1"/>
        <v>63.641374526439357</v>
      </c>
      <c r="P9" s="9"/>
    </row>
    <row r="10" spans="1:133">
      <c r="A10" s="12"/>
      <c r="B10" s="25">
        <v>314.8</v>
      </c>
      <c r="C10" s="20" t="s">
        <v>13</v>
      </c>
      <c r="D10" s="46">
        <v>40070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40070</v>
      </c>
      <c r="O10" s="47">
        <f t="shared" si="1"/>
        <v>2.1380929512832827</v>
      </c>
      <c r="P10" s="9"/>
    </row>
    <row r="11" spans="1:133">
      <c r="A11" s="12"/>
      <c r="B11" s="25">
        <v>315</v>
      </c>
      <c r="C11" s="20" t="s">
        <v>14</v>
      </c>
      <c r="D11" s="46">
        <v>840155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840155</v>
      </c>
      <c r="O11" s="47">
        <f t="shared" si="1"/>
        <v>44.829784963449121</v>
      </c>
      <c r="P11" s="9"/>
    </row>
    <row r="12" spans="1:133">
      <c r="A12" s="12"/>
      <c r="B12" s="25">
        <v>316</v>
      </c>
      <c r="C12" s="20" t="s">
        <v>15</v>
      </c>
      <c r="D12" s="46">
        <v>20779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20779</v>
      </c>
      <c r="O12" s="47">
        <f t="shared" si="1"/>
        <v>1.1087455311883037</v>
      </c>
      <c r="P12" s="9"/>
    </row>
    <row r="13" spans="1:133" ht="15.75">
      <c r="A13" s="29" t="s">
        <v>16</v>
      </c>
      <c r="B13" s="30"/>
      <c r="C13" s="31"/>
      <c r="D13" s="32">
        <f>SUM(D14:D20)</f>
        <v>193991</v>
      </c>
      <c r="E13" s="32">
        <f t="shared" ref="E13:M13" si="3">SUM(E14:E20)</f>
        <v>2207498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2401489</v>
      </c>
      <c r="O13" s="45">
        <f t="shared" si="1"/>
        <v>128.14092097540151</v>
      </c>
      <c r="P13" s="10"/>
    </row>
    <row r="14" spans="1:133">
      <c r="A14" s="12"/>
      <c r="B14" s="25">
        <v>322</v>
      </c>
      <c r="C14" s="20" t="s">
        <v>0</v>
      </c>
      <c r="D14" s="46">
        <v>193476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193476</v>
      </c>
      <c r="O14" s="47">
        <f t="shared" si="1"/>
        <v>10.323675364174804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816271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816271</v>
      </c>
      <c r="O15" s="47">
        <f t="shared" si="1"/>
        <v>43.555359906088256</v>
      </c>
      <c r="P15" s="9"/>
    </row>
    <row r="16" spans="1:133">
      <c r="A16" s="12"/>
      <c r="B16" s="25">
        <v>323.89999999999998</v>
      </c>
      <c r="C16" s="20" t="s">
        <v>18</v>
      </c>
      <c r="D16" s="46">
        <v>0</v>
      </c>
      <c r="E16" s="46">
        <v>9580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9580</v>
      </c>
      <c r="O16" s="47">
        <f t="shared" si="1"/>
        <v>0.51117869910890557</v>
      </c>
      <c r="P16" s="9"/>
    </row>
    <row r="17" spans="1:16">
      <c r="A17" s="12"/>
      <c r="B17" s="25">
        <v>324.07</v>
      </c>
      <c r="C17" s="20" t="s">
        <v>19</v>
      </c>
      <c r="D17" s="46">
        <v>0</v>
      </c>
      <c r="E17" s="46">
        <v>4469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4469</v>
      </c>
      <c r="O17" s="47">
        <f t="shared" si="1"/>
        <v>0.23846112800811056</v>
      </c>
      <c r="P17" s="9"/>
    </row>
    <row r="18" spans="1:16">
      <c r="A18" s="12"/>
      <c r="B18" s="25">
        <v>324.08999999999997</v>
      </c>
      <c r="C18" s="20" t="s">
        <v>20</v>
      </c>
      <c r="D18" s="46">
        <v>0</v>
      </c>
      <c r="E18" s="46">
        <v>7622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7622</v>
      </c>
      <c r="O18" s="47">
        <f t="shared" si="1"/>
        <v>0.40670188357078063</v>
      </c>
      <c r="P18" s="9"/>
    </row>
    <row r="19" spans="1:16">
      <c r="A19" s="12"/>
      <c r="B19" s="25">
        <v>325.2</v>
      </c>
      <c r="C19" s="20" t="s">
        <v>21</v>
      </c>
      <c r="D19" s="46">
        <v>0</v>
      </c>
      <c r="E19" s="46">
        <v>1369556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1369556</v>
      </c>
      <c r="O19" s="47">
        <f t="shared" si="1"/>
        <v>73.078064137452643</v>
      </c>
      <c r="P19" s="9"/>
    </row>
    <row r="20" spans="1:16">
      <c r="A20" s="12"/>
      <c r="B20" s="25">
        <v>329</v>
      </c>
      <c r="C20" s="20" t="s">
        <v>22</v>
      </c>
      <c r="D20" s="46">
        <v>515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515</v>
      </c>
      <c r="O20" s="47">
        <f t="shared" si="1"/>
        <v>2.7479856998025718E-2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4283982</v>
      </c>
      <c r="E21" s="32">
        <f t="shared" si="5"/>
        <v>1314432</v>
      </c>
      <c r="F21" s="32">
        <f t="shared" si="5"/>
        <v>0</v>
      </c>
      <c r="G21" s="32">
        <f t="shared" si="5"/>
        <v>11000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5609414</v>
      </c>
      <c r="O21" s="45">
        <f t="shared" si="1"/>
        <v>299.31241662664746</v>
      </c>
      <c r="P21" s="10"/>
    </row>
    <row r="22" spans="1:16">
      <c r="A22" s="12"/>
      <c r="B22" s="25">
        <v>331.2</v>
      </c>
      <c r="C22" s="20" t="s">
        <v>23</v>
      </c>
      <c r="D22" s="46">
        <v>2657811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6">SUM(D22:M22)</f>
        <v>2657811</v>
      </c>
      <c r="O22" s="47">
        <f t="shared" si="1"/>
        <v>141.8179926364655</v>
      </c>
      <c r="P22" s="9"/>
    </row>
    <row r="23" spans="1:16">
      <c r="A23" s="12"/>
      <c r="B23" s="25">
        <v>331.39</v>
      </c>
      <c r="C23" s="20" t="s">
        <v>27</v>
      </c>
      <c r="D23" s="46">
        <v>0</v>
      </c>
      <c r="E23" s="46">
        <v>1311241</v>
      </c>
      <c r="F23" s="46">
        <v>0</v>
      </c>
      <c r="G23" s="46">
        <v>11000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1322241</v>
      </c>
      <c r="O23" s="47">
        <f t="shared" si="1"/>
        <v>70.553385625100049</v>
      </c>
      <c r="P23" s="9"/>
    </row>
    <row r="24" spans="1:16">
      <c r="A24" s="12"/>
      <c r="B24" s="25">
        <v>331.49</v>
      </c>
      <c r="C24" s="20" t="s">
        <v>28</v>
      </c>
      <c r="D24" s="46">
        <v>0</v>
      </c>
      <c r="E24" s="46">
        <v>3191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3191</v>
      </c>
      <c r="O24" s="47">
        <f t="shared" si="1"/>
        <v>0.17026839549650499</v>
      </c>
      <c r="P24" s="9"/>
    </row>
    <row r="25" spans="1:16">
      <c r="A25" s="12"/>
      <c r="B25" s="25">
        <v>331.7</v>
      </c>
      <c r="C25" s="20" t="s">
        <v>25</v>
      </c>
      <c r="D25" s="46">
        <v>55477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55477</v>
      </c>
      <c r="O25" s="47">
        <f t="shared" si="1"/>
        <v>2.9601942265620833</v>
      </c>
      <c r="P25" s="9"/>
    </row>
    <row r="26" spans="1:16">
      <c r="A26" s="12"/>
      <c r="B26" s="25">
        <v>334.2</v>
      </c>
      <c r="C26" s="20" t="s">
        <v>26</v>
      </c>
      <c r="D26" s="46">
        <v>439571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439571</v>
      </c>
      <c r="O26" s="47">
        <f t="shared" si="1"/>
        <v>23.455045088309056</v>
      </c>
      <c r="P26" s="9"/>
    </row>
    <row r="27" spans="1:16">
      <c r="A27" s="12"/>
      <c r="B27" s="25">
        <v>335.12</v>
      </c>
      <c r="C27" s="20" t="s">
        <v>29</v>
      </c>
      <c r="D27" s="46">
        <v>324130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324130</v>
      </c>
      <c r="O27" s="47">
        <f t="shared" si="1"/>
        <v>17.295235046155486</v>
      </c>
      <c r="P27" s="9"/>
    </row>
    <row r="28" spans="1:16">
      <c r="A28" s="12"/>
      <c r="B28" s="25">
        <v>335.14</v>
      </c>
      <c r="C28" s="20" t="s">
        <v>30</v>
      </c>
      <c r="D28" s="46">
        <v>17330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17330</v>
      </c>
      <c r="O28" s="47">
        <f t="shared" si="1"/>
        <v>0.92471052771997231</v>
      </c>
      <c r="P28" s="9"/>
    </row>
    <row r="29" spans="1:16">
      <c r="A29" s="12"/>
      <c r="B29" s="25">
        <v>335.15</v>
      </c>
      <c r="C29" s="20" t="s">
        <v>31</v>
      </c>
      <c r="D29" s="46">
        <v>5791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5791</v>
      </c>
      <c r="O29" s="47">
        <f t="shared" si="1"/>
        <v>0.30900165412731445</v>
      </c>
      <c r="P29" s="9"/>
    </row>
    <row r="30" spans="1:16">
      <c r="A30" s="12"/>
      <c r="B30" s="25">
        <v>335.18</v>
      </c>
      <c r="C30" s="20" t="s">
        <v>32</v>
      </c>
      <c r="D30" s="46">
        <v>783872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783872</v>
      </c>
      <c r="O30" s="47">
        <f t="shared" si="1"/>
        <v>41.826583426711487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SUM(D32:D36)</f>
        <v>113535</v>
      </c>
      <c r="E31" s="32">
        <f t="shared" si="7"/>
        <v>1224645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48" si="8">SUM(D31:M31)</f>
        <v>1338180</v>
      </c>
      <c r="O31" s="45">
        <f t="shared" si="1"/>
        <v>71.403873859452531</v>
      </c>
      <c r="P31" s="10"/>
    </row>
    <row r="32" spans="1:16">
      <c r="A32" s="12"/>
      <c r="B32" s="25">
        <v>341.9</v>
      </c>
      <c r="C32" s="20" t="s">
        <v>40</v>
      </c>
      <c r="D32" s="46">
        <v>7030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7030</v>
      </c>
      <c r="O32" s="47">
        <f t="shared" si="1"/>
        <v>0.37511338775945785</v>
      </c>
      <c r="P32" s="9"/>
    </row>
    <row r="33" spans="1:119">
      <c r="A33" s="12"/>
      <c r="B33" s="25">
        <v>342.9</v>
      </c>
      <c r="C33" s="20" t="s">
        <v>41</v>
      </c>
      <c r="D33" s="46">
        <v>2852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2852</v>
      </c>
      <c r="O33" s="47">
        <f t="shared" si="1"/>
        <v>0.15217971292887253</v>
      </c>
      <c r="P33" s="9"/>
    </row>
    <row r="34" spans="1:119">
      <c r="A34" s="12"/>
      <c r="B34" s="25">
        <v>343.4</v>
      </c>
      <c r="C34" s="20" t="s">
        <v>42</v>
      </c>
      <c r="D34" s="46">
        <v>0</v>
      </c>
      <c r="E34" s="46">
        <v>1224645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1224645</v>
      </c>
      <c r="O34" s="47">
        <f t="shared" si="1"/>
        <v>65.345765967664477</v>
      </c>
      <c r="P34" s="9"/>
    </row>
    <row r="35" spans="1:119">
      <c r="A35" s="12"/>
      <c r="B35" s="25">
        <v>344.9</v>
      </c>
      <c r="C35" s="20" t="s">
        <v>43</v>
      </c>
      <c r="D35" s="46">
        <v>47621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47621</v>
      </c>
      <c r="O35" s="47">
        <f t="shared" si="1"/>
        <v>2.5410063497145297</v>
      </c>
      <c r="P35" s="9"/>
    </row>
    <row r="36" spans="1:119">
      <c r="A36" s="12"/>
      <c r="B36" s="25">
        <v>347.2</v>
      </c>
      <c r="C36" s="20" t="s">
        <v>44</v>
      </c>
      <c r="D36" s="46">
        <v>56032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56032</v>
      </c>
      <c r="O36" s="47">
        <f t="shared" si="1"/>
        <v>2.9898084413851982</v>
      </c>
      <c r="P36" s="9"/>
    </row>
    <row r="37" spans="1:119" ht="15.75">
      <c r="A37" s="29" t="s">
        <v>38</v>
      </c>
      <c r="B37" s="30"/>
      <c r="C37" s="31"/>
      <c r="D37" s="32">
        <f t="shared" ref="D37:M37" si="9">SUM(D38:D40)</f>
        <v>50009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50009</v>
      </c>
      <c r="O37" s="45">
        <f t="shared" si="1"/>
        <v>2.6684275118723653</v>
      </c>
      <c r="P37" s="10"/>
    </row>
    <row r="38" spans="1:119">
      <c r="A38" s="13"/>
      <c r="B38" s="39">
        <v>351.1</v>
      </c>
      <c r="C38" s="21" t="s">
        <v>47</v>
      </c>
      <c r="D38" s="46">
        <v>22409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22409</v>
      </c>
      <c r="O38" s="47">
        <f t="shared" si="1"/>
        <v>1.1957206125606958</v>
      </c>
      <c r="P38" s="9"/>
    </row>
    <row r="39" spans="1:119">
      <c r="A39" s="13"/>
      <c r="B39" s="39">
        <v>354</v>
      </c>
      <c r="C39" s="21" t="s">
        <v>48</v>
      </c>
      <c r="D39" s="46">
        <v>27320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27320</v>
      </c>
      <c r="O39" s="47">
        <f t="shared" si="1"/>
        <v>1.457766394536044</v>
      </c>
      <c r="P39" s="9"/>
    </row>
    <row r="40" spans="1:119">
      <c r="A40" s="13"/>
      <c r="B40" s="39">
        <v>359</v>
      </c>
      <c r="C40" s="21" t="s">
        <v>49</v>
      </c>
      <c r="D40" s="46">
        <v>280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280</v>
      </c>
      <c r="O40" s="47">
        <f t="shared" si="1"/>
        <v>1.4940504775625633E-2</v>
      </c>
      <c r="P40" s="9"/>
    </row>
    <row r="41" spans="1:119" ht="15.75">
      <c r="A41" s="29" t="s">
        <v>3</v>
      </c>
      <c r="B41" s="30"/>
      <c r="C41" s="31"/>
      <c r="D41" s="32">
        <f t="shared" ref="D41:M41" si="10">SUM(D42:D45)</f>
        <v>34832</v>
      </c>
      <c r="E41" s="32">
        <f t="shared" si="10"/>
        <v>10036</v>
      </c>
      <c r="F41" s="32">
        <f t="shared" si="10"/>
        <v>0</v>
      </c>
      <c r="G41" s="32">
        <f t="shared" si="10"/>
        <v>19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44887</v>
      </c>
      <c r="O41" s="45">
        <f t="shared" si="1"/>
        <v>2.3951229923696706</v>
      </c>
      <c r="P41" s="10"/>
    </row>
    <row r="42" spans="1:119">
      <c r="A42" s="12"/>
      <c r="B42" s="25">
        <v>361.1</v>
      </c>
      <c r="C42" s="20" t="s">
        <v>50</v>
      </c>
      <c r="D42" s="46">
        <v>69799</v>
      </c>
      <c r="E42" s="46">
        <v>5</v>
      </c>
      <c r="F42" s="46">
        <v>0</v>
      </c>
      <c r="G42" s="46">
        <v>19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69823</v>
      </c>
      <c r="O42" s="47">
        <f t="shared" si="1"/>
        <v>3.725681660530388</v>
      </c>
      <c r="P42" s="9"/>
    </row>
    <row r="43" spans="1:119">
      <c r="A43" s="12"/>
      <c r="B43" s="25">
        <v>361.3</v>
      </c>
      <c r="C43" s="20" t="s">
        <v>51</v>
      </c>
      <c r="D43" s="46">
        <v>-77809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-77809</v>
      </c>
      <c r="O43" s="47">
        <f t="shared" si="1"/>
        <v>-4.1518062003094816</v>
      </c>
      <c r="P43" s="9"/>
    </row>
    <row r="44" spans="1:119">
      <c r="A44" s="12"/>
      <c r="B44" s="25">
        <v>366</v>
      </c>
      <c r="C44" s="20" t="s">
        <v>52</v>
      </c>
      <c r="D44" s="46">
        <v>15773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15773</v>
      </c>
      <c r="O44" s="47">
        <f t="shared" si="1"/>
        <v>0.84163064937836829</v>
      </c>
      <c r="P44" s="9"/>
    </row>
    <row r="45" spans="1:119">
      <c r="A45" s="12"/>
      <c r="B45" s="25">
        <v>369.9</v>
      </c>
      <c r="C45" s="20" t="s">
        <v>53</v>
      </c>
      <c r="D45" s="46">
        <v>27069</v>
      </c>
      <c r="E45" s="46">
        <v>10031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37100</v>
      </c>
      <c r="O45" s="47">
        <f t="shared" si="1"/>
        <v>1.9796168827703964</v>
      </c>
      <c r="P45" s="9"/>
    </row>
    <row r="46" spans="1:119" ht="15.75">
      <c r="A46" s="29" t="s">
        <v>39</v>
      </c>
      <c r="B46" s="30"/>
      <c r="C46" s="31"/>
      <c r="D46" s="32">
        <f t="shared" ref="D46:M46" si="11">SUM(D47:D47)</f>
        <v>0</v>
      </c>
      <c r="E46" s="32">
        <f t="shared" si="11"/>
        <v>0</v>
      </c>
      <c r="F46" s="32">
        <f t="shared" si="11"/>
        <v>0</v>
      </c>
      <c r="G46" s="32">
        <f t="shared" si="11"/>
        <v>5000000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8"/>
        <v>5000000</v>
      </c>
      <c r="O46" s="45">
        <f t="shared" si="1"/>
        <v>266.79472813617201</v>
      </c>
      <c r="P46" s="9"/>
    </row>
    <row r="47" spans="1:119" ht="15.75" thickBot="1">
      <c r="A47" s="12"/>
      <c r="B47" s="25">
        <v>384</v>
      </c>
      <c r="C47" s="20" t="s">
        <v>54</v>
      </c>
      <c r="D47" s="46">
        <v>0</v>
      </c>
      <c r="E47" s="46">
        <v>0</v>
      </c>
      <c r="F47" s="46">
        <v>0</v>
      </c>
      <c r="G47" s="46">
        <v>5000000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5000000</v>
      </c>
      <c r="O47" s="47">
        <f t="shared" si="1"/>
        <v>266.79472813617201</v>
      </c>
      <c r="P47" s="9"/>
    </row>
    <row r="48" spans="1:119" ht="16.5" thickBot="1">
      <c r="A48" s="14" t="s">
        <v>45</v>
      </c>
      <c r="B48" s="23"/>
      <c r="C48" s="22"/>
      <c r="D48" s="15">
        <f t="shared" ref="D48:M48" si="12">SUM(D5,D13,D21,D31,D37,D41,D46)</f>
        <v>11978070</v>
      </c>
      <c r="E48" s="15">
        <f t="shared" si="12"/>
        <v>4756611</v>
      </c>
      <c r="F48" s="15">
        <f t="shared" si="12"/>
        <v>0</v>
      </c>
      <c r="G48" s="15">
        <f t="shared" si="12"/>
        <v>5011019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8"/>
        <v>21745700</v>
      </c>
      <c r="O48" s="38">
        <f t="shared" si="1"/>
        <v>1160.3276239261513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61</v>
      </c>
      <c r="M50" s="48"/>
      <c r="N50" s="48"/>
      <c r="O50" s="43">
        <v>18741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A52:O52"/>
    <mergeCell ref="A1:O1"/>
    <mergeCell ref="D3:H3"/>
    <mergeCell ref="I3:J3"/>
    <mergeCell ref="K3:L3"/>
    <mergeCell ref="O3:O4"/>
    <mergeCell ref="A2:O2"/>
    <mergeCell ref="A3:C4"/>
    <mergeCell ref="A51:O51"/>
    <mergeCell ref="L50:N50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7718831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7718831</v>
      </c>
      <c r="O5" s="33">
        <f t="shared" ref="O5:O45" si="1">(N5/O$47)</f>
        <v>408.123037064453</v>
      </c>
      <c r="P5" s="6"/>
    </row>
    <row r="6" spans="1:133">
      <c r="A6" s="12"/>
      <c r="B6" s="25">
        <v>311</v>
      </c>
      <c r="C6" s="20" t="s">
        <v>2</v>
      </c>
      <c r="D6" s="46">
        <v>5283516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5283516</v>
      </c>
      <c r="O6" s="47">
        <f t="shared" si="1"/>
        <v>279.35895944588378</v>
      </c>
      <c r="P6" s="9"/>
    </row>
    <row r="7" spans="1:133">
      <c r="A7" s="12"/>
      <c r="B7" s="25">
        <v>312.41000000000003</v>
      </c>
      <c r="C7" s="20" t="s">
        <v>11</v>
      </c>
      <c r="D7" s="46">
        <v>263394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263394</v>
      </c>
      <c r="O7" s="47">
        <f t="shared" si="1"/>
        <v>13.926611325543277</v>
      </c>
      <c r="P7" s="9"/>
    </row>
    <row r="8" spans="1:133">
      <c r="A8" s="12"/>
      <c r="B8" s="25">
        <v>312.42</v>
      </c>
      <c r="C8" s="20" t="s">
        <v>10</v>
      </c>
      <c r="D8" s="46">
        <v>194195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194195</v>
      </c>
      <c r="O8" s="47">
        <f t="shared" si="1"/>
        <v>10.267805213345317</v>
      </c>
      <c r="P8" s="9"/>
    </row>
    <row r="9" spans="1:133">
      <c r="A9" s="12"/>
      <c r="B9" s="25">
        <v>314.10000000000002</v>
      </c>
      <c r="C9" s="20" t="s">
        <v>12</v>
      </c>
      <c r="D9" s="46">
        <v>1115172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1115172</v>
      </c>
      <c r="O9" s="47">
        <f t="shared" si="1"/>
        <v>58.963252789086873</v>
      </c>
      <c r="P9" s="9"/>
    </row>
    <row r="10" spans="1:133">
      <c r="A10" s="12"/>
      <c r="B10" s="25">
        <v>314.2</v>
      </c>
      <c r="C10" s="20" t="s">
        <v>82</v>
      </c>
      <c r="D10" s="46">
        <v>798346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798346</v>
      </c>
      <c r="O10" s="47">
        <f t="shared" si="1"/>
        <v>42.211494739068364</v>
      </c>
      <c r="P10" s="9"/>
    </row>
    <row r="11" spans="1:133">
      <c r="A11" s="12"/>
      <c r="B11" s="25">
        <v>314.8</v>
      </c>
      <c r="C11" s="20" t="s">
        <v>13</v>
      </c>
      <c r="D11" s="46">
        <v>41230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41230</v>
      </c>
      <c r="O11" s="47">
        <f t="shared" si="1"/>
        <v>2.1799820229471791</v>
      </c>
      <c r="P11" s="9"/>
    </row>
    <row r="12" spans="1:133">
      <c r="A12" s="12"/>
      <c r="B12" s="25">
        <v>316</v>
      </c>
      <c r="C12" s="20" t="s">
        <v>15</v>
      </c>
      <c r="D12" s="46">
        <v>22978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22978</v>
      </c>
      <c r="O12" s="47">
        <f t="shared" si="1"/>
        <v>1.2149315285782267</v>
      </c>
      <c r="P12" s="9"/>
    </row>
    <row r="13" spans="1:133" ht="15.75">
      <c r="A13" s="29" t="s">
        <v>83</v>
      </c>
      <c r="B13" s="30"/>
      <c r="C13" s="31"/>
      <c r="D13" s="32">
        <f t="shared" ref="D13:M13" si="3">SUM(D14:D17)</f>
        <v>339411</v>
      </c>
      <c r="E13" s="32">
        <f t="shared" si="3"/>
        <v>730287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1069698</v>
      </c>
      <c r="O13" s="45">
        <f t="shared" si="1"/>
        <v>56.558874847988157</v>
      </c>
      <c r="P13" s="10"/>
    </row>
    <row r="14" spans="1:133">
      <c r="A14" s="12"/>
      <c r="B14" s="25">
        <v>322</v>
      </c>
      <c r="C14" s="20" t="s">
        <v>0</v>
      </c>
      <c r="D14" s="46">
        <v>335297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335297</v>
      </c>
      <c r="O14" s="47">
        <f t="shared" si="1"/>
        <v>17.728387881351452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721497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721497</v>
      </c>
      <c r="O15" s="47">
        <f t="shared" si="1"/>
        <v>38.148204938402159</v>
      </c>
      <c r="P15" s="9"/>
    </row>
    <row r="16" spans="1:133">
      <c r="A16" s="12"/>
      <c r="B16" s="25">
        <v>323.89999999999998</v>
      </c>
      <c r="C16" s="20" t="s">
        <v>18</v>
      </c>
      <c r="D16" s="46">
        <v>0</v>
      </c>
      <c r="E16" s="46">
        <v>8790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8790</v>
      </c>
      <c r="O16" s="47">
        <f t="shared" si="1"/>
        <v>0.46475968910273358</v>
      </c>
      <c r="P16" s="9"/>
    </row>
    <row r="17" spans="1:16">
      <c r="A17" s="12"/>
      <c r="B17" s="25">
        <v>329</v>
      </c>
      <c r="C17" s="20" t="s">
        <v>85</v>
      </c>
      <c r="D17" s="46">
        <v>4114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4114</v>
      </c>
      <c r="O17" s="47">
        <f t="shared" si="1"/>
        <v>0.2175223391318141</v>
      </c>
      <c r="P17" s="9"/>
    </row>
    <row r="18" spans="1:16" ht="15.75">
      <c r="A18" s="29" t="s">
        <v>24</v>
      </c>
      <c r="B18" s="30"/>
      <c r="C18" s="31"/>
      <c r="D18" s="32">
        <f t="shared" ref="D18:M18" si="5">SUM(D19:D26)</f>
        <v>1686872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1686872</v>
      </c>
      <c r="O18" s="45">
        <f t="shared" si="1"/>
        <v>89.191138370433038</v>
      </c>
      <c r="P18" s="10"/>
    </row>
    <row r="19" spans="1:16">
      <c r="A19" s="12"/>
      <c r="B19" s="25">
        <v>331.2</v>
      </c>
      <c r="C19" s="20" t="s">
        <v>23</v>
      </c>
      <c r="D19" s="46">
        <v>3997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6">SUM(D19:M19)</f>
        <v>3997</v>
      </c>
      <c r="O19" s="47">
        <f t="shared" si="1"/>
        <v>0.21133611801406441</v>
      </c>
      <c r="P19" s="9"/>
    </row>
    <row r="20" spans="1:16">
      <c r="A20" s="12"/>
      <c r="B20" s="25">
        <v>331.39</v>
      </c>
      <c r="C20" s="20" t="s">
        <v>27</v>
      </c>
      <c r="D20" s="46">
        <v>375000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375000</v>
      </c>
      <c r="O20" s="47">
        <f t="shared" si="1"/>
        <v>19.827631787659282</v>
      </c>
      <c r="P20" s="9"/>
    </row>
    <row r="21" spans="1:16">
      <c r="A21" s="12"/>
      <c r="B21" s="25">
        <v>334.49</v>
      </c>
      <c r="C21" s="20" t="s">
        <v>70</v>
      </c>
      <c r="D21" s="46">
        <v>48062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48062</v>
      </c>
      <c r="O21" s="47">
        <f t="shared" si="1"/>
        <v>2.5412150372759479</v>
      </c>
      <c r="P21" s="9"/>
    </row>
    <row r="22" spans="1:16">
      <c r="A22" s="12"/>
      <c r="B22" s="25">
        <v>335.12</v>
      </c>
      <c r="C22" s="20" t="s">
        <v>29</v>
      </c>
      <c r="D22" s="46">
        <v>367277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367277</v>
      </c>
      <c r="O22" s="47">
        <f t="shared" si="1"/>
        <v>19.419288320203034</v>
      </c>
      <c r="P22" s="9"/>
    </row>
    <row r="23" spans="1:16">
      <c r="A23" s="12"/>
      <c r="B23" s="25">
        <v>335.14</v>
      </c>
      <c r="C23" s="20" t="s">
        <v>30</v>
      </c>
      <c r="D23" s="46">
        <v>15983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15983</v>
      </c>
      <c r="O23" s="47">
        <f t="shared" si="1"/>
        <v>0.84508010363242214</v>
      </c>
      <c r="P23" s="9"/>
    </row>
    <row r="24" spans="1:16">
      <c r="A24" s="12"/>
      <c r="B24" s="25">
        <v>335.15</v>
      </c>
      <c r="C24" s="20" t="s">
        <v>31</v>
      </c>
      <c r="D24" s="46">
        <v>6234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6234</v>
      </c>
      <c r="O24" s="47">
        <f t="shared" si="1"/>
        <v>0.32961455083804791</v>
      </c>
      <c r="P24" s="9"/>
    </row>
    <row r="25" spans="1:16">
      <c r="A25" s="12"/>
      <c r="B25" s="25">
        <v>335.18</v>
      </c>
      <c r="C25" s="20" t="s">
        <v>32</v>
      </c>
      <c r="D25" s="46">
        <v>868319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868319</v>
      </c>
      <c r="O25" s="47">
        <f t="shared" si="1"/>
        <v>45.911225083276051</v>
      </c>
      <c r="P25" s="9"/>
    </row>
    <row r="26" spans="1:16">
      <c r="A26" s="12"/>
      <c r="B26" s="25">
        <v>337.9</v>
      </c>
      <c r="C26" s="20" t="s">
        <v>88</v>
      </c>
      <c r="D26" s="46">
        <v>2000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2000</v>
      </c>
      <c r="O26" s="47">
        <f t="shared" si="1"/>
        <v>0.10574736953418283</v>
      </c>
      <c r="P26" s="9"/>
    </row>
    <row r="27" spans="1:16" ht="15.75">
      <c r="A27" s="29" t="s">
        <v>37</v>
      </c>
      <c r="B27" s="30"/>
      <c r="C27" s="31"/>
      <c r="D27" s="32">
        <f t="shared" ref="D27:M27" si="7">SUM(D28:D31)</f>
        <v>95590</v>
      </c>
      <c r="E27" s="32">
        <f t="shared" si="7"/>
        <v>1027373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1122963</v>
      </c>
      <c r="O27" s="45">
        <f t="shared" si="1"/>
        <v>59.375191667107281</v>
      </c>
      <c r="P27" s="10"/>
    </row>
    <row r="28" spans="1:16">
      <c r="A28" s="12"/>
      <c r="B28" s="25">
        <v>341.9</v>
      </c>
      <c r="C28" s="20" t="s">
        <v>40</v>
      </c>
      <c r="D28" s="46">
        <v>44303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44303</v>
      </c>
      <c r="O28" s="47">
        <f t="shared" si="1"/>
        <v>2.3424628562364509</v>
      </c>
      <c r="P28" s="9"/>
    </row>
    <row r="29" spans="1:16">
      <c r="A29" s="12"/>
      <c r="B29" s="25">
        <v>342.9</v>
      </c>
      <c r="C29" s="20" t="s">
        <v>41</v>
      </c>
      <c r="D29" s="46">
        <v>2696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2696</v>
      </c>
      <c r="O29" s="47">
        <f t="shared" si="1"/>
        <v>0.14254745413207848</v>
      </c>
      <c r="P29" s="9"/>
    </row>
    <row r="30" spans="1:16">
      <c r="A30" s="12"/>
      <c r="B30" s="25">
        <v>343.4</v>
      </c>
      <c r="C30" s="20" t="s">
        <v>42</v>
      </c>
      <c r="D30" s="46">
        <v>0</v>
      </c>
      <c r="E30" s="46">
        <v>1027373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1027373</v>
      </c>
      <c r="O30" s="47">
        <f t="shared" si="1"/>
        <v>54.320996140221013</v>
      </c>
      <c r="P30" s="9"/>
    </row>
    <row r="31" spans="1:16">
      <c r="A31" s="12"/>
      <c r="B31" s="25">
        <v>347.2</v>
      </c>
      <c r="C31" s="20" t="s">
        <v>44</v>
      </c>
      <c r="D31" s="46">
        <v>48591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48591</v>
      </c>
      <c r="O31" s="47">
        <f t="shared" si="1"/>
        <v>2.5691852165177389</v>
      </c>
      <c r="P31" s="9"/>
    </row>
    <row r="32" spans="1:16" ht="15.75">
      <c r="A32" s="29" t="s">
        <v>38</v>
      </c>
      <c r="B32" s="30"/>
      <c r="C32" s="31"/>
      <c r="D32" s="32">
        <f t="shared" ref="D32:M32" si="9">SUM(D33:D34)</f>
        <v>29083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29083</v>
      </c>
      <c r="O32" s="45">
        <f t="shared" si="1"/>
        <v>1.5377253740813197</v>
      </c>
      <c r="P32" s="10"/>
    </row>
    <row r="33" spans="1:119">
      <c r="A33" s="13"/>
      <c r="B33" s="39">
        <v>351.1</v>
      </c>
      <c r="C33" s="21" t="s">
        <v>47</v>
      </c>
      <c r="D33" s="46">
        <v>26884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26884</v>
      </c>
      <c r="O33" s="47">
        <f t="shared" si="1"/>
        <v>1.4214561412784856</v>
      </c>
      <c r="P33" s="9"/>
    </row>
    <row r="34" spans="1:119">
      <c r="A34" s="13"/>
      <c r="B34" s="39">
        <v>354</v>
      </c>
      <c r="C34" s="21" t="s">
        <v>48</v>
      </c>
      <c r="D34" s="46">
        <v>2199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10">SUM(D34:M34)</f>
        <v>2199</v>
      </c>
      <c r="O34" s="47">
        <f t="shared" si="1"/>
        <v>0.11626923280283404</v>
      </c>
      <c r="P34" s="9"/>
    </row>
    <row r="35" spans="1:119" ht="15.75">
      <c r="A35" s="29" t="s">
        <v>3</v>
      </c>
      <c r="B35" s="30"/>
      <c r="C35" s="31"/>
      <c r="D35" s="32">
        <f t="shared" ref="D35:M35" si="11">SUM(D36:D42)</f>
        <v>255744</v>
      </c>
      <c r="E35" s="32">
        <f t="shared" si="11"/>
        <v>1361597</v>
      </c>
      <c r="F35" s="32">
        <f t="shared" si="11"/>
        <v>0</v>
      </c>
      <c r="G35" s="32">
        <f t="shared" si="11"/>
        <v>22306</v>
      </c>
      <c r="H35" s="32">
        <f t="shared" si="11"/>
        <v>0</v>
      </c>
      <c r="I35" s="32">
        <f t="shared" si="11"/>
        <v>0</v>
      </c>
      <c r="J35" s="32">
        <f t="shared" si="11"/>
        <v>0</v>
      </c>
      <c r="K35" s="32">
        <f t="shared" si="11"/>
        <v>0</v>
      </c>
      <c r="L35" s="32">
        <f t="shared" si="11"/>
        <v>0</v>
      </c>
      <c r="M35" s="32">
        <f t="shared" si="11"/>
        <v>0</v>
      </c>
      <c r="N35" s="32">
        <f t="shared" si="10"/>
        <v>1639647</v>
      </c>
      <c r="O35" s="45">
        <f t="shared" si="1"/>
        <v>86.694178607307137</v>
      </c>
      <c r="P35" s="10"/>
    </row>
    <row r="36" spans="1:119">
      <c r="A36" s="12"/>
      <c r="B36" s="25">
        <v>361.1</v>
      </c>
      <c r="C36" s="20" t="s">
        <v>50</v>
      </c>
      <c r="D36" s="46">
        <v>127274</v>
      </c>
      <c r="E36" s="46">
        <v>21223</v>
      </c>
      <c r="F36" s="46">
        <v>0</v>
      </c>
      <c r="G36" s="46">
        <v>22306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170803</v>
      </c>
      <c r="O36" s="47">
        <f t="shared" si="1"/>
        <v>9.0309839792735147</v>
      </c>
      <c r="P36" s="9"/>
    </row>
    <row r="37" spans="1:119">
      <c r="A37" s="12"/>
      <c r="B37" s="25">
        <v>363.12</v>
      </c>
      <c r="C37" s="20" t="s">
        <v>21</v>
      </c>
      <c r="D37" s="46">
        <v>0</v>
      </c>
      <c r="E37" s="46">
        <v>1286554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1286554</v>
      </c>
      <c r="O37" s="47">
        <f t="shared" si="1"/>
        <v>68.024850631840536</v>
      </c>
      <c r="P37" s="9"/>
    </row>
    <row r="38" spans="1:119">
      <c r="A38" s="12"/>
      <c r="B38" s="25">
        <v>363.27</v>
      </c>
      <c r="C38" s="20" t="s">
        <v>89</v>
      </c>
      <c r="D38" s="46">
        <v>0</v>
      </c>
      <c r="E38" s="46">
        <v>3197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3197</v>
      </c>
      <c r="O38" s="47">
        <f t="shared" si="1"/>
        <v>0.16903717020039127</v>
      </c>
      <c r="P38" s="9"/>
    </row>
    <row r="39" spans="1:119">
      <c r="A39" s="12"/>
      <c r="B39" s="25">
        <v>363.29</v>
      </c>
      <c r="C39" s="20" t="s">
        <v>90</v>
      </c>
      <c r="D39" s="46">
        <v>0</v>
      </c>
      <c r="E39" s="46">
        <v>5927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5927</v>
      </c>
      <c r="O39" s="47">
        <f t="shared" si="1"/>
        <v>0.31338232961455081</v>
      </c>
      <c r="P39" s="9"/>
    </row>
    <row r="40" spans="1:119">
      <c r="A40" s="12"/>
      <c r="B40" s="25">
        <v>365</v>
      </c>
      <c r="C40" s="20" t="s">
        <v>73</v>
      </c>
      <c r="D40" s="46">
        <v>0</v>
      </c>
      <c r="E40" s="46">
        <v>27445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27445</v>
      </c>
      <c r="O40" s="47">
        <f t="shared" si="1"/>
        <v>1.451118278432824</v>
      </c>
      <c r="P40" s="9"/>
    </row>
    <row r="41" spans="1:119">
      <c r="A41" s="12"/>
      <c r="B41" s="25">
        <v>366</v>
      </c>
      <c r="C41" s="20" t="s">
        <v>52</v>
      </c>
      <c r="D41" s="46">
        <v>1186</v>
      </c>
      <c r="E41" s="46">
        <v>17251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18437</v>
      </c>
      <c r="O41" s="47">
        <f t="shared" si="1"/>
        <v>0.97483212605086444</v>
      </c>
      <c r="P41" s="9"/>
    </row>
    <row r="42" spans="1:119">
      <c r="A42" s="12"/>
      <c r="B42" s="25">
        <v>369.9</v>
      </c>
      <c r="C42" s="20" t="s">
        <v>53</v>
      </c>
      <c r="D42" s="46">
        <v>127284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127284</v>
      </c>
      <c r="O42" s="47">
        <f t="shared" si="1"/>
        <v>6.7299740918944639</v>
      </c>
      <c r="P42" s="9"/>
    </row>
    <row r="43" spans="1:119" ht="15.75">
      <c r="A43" s="29" t="s">
        <v>39</v>
      </c>
      <c r="B43" s="30"/>
      <c r="C43" s="31"/>
      <c r="D43" s="32">
        <f t="shared" ref="D43:M43" si="12">SUM(D44:D44)</f>
        <v>2530000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0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0"/>
        <v>2530000</v>
      </c>
      <c r="O43" s="45">
        <f t="shared" si="1"/>
        <v>133.77042246074129</v>
      </c>
      <c r="P43" s="9"/>
    </row>
    <row r="44" spans="1:119" ht="15.75" thickBot="1">
      <c r="A44" s="12"/>
      <c r="B44" s="25">
        <v>384</v>
      </c>
      <c r="C44" s="20" t="s">
        <v>54</v>
      </c>
      <c r="D44" s="46">
        <v>2530000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2530000</v>
      </c>
      <c r="O44" s="47">
        <f t="shared" si="1"/>
        <v>133.77042246074129</v>
      </c>
      <c r="P44" s="9"/>
    </row>
    <row r="45" spans="1:119" ht="16.5" thickBot="1">
      <c r="A45" s="14" t="s">
        <v>45</v>
      </c>
      <c r="B45" s="23"/>
      <c r="C45" s="22"/>
      <c r="D45" s="15">
        <f t="shared" ref="D45:M45" si="13">SUM(D5,D13,D18,D27,D32,D35,D43)</f>
        <v>12655531</v>
      </c>
      <c r="E45" s="15">
        <f t="shared" si="13"/>
        <v>3119257</v>
      </c>
      <c r="F45" s="15">
        <f t="shared" si="13"/>
        <v>0</v>
      </c>
      <c r="G45" s="15">
        <f t="shared" si="13"/>
        <v>22306</v>
      </c>
      <c r="H45" s="15">
        <f t="shared" si="13"/>
        <v>0</v>
      </c>
      <c r="I45" s="15">
        <f t="shared" si="13"/>
        <v>0</v>
      </c>
      <c r="J45" s="15">
        <f t="shared" si="13"/>
        <v>0</v>
      </c>
      <c r="K45" s="15">
        <f t="shared" si="13"/>
        <v>0</v>
      </c>
      <c r="L45" s="15">
        <f t="shared" si="13"/>
        <v>0</v>
      </c>
      <c r="M45" s="15">
        <f t="shared" si="13"/>
        <v>0</v>
      </c>
      <c r="N45" s="15">
        <f t="shared" si="10"/>
        <v>15797094</v>
      </c>
      <c r="O45" s="38">
        <f t="shared" si="1"/>
        <v>835.25056839211129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92</v>
      </c>
      <c r="M47" s="48"/>
      <c r="N47" s="48"/>
      <c r="O47" s="43">
        <v>18913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68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126</v>
      </c>
      <c r="N4" s="35" t="s">
        <v>9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SUM(D6:D12)</f>
        <v>10017863</v>
      </c>
      <c r="E5" s="27">
        <f t="shared" si="0"/>
        <v>51585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10069448</v>
      </c>
      <c r="P5" s="33">
        <f t="shared" ref="P5:P52" si="1">(O5/P$54)</f>
        <v>431.49845731916355</v>
      </c>
      <c r="Q5" s="6"/>
    </row>
    <row r="6" spans="1:134">
      <c r="A6" s="12"/>
      <c r="B6" s="25">
        <v>311</v>
      </c>
      <c r="C6" s="20" t="s">
        <v>2</v>
      </c>
      <c r="D6" s="46">
        <v>6912498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6912498</v>
      </c>
      <c r="P6" s="47">
        <f t="shared" si="1"/>
        <v>296.21606102159751</v>
      </c>
      <c r="Q6" s="9"/>
    </row>
    <row r="7" spans="1:134">
      <c r="A7" s="12"/>
      <c r="B7" s="25">
        <v>312.41000000000003</v>
      </c>
      <c r="C7" s="20" t="s">
        <v>129</v>
      </c>
      <c r="D7" s="46">
        <v>320723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320723</v>
      </c>
      <c r="P7" s="47">
        <f t="shared" si="1"/>
        <v>13.743700719917724</v>
      </c>
      <c r="Q7" s="9"/>
    </row>
    <row r="8" spans="1:134">
      <c r="A8" s="12"/>
      <c r="B8" s="25">
        <v>312.43</v>
      </c>
      <c r="C8" s="20" t="s">
        <v>130</v>
      </c>
      <c r="D8" s="46">
        <v>231274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231274</v>
      </c>
      <c r="P8" s="47">
        <f t="shared" si="1"/>
        <v>9.9106102159753178</v>
      </c>
      <c r="Q8" s="9"/>
    </row>
    <row r="9" spans="1:134">
      <c r="A9" s="12"/>
      <c r="B9" s="25">
        <v>314.10000000000002</v>
      </c>
      <c r="C9" s="20" t="s">
        <v>12</v>
      </c>
      <c r="D9" s="46">
        <v>1850689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1850689</v>
      </c>
      <c r="P9" s="47">
        <f t="shared" si="1"/>
        <v>79.306179293794997</v>
      </c>
      <c r="Q9" s="9"/>
    </row>
    <row r="10" spans="1:134">
      <c r="A10" s="12"/>
      <c r="B10" s="25">
        <v>314.8</v>
      </c>
      <c r="C10" s="20" t="s">
        <v>13</v>
      </c>
      <c r="D10" s="46">
        <v>89723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89723</v>
      </c>
      <c r="P10" s="47">
        <f t="shared" si="1"/>
        <v>3.8448320191978058</v>
      </c>
      <c r="Q10" s="9"/>
    </row>
    <row r="11" spans="1:134">
      <c r="A11" s="12"/>
      <c r="B11" s="25">
        <v>315.10000000000002</v>
      </c>
      <c r="C11" s="20" t="s">
        <v>131</v>
      </c>
      <c r="D11" s="46">
        <v>612956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612956</v>
      </c>
      <c r="P11" s="47">
        <f t="shared" si="1"/>
        <v>26.266540966746657</v>
      </c>
      <c r="Q11" s="9"/>
    </row>
    <row r="12" spans="1:134">
      <c r="A12" s="12"/>
      <c r="B12" s="25">
        <v>316</v>
      </c>
      <c r="C12" s="20" t="s">
        <v>95</v>
      </c>
      <c r="D12" s="46">
        <v>0</v>
      </c>
      <c r="E12" s="46">
        <v>51585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51585</v>
      </c>
      <c r="P12" s="47">
        <f t="shared" si="1"/>
        <v>2.2105330819334932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SUM(D14:D24)</f>
        <v>1329335</v>
      </c>
      <c r="E13" s="32">
        <f t="shared" si="3"/>
        <v>4924320</v>
      </c>
      <c r="F13" s="32">
        <f t="shared" si="3"/>
        <v>74753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6328408</v>
      </c>
      <c r="P13" s="45">
        <f t="shared" si="1"/>
        <v>271.18649297223175</v>
      </c>
      <c r="Q13" s="10"/>
    </row>
    <row r="14" spans="1:134">
      <c r="A14" s="12"/>
      <c r="B14" s="25">
        <v>322</v>
      </c>
      <c r="C14" s="20" t="s">
        <v>132</v>
      </c>
      <c r="D14" s="46">
        <v>1287743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1287743</v>
      </c>
      <c r="P14" s="47">
        <f t="shared" si="1"/>
        <v>55.182679122386013</v>
      </c>
      <c r="Q14" s="9"/>
    </row>
    <row r="15" spans="1:134">
      <c r="A15" s="12"/>
      <c r="B15" s="25">
        <v>323.10000000000002</v>
      </c>
      <c r="C15" s="20" t="s">
        <v>17</v>
      </c>
      <c r="D15" s="46">
        <v>0</v>
      </c>
      <c r="E15" s="46">
        <v>957576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4" si="4">SUM(D15:N15)</f>
        <v>957576</v>
      </c>
      <c r="P15" s="47">
        <f t="shared" si="1"/>
        <v>41.03428179636613</v>
      </c>
      <c r="Q15" s="9"/>
    </row>
    <row r="16" spans="1:134">
      <c r="A16" s="12"/>
      <c r="B16" s="25">
        <v>323.39999999999998</v>
      </c>
      <c r="C16" s="20" t="s">
        <v>84</v>
      </c>
      <c r="D16" s="46">
        <v>0</v>
      </c>
      <c r="E16" s="46">
        <v>23228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23228</v>
      </c>
      <c r="P16" s="47">
        <f t="shared" si="1"/>
        <v>0.9953719574905725</v>
      </c>
      <c r="Q16" s="9"/>
    </row>
    <row r="17" spans="1:17">
      <c r="A17" s="12"/>
      <c r="B17" s="25">
        <v>324.31</v>
      </c>
      <c r="C17" s="20" t="s">
        <v>133</v>
      </c>
      <c r="D17" s="46">
        <v>0</v>
      </c>
      <c r="E17" s="46">
        <v>510906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510906</v>
      </c>
      <c r="P17" s="47">
        <f t="shared" si="1"/>
        <v>21.893469317792253</v>
      </c>
      <c r="Q17" s="9"/>
    </row>
    <row r="18" spans="1:17">
      <c r="A18" s="12"/>
      <c r="B18" s="25">
        <v>324.61</v>
      </c>
      <c r="C18" s="20" t="s">
        <v>19</v>
      </c>
      <c r="D18" s="46">
        <v>0</v>
      </c>
      <c r="E18" s="46">
        <v>149517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149517</v>
      </c>
      <c r="P18" s="47">
        <f t="shared" si="1"/>
        <v>6.4071391840932463</v>
      </c>
      <c r="Q18" s="9"/>
    </row>
    <row r="19" spans="1:17">
      <c r="A19" s="12"/>
      <c r="B19" s="25">
        <v>324.91000000000003</v>
      </c>
      <c r="C19" s="20" t="s">
        <v>20</v>
      </c>
      <c r="D19" s="46">
        <v>0</v>
      </c>
      <c r="E19" s="46">
        <v>52517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52517</v>
      </c>
      <c r="P19" s="47">
        <f t="shared" si="1"/>
        <v>2.2504713747000342</v>
      </c>
      <c r="Q19" s="9"/>
    </row>
    <row r="20" spans="1:17">
      <c r="A20" s="12"/>
      <c r="B20" s="25" t="s">
        <v>145</v>
      </c>
      <c r="C20" s="20" t="s">
        <v>146</v>
      </c>
      <c r="D20" s="46">
        <v>0</v>
      </c>
      <c r="E20" s="46">
        <v>712940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712940</v>
      </c>
      <c r="P20" s="47">
        <f t="shared" si="1"/>
        <v>30.551079876585533</v>
      </c>
      <c r="Q20" s="9"/>
    </row>
    <row r="21" spans="1:17">
      <c r="A21" s="12"/>
      <c r="B21" s="25">
        <v>325.2</v>
      </c>
      <c r="C21" s="20" t="s">
        <v>21</v>
      </c>
      <c r="D21" s="46">
        <v>0</v>
      </c>
      <c r="E21" s="46">
        <v>2517636</v>
      </c>
      <c r="F21" s="46">
        <v>74753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2592389</v>
      </c>
      <c r="P21" s="47">
        <f t="shared" si="1"/>
        <v>111.08968974974289</v>
      </c>
      <c r="Q21" s="9"/>
    </row>
    <row r="22" spans="1:17">
      <c r="A22" s="12"/>
      <c r="B22" s="25">
        <v>329.1</v>
      </c>
      <c r="C22" s="20" t="s">
        <v>134</v>
      </c>
      <c r="D22" s="46">
        <v>21417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21417</v>
      </c>
      <c r="P22" s="47">
        <f t="shared" si="1"/>
        <v>0.9177665409667467</v>
      </c>
      <c r="Q22" s="9"/>
    </row>
    <row r="23" spans="1:17">
      <c r="A23" s="12"/>
      <c r="B23" s="25">
        <v>329.2</v>
      </c>
      <c r="C23" s="20" t="s">
        <v>135</v>
      </c>
      <c r="D23" s="46">
        <v>11200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11200</v>
      </c>
      <c r="P23" s="47">
        <f t="shared" si="1"/>
        <v>0.47994514912581421</v>
      </c>
      <c r="Q23" s="9"/>
    </row>
    <row r="24" spans="1:17">
      <c r="A24" s="12"/>
      <c r="B24" s="25">
        <v>329.5</v>
      </c>
      <c r="C24" s="20" t="s">
        <v>136</v>
      </c>
      <c r="D24" s="46">
        <v>8975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8975</v>
      </c>
      <c r="P24" s="47">
        <f t="shared" si="1"/>
        <v>0.38459890298251631</v>
      </c>
      <c r="Q24" s="9"/>
    </row>
    <row r="25" spans="1:17" ht="15.75">
      <c r="A25" s="29" t="s">
        <v>137</v>
      </c>
      <c r="B25" s="30"/>
      <c r="C25" s="31"/>
      <c r="D25" s="32">
        <f t="shared" ref="D25:N25" si="5">SUM(D26:D35)</f>
        <v>2796102</v>
      </c>
      <c r="E25" s="32">
        <f t="shared" si="5"/>
        <v>476665</v>
      </c>
      <c r="F25" s="32">
        <f t="shared" si="5"/>
        <v>0</v>
      </c>
      <c r="G25" s="32">
        <f t="shared" si="5"/>
        <v>10000000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13272767</v>
      </c>
      <c r="P25" s="45">
        <f t="shared" si="1"/>
        <v>568.76786938635587</v>
      </c>
      <c r="Q25" s="10"/>
    </row>
    <row r="26" spans="1:17">
      <c r="A26" s="12"/>
      <c r="B26" s="25">
        <v>331.1</v>
      </c>
      <c r="C26" s="20" t="s">
        <v>147</v>
      </c>
      <c r="D26" s="46">
        <v>0</v>
      </c>
      <c r="E26" s="46">
        <v>10000</v>
      </c>
      <c r="F26" s="46">
        <v>0</v>
      </c>
      <c r="G26" s="46">
        <v>10000000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10010000</v>
      </c>
      <c r="P26" s="47">
        <f t="shared" si="1"/>
        <v>428.95097703119643</v>
      </c>
      <c r="Q26" s="9"/>
    </row>
    <row r="27" spans="1:17">
      <c r="A27" s="12"/>
      <c r="B27" s="25">
        <v>331.5</v>
      </c>
      <c r="C27" s="20" t="s">
        <v>76</v>
      </c>
      <c r="D27" s="46">
        <v>4953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4" si="6">SUM(D27:N27)</f>
        <v>4953</v>
      </c>
      <c r="P27" s="47">
        <f t="shared" si="1"/>
        <v>0.2122471717517998</v>
      </c>
      <c r="Q27" s="9"/>
    </row>
    <row r="28" spans="1:17">
      <c r="A28" s="12"/>
      <c r="B28" s="25">
        <v>331.7</v>
      </c>
      <c r="C28" s="20" t="s">
        <v>25</v>
      </c>
      <c r="D28" s="46">
        <v>59436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59436</v>
      </c>
      <c r="P28" s="47">
        <f t="shared" si="1"/>
        <v>2.5469660610215974</v>
      </c>
      <c r="Q28" s="9"/>
    </row>
    <row r="29" spans="1:17">
      <c r="A29" s="12"/>
      <c r="B29" s="25">
        <v>334.39</v>
      </c>
      <c r="C29" s="20" t="s">
        <v>138</v>
      </c>
      <c r="D29" s="46">
        <v>0</v>
      </c>
      <c r="E29" s="46">
        <v>265000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265000</v>
      </c>
      <c r="P29" s="47">
        <f t="shared" si="1"/>
        <v>11.355845046280425</v>
      </c>
      <c r="Q29" s="9"/>
    </row>
    <row r="30" spans="1:17">
      <c r="A30" s="12"/>
      <c r="B30" s="25">
        <v>334.49</v>
      </c>
      <c r="C30" s="20" t="s">
        <v>70</v>
      </c>
      <c r="D30" s="46">
        <v>245805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245805</v>
      </c>
      <c r="P30" s="47">
        <f t="shared" si="1"/>
        <v>10.533296194720604</v>
      </c>
      <c r="Q30" s="9"/>
    </row>
    <row r="31" spans="1:17">
      <c r="A31" s="12"/>
      <c r="B31" s="25">
        <v>335.125</v>
      </c>
      <c r="C31" s="20" t="s">
        <v>139</v>
      </c>
      <c r="D31" s="46">
        <v>921363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921363</v>
      </c>
      <c r="P31" s="47">
        <f t="shared" si="1"/>
        <v>39.482473431607815</v>
      </c>
      <c r="Q31" s="9"/>
    </row>
    <row r="32" spans="1:17">
      <c r="A32" s="12"/>
      <c r="B32" s="25">
        <v>335.14</v>
      </c>
      <c r="C32" s="20" t="s">
        <v>98</v>
      </c>
      <c r="D32" s="46">
        <v>16922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16922</v>
      </c>
      <c r="P32" s="47">
        <f t="shared" si="1"/>
        <v>0.72514569763455605</v>
      </c>
      <c r="Q32" s="9"/>
    </row>
    <row r="33" spans="1:17">
      <c r="A33" s="12"/>
      <c r="B33" s="25">
        <v>335.15</v>
      </c>
      <c r="C33" s="20" t="s">
        <v>99</v>
      </c>
      <c r="D33" s="46">
        <v>7427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7427</v>
      </c>
      <c r="P33" s="47">
        <f t="shared" si="1"/>
        <v>0.31826362701405553</v>
      </c>
      <c r="Q33" s="9"/>
    </row>
    <row r="34" spans="1:17">
      <c r="A34" s="12"/>
      <c r="B34" s="25">
        <v>335.18</v>
      </c>
      <c r="C34" s="20" t="s">
        <v>140</v>
      </c>
      <c r="D34" s="46">
        <v>1540196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1540196</v>
      </c>
      <c r="P34" s="47">
        <f t="shared" si="1"/>
        <v>66.000857044909154</v>
      </c>
      <c r="Q34" s="9"/>
    </row>
    <row r="35" spans="1:17">
      <c r="A35" s="12"/>
      <c r="B35" s="25">
        <v>337.3</v>
      </c>
      <c r="C35" s="20" t="s">
        <v>141</v>
      </c>
      <c r="D35" s="46">
        <v>0</v>
      </c>
      <c r="E35" s="46">
        <v>201665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7">SUM(D35:N35)</f>
        <v>201665</v>
      </c>
      <c r="P35" s="47">
        <f t="shared" si="1"/>
        <v>8.6417980802194041</v>
      </c>
      <c r="Q35" s="9"/>
    </row>
    <row r="36" spans="1:17" ht="15.75">
      <c r="A36" s="29" t="s">
        <v>37</v>
      </c>
      <c r="B36" s="30"/>
      <c r="C36" s="31"/>
      <c r="D36" s="32">
        <f t="shared" ref="D36:N36" si="8">SUM(D37:D42)</f>
        <v>280338</v>
      </c>
      <c r="E36" s="32">
        <f t="shared" si="8"/>
        <v>1944678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>SUM(D36:N36)</f>
        <v>2225016</v>
      </c>
      <c r="P36" s="45">
        <f t="shared" si="1"/>
        <v>95.34693177922523</v>
      </c>
      <c r="Q36" s="10"/>
    </row>
    <row r="37" spans="1:17">
      <c r="A37" s="12"/>
      <c r="B37" s="25">
        <v>341.9</v>
      </c>
      <c r="C37" s="20" t="s">
        <v>101</v>
      </c>
      <c r="D37" s="46">
        <v>53976</v>
      </c>
      <c r="E37" s="46">
        <v>45000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2" si="9">SUM(D37:N37)</f>
        <v>98976</v>
      </c>
      <c r="P37" s="47">
        <f t="shared" si="1"/>
        <v>4.2413438464175526</v>
      </c>
      <c r="Q37" s="9"/>
    </row>
    <row r="38" spans="1:17">
      <c r="A38" s="12"/>
      <c r="B38" s="25">
        <v>343.4</v>
      </c>
      <c r="C38" s="20" t="s">
        <v>42</v>
      </c>
      <c r="D38" s="46">
        <v>0</v>
      </c>
      <c r="E38" s="46">
        <v>1899678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1899678</v>
      </c>
      <c r="P38" s="47">
        <f t="shared" si="1"/>
        <v>81.405467946520403</v>
      </c>
      <c r="Q38" s="9"/>
    </row>
    <row r="39" spans="1:17">
      <c r="A39" s="12"/>
      <c r="B39" s="25">
        <v>344.9</v>
      </c>
      <c r="C39" s="20" t="s">
        <v>102</v>
      </c>
      <c r="D39" s="46">
        <v>65559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65559</v>
      </c>
      <c r="P39" s="47">
        <f t="shared" si="1"/>
        <v>2.8093503599588621</v>
      </c>
      <c r="Q39" s="9"/>
    </row>
    <row r="40" spans="1:17">
      <c r="A40" s="12"/>
      <c r="B40" s="25">
        <v>346.4</v>
      </c>
      <c r="C40" s="20" t="s">
        <v>72</v>
      </c>
      <c r="D40" s="46">
        <v>342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342</v>
      </c>
      <c r="P40" s="47">
        <f t="shared" si="1"/>
        <v>1.4655467946520397E-2</v>
      </c>
      <c r="Q40" s="9"/>
    </row>
    <row r="41" spans="1:17">
      <c r="A41" s="12"/>
      <c r="B41" s="25">
        <v>347.2</v>
      </c>
      <c r="C41" s="20" t="s">
        <v>44</v>
      </c>
      <c r="D41" s="46">
        <v>160163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160163</v>
      </c>
      <c r="P41" s="47">
        <f t="shared" si="1"/>
        <v>6.8633441892355158</v>
      </c>
      <c r="Q41" s="9"/>
    </row>
    <row r="42" spans="1:17">
      <c r="A42" s="12"/>
      <c r="B42" s="25">
        <v>347.9</v>
      </c>
      <c r="C42" s="20" t="s">
        <v>148</v>
      </c>
      <c r="D42" s="46">
        <v>298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298</v>
      </c>
      <c r="P42" s="47">
        <f t="shared" si="1"/>
        <v>1.2769969146383271E-2</v>
      </c>
      <c r="Q42" s="9"/>
    </row>
    <row r="43" spans="1:17" ht="15.75">
      <c r="A43" s="29" t="s">
        <v>38</v>
      </c>
      <c r="B43" s="30"/>
      <c r="C43" s="31"/>
      <c r="D43" s="32">
        <f t="shared" ref="D43:N43" si="10">SUM(D44:D45)</f>
        <v>98243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>SUM(D43:N43)</f>
        <v>98243</v>
      </c>
      <c r="P43" s="45">
        <f t="shared" si="1"/>
        <v>4.2099331504970863</v>
      </c>
      <c r="Q43" s="10"/>
    </row>
    <row r="44" spans="1:17">
      <c r="A44" s="13"/>
      <c r="B44" s="39">
        <v>351.9</v>
      </c>
      <c r="C44" s="21" t="s">
        <v>142</v>
      </c>
      <c r="D44" s="46">
        <v>13078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5" si="11">SUM(D44:N44)</f>
        <v>13078</v>
      </c>
      <c r="P44" s="47">
        <f t="shared" si="1"/>
        <v>0.56042166609530342</v>
      </c>
      <c r="Q44" s="9"/>
    </row>
    <row r="45" spans="1:17">
      <c r="A45" s="13"/>
      <c r="B45" s="39">
        <v>354</v>
      </c>
      <c r="C45" s="21" t="s">
        <v>48</v>
      </c>
      <c r="D45" s="46">
        <v>85165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85165</v>
      </c>
      <c r="P45" s="47">
        <f t="shared" si="1"/>
        <v>3.6495114844017826</v>
      </c>
      <c r="Q45" s="9"/>
    </row>
    <row r="46" spans="1:17" ht="15.75">
      <c r="A46" s="29" t="s">
        <v>3</v>
      </c>
      <c r="B46" s="30"/>
      <c r="C46" s="31"/>
      <c r="D46" s="32">
        <f t="shared" ref="D46:N46" si="12">SUM(D47:D49)</f>
        <v>718942</v>
      </c>
      <c r="E46" s="32">
        <f t="shared" si="12"/>
        <v>28234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>SUM(D46:N46)</f>
        <v>747176</v>
      </c>
      <c r="P46" s="45">
        <f t="shared" si="1"/>
        <v>32.018169352074047</v>
      </c>
      <c r="Q46" s="10"/>
    </row>
    <row r="47" spans="1:17">
      <c r="A47" s="12"/>
      <c r="B47" s="25">
        <v>361.1</v>
      </c>
      <c r="C47" s="20" t="s">
        <v>50</v>
      </c>
      <c r="D47" s="46">
        <v>96839</v>
      </c>
      <c r="E47" s="46">
        <v>15435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112274</v>
      </c>
      <c r="P47" s="47">
        <f t="shared" si="1"/>
        <v>4.8111930065135411</v>
      </c>
      <c r="Q47" s="9"/>
    </row>
    <row r="48" spans="1:17">
      <c r="A48" s="12"/>
      <c r="B48" s="25">
        <v>366</v>
      </c>
      <c r="C48" s="20" t="s">
        <v>52</v>
      </c>
      <c r="D48" s="46">
        <v>20000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1" si="13">SUM(D48:N48)</f>
        <v>20000</v>
      </c>
      <c r="P48" s="47">
        <f t="shared" si="1"/>
        <v>0.85704490915323961</v>
      </c>
      <c r="Q48" s="9"/>
    </row>
    <row r="49" spans="1:120">
      <c r="A49" s="12"/>
      <c r="B49" s="25">
        <v>369.9</v>
      </c>
      <c r="C49" s="20" t="s">
        <v>53</v>
      </c>
      <c r="D49" s="46">
        <v>602103</v>
      </c>
      <c r="E49" s="46">
        <v>12799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614902</v>
      </c>
      <c r="P49" s="47">
        <f t="shared" si="1"/>
        <v>26.349931436407267</v>
      </c>
      <c r="Q49" s="9"/>
    </row>
    <row r="50" spans="1:120" ht="15.75">
      <c r="A50" s="29" t="s">
        <v>39</v>
      </c>
      <c r="B50" s="30"/>
      <c r="C50" s="31"/>
      <c r="D50" s="32">
        <f t="shared" ref="D50:N50" si="14">SUM(D51:D51)</f>
        <v>607731</v>
      </c>
      <c r="E50" s="32">
        <f t="shared" si="14"/>
        <v>0</v>
      </c>
      <c r="F50" s="32">
        <f t="shared" si="14"/>
        <v>302855</v>
      </c>
      <c r="G50" s="32">
        <f t="shared" si="14"/>
        <v>0</v>
      </c>
      <c r="H50" s="32">
        <f t="shared" si="14"/>
        <v>0</v>
      </c>
      <c r="I50" s="32">
        <f t="shared" si="14"/>
        <v>0</v>
      </c>
      <c r="J50" s="32">
        <f t="shared" si="14"/>
        <v>0</v>
      </c>
      <c r="K50" s="32">
        <f t="shared" si="14"/>
        <v>0</v>
      </c>
      <c r="L50" s="32">
        <f t="shared" si="14"/>
        <v>0</v>
      </c>
      <c r="M50" s="32">
        <f t="shared" si="14"/>
        <v>0</v>
      </c>
      <c r="N50" s="32">
        <f t="shared" si="14"/>
        <v>0</v>
      </c>
      <c r="O50" s="32">
        <f t="shared" si="13"/>
        <v>910586</v>
      </c>
      <c r="P50" s="45">
        <f t="shared" si="1"/>
        <v>39.020654782310594</v>
      </c>
      <c r="Q50" s="9"/>
    </row>
    <row r="51" spans="1:120" ht="15.75" thickBot="1">
      <c r="A51" s="12"/>
      <c r="B51" s="25">
        <v>381</v>
      </c>
      <c r="C51" s="20" t="s">
        <v>65</v>
      </c>
      <c r="D51" s="46">
        <v>607731</v>
      </c>
      <c r="E51" s="46">
        <v>0</v>
      </c>
      <c r="F51" s="46">
        <v>302855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910586</v>
      </c>
      <c r="P51" s="47">
        <f t="shared" si="1"/>
        <v>39.020654782310594</v>
      </c>
      <c r="Q51" s="9"/>
    </row>
    <row r="52" spans="1:120" ht="16.5" thickBot="1">
      <c r="A52" s="14" t="s">
        <v>45</v>
      </c>
      <c r="B52" s="23"/>
      <c r="C52" s="22"/>
      <c r="D52" s="15">
        <f t="shared" ref="D52:N52" si="15">SUM(D5,D13,D25,D36,D43,D46,D50)</f>
        <v>15848554</v>
      </c>
      <c r="E52" s="15">
        <f t="shared" si="15"/>
        <v>7425482</v>
      </c>
      <c r="F52" s="15">
        <f t="shared" si="15"/>
        <v>377608</v>
      </c>
      <c r="G52" s="15">
        <f t="shared" si="15"/>
        <v>10000000</v>
      </c>
      <c r="H52" s="15">
        <f t="shared" si="15"/>
        <v>0</v>
      </c>
      <c r="I52" s="15">
        <f t="shared" si="15"/>
        <v>0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 t="shared" si="15"/>
        <v>0</v>
      </c>
      <c r="O52" s="15">
        <f>SUM(D52:N52)</f>
        <v>33651644</v>
      </c>
      <c r="P52" s="38">
        <f t="shared" si="1"/>
        <v>1442.0485087418581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8" t="s">
        <v>149</v>
      </c>
      <c r="N54" s="48"/>
      <c r="O54" s="48"/>
      <c r="P54" s="43">
        <v>23336</v>
      </c>
    </row>
    <row r="55" spans="1:120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20" ht="15.75" customHeight="1" thickBot="1">
      <c r="A56" s="52" t="s">
        <v>68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126</v>
      </c>
      <c r="N4" s="35" t="s">
        <v>9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SUM(D6:D12)</f>
        <v>9501354</v>
      </c>
      <c r="E5" s="27">
        <f t="shared" si="0"/>
        <v>52493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9553847</v>
      </c>
      <c r="P5" s="33">
        <f t="shared" ref="P5:P51" si="1">(O5/P$53)</f>
        <v>415.13196315286348</v>
      </c>
      <c r="Q5" s="6"/>
    </row>
    <row r="6" spans="1:134">
      <c r="A6" s="12"/>
      <c r="B6" s="25">
        <v>311</v>
      </c>
      <c r="C6" s="20" t="s">
        <v>2</v>
      </c>
      <c r="D6" s="46">
        <v>6459025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6459025</v>
      </c>
      <c r="P6" s="47">
        <f t="shared" si="1"/>
        <v>280.65633961936214</v>
      </c>
      <c r="Q6" s="9"/>
    </row>
    <row r="7" spans="1:134">
      <c r="A7" s="12"/>
      <c r="B7" s="25">
        <v>312.41000000000003</v>
      </c>
      <c r="C7" s="20" t="s">
        <v>129</v>
      </c>
      <c r="D7" s="46">
        <v>312157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312157</v>
      </c>
      <c r="P7" s="47">
        <f t="shared" si="1"/>
        <v>13.563787259928739</v>
      </c>
      <c r="Q7" s="9"/>
    </row>
    <row r="8" spans="1:134">
      <c r="A8" s="12"/>
      <c r="B8" s="25">
        <v>312.43</v>
      </c>
      <c r="C8" s="20" t="s">
        <v>130</v>
      </c>
      <c r="D8" s="46">
        <v>228890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228890</v>
      </c>
      <c r="P8" s="47">
        <f t="shared" si="1"/>
        <v>9.9456852350743024</v>
      </c>
      <c r="Q8" s="9"/>
    </row>
    <row r="9" spans="1:134">
      <c r="A9" s="12"/>
      <c r="B9" s="25">
        <v>314.10000000000002</v>
      </c>
      <c r="C9" s="20" t="s">
        <v>12</v>
      </c>
      <c r="D9" s="46">
        <v>1866723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1866723</v>
      </c>
      <c r="P9" s="47">
        <f t="shared" si="1"/>
        <v>81.1124967411141</v>
      </c>
      <c r="Q9" s="9"/>
    </row>
    <row r="10" spans="1:134">
      <c r="A10" s="12"/>
      <c r="B10" s="25">
        <v>314.8</v>
      </c>
      <c r="C10" s="20" t="s">
        <v>13</v>
      </c>
      <c r="D10" s="46">
        <v>76365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76365</v>
      </c>
      <c r="P10" s="47">
        <f t="shared" si="1"/>
        <v>3.3181976188407059</v>
      </c>
      <c r="Q10" s="9"/>
    </row>
    <row r="11" spans="1:134">
      <c r="A11" s="12"/>
      <c r="B11" s="25">
        <v>315.10000000000002</v>
      </c>
      <c r="C11" s="20" t="s">
        <v>131</v>
      </c>
      <c r="D11" s="46">
        <v>558194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558194</v>
      </c>
      <c r="P11" s="47">
        <f t="shared" si="1"/>
        <v>24.254540714347787</v>
      </c>
      <c r="Q11" s="9"/>
    </row>
    <row r="12" spans="1:134">
      <c r="A12" s="12"/>
      <c r="B12" s="25">
        <v>316</v>
      </c>
      <c r="C12" s="20" t="s">
        <v>95</v>
      </c>
      <c r="D12" s="46">
        <v>0</v>
      </c>
      <c r="E12" s="46">
        <v>52493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52493</v>
      </c>
      <c r="P12" s="47">
        <f t="shared" si="1"/>
        <v>2.2809159641957071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SUM(D14:D23)</f>
        <v>1261923</v>
      </c>
      <c r="E13" s="32">
        <f t="shared" si="3"/>
        <v>4234260</v>
      </c>
      <c r="F13" s="32">
        <f t="shared" si="3"/>
        <v>74550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5570733</v>
      </c>
      <c r="P13" s="45">
        <f t="shared" si="1"/>
        <v>242.05844268706005</v>
      </c>
      <c r="Q13" s="10"/>
    </row>
    <row r="14" spans="1:134">
      <c r="A14" s="12"/>
      <c r="B14" s="25">
        <v>322</v>
      </c>
      <c r="C14" s="20" t="s">
        <v>132</v>
      </c>
      <c r="D14" s="46">
        <v>1225621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1225621</v>
      </c>
      <c r="P14" s="47">
        <f t="shared" si="1"/>
        <v>53.255453202398542</v>
      </c>
      <c r="Q14" s="9"/>
    </row>
    <row r="15" spans="1:134">
      <c r="A15" s="12"/>
      <c r="B15" s="25">
        <v>323.10000000000002</v>
      </c>
      <c r="C15" s="20" t="s">
        <v>17</v>
      </c>
      <c r="D15" s="46">
        <v>0</v>
      </c>
      <c r="E15" s="46">
        <v>942052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3" si="4">SUM(D15:N15)</f>
        <v>942052</v>
      </c>
      <c r="P15" s="47">
        <f t="shared" si="1"/>
        <v>40.933866342226473</v>
      </c>
      <c r="Q15" s="9"/>
    </row>
    <row r="16" spans="1:134">
      <c r="A16" s="12"/>
      <c r="B16" s="25">
        <v>323.39999999999998</v>
      </c>
      <c r="C16" s="20" t="s">
        <v>84</v>
      </c>
      <c r="D16" s="46">
        <v>0</v>
      </c>
      <c r="E16" s="46">
        <v>21591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21591</v>
      </c>
      <c r="P16" s="47">
        <f t="shared" si="1"/>
        <v>0.93816807160858606</v>
      </c>
      <c r="Q16" s="9"/>
    </row>
    <row r="17" spans="1:17">
      <c r="A17" s="12"/>
      <c r="B17" s="25">
        <v>324.31</v>
      </c>
      <c r="C17" s="20" t="s">
        <v>133</v>
      </c>
      <c r="D17" s="46">
        <v>0</v>
      </c>
      <c r="E17" s="46">
        <v>390168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390168</v>
      </c>
      <c r="P17" s="47">
        <f t="shared" si="1"/>
        <v>16.953506561223602</v>
      </c>
      <c r="Q17" s="9"/>
    </row>
    <row r="18" spans="1:17">
      <c r="A18" s="12"/>
      <c r="B18" s="25">
        <v>324.61</v>
      </c>
      <c r="C18" s="20" t="s">
        <v>19</v>
      </c>
      <c r="D18" s="46">
        <v>0</v>
      </c>
      <c r="E18" s="46">
        <v>188091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188091</v>
      </c>
      <c r="P18" s="47">
        <f t="shared" si="1"/>
        <v>8.1728947597114807</v>
      </c>
      <c r="Q18" s="9"/>
    </row>
    <row r="19" spans="1:17">
      <c r="A19" s="12"/>
      <c r="B19" s="25">
        <v>324.91000000000003</v>
      </c>
      <c r="C19" s="20" t="s">
        <v>20</v>
      </c>
      <c r="D19" s="46">
        <v>0</v>
      </c>
      <c r="E19" s="46">
        <v>57570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57570</v>
      </c>
      <c r="P19" s="47">
        <f t="shared" si="1"/>
        <v>2.5015208134179194</v>
      </c>
      <c r="Q19" s="9"/>
    </row>
    <row r="20" spans="1:17">
      <c r="A20" s="12"/>
      <c r="B20" s="25">
        <v>325.2</v>
      </c>
      <c r="C20" s="20" t="s">
        <v>21</v>
      </c>
      <c r="D20" s="46">
        <v>0</v>
      </c>
      <c r="E20" s="46">
        <v>2634788</v>
      </c>
      <c r="F20" s="46">
        <v>74550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2709338</v>
      </c>
      <c r="P20" s="47">
        <f t="shared" si="1"/>
        <v>117.72564525940732</v>
      </c>
      <c r="Q20" s="9"/>
    </row>
    <row r="21" spans="1:17">
      <c r="A21" s="12"/>
      <c r="B21" s="25">
        <v>329.1</v>
      </c>
      <c r="C21" s="20" t="s">
        <v>134</v>
      </c>
      <c r="D21" s="46">
        <v>18102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18102</v>
      </c>
      <c r="P21" s="47">
        <f t="shared" si="1"/>
        <v>0.78656469974797949</v>
      </c>
      <c r="Q21" s="9"/>
    </row>
    <row r="22" spans="1:17">
      <c r="A22" s="12"/>
      <c r="B22" s="25">
        <v>329.2</v>
      </c>
      <c r="C22" s="20" t="s">
        <v>135</v>
      </c>
      <c r="D22" s="46">
        <v>16400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16400</v>
      </c>
      <c r="P22" s="47">
        <f t="shared" si="1"/>
        <v>0.71260971582514987</v>
      </c>
      <c r="Q22" s="9"/>
    </row>
    <row r="23" spans="1:17">
      <c r="A23" s="12"/>
      <c r="B23" s="25">
        <v>329.5</v>
      </c>
      <c r="C23" s="20" t="s">
        <v>136</v>
      </c>
      <c r="D23" s="46">
        <v>1800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1800</v>
      </c>
      <c r="P23" s="47">
        <f t="shared" si="1"/>
        <v>7.8213261493004255E-2</v>
      </c>
      <c r="Q23" s="9"/>
    </row>
    <row r="24" spans="1:17" ht="15.75">
      <c r="A24" s="29" t="s">
        <v>137</v>
      </c>
      <c r="B24" s="30"/>
      <c r="C24" s="31"/>
      <c r="D24" s="32">
        <f t="shared" ref="D24:N24" si="5">SUM(D25:D33)</f>
        <v>2437241</v>
      </c>
      <c r="E24" s="32">
        <f t="shared" si="5"/>
        <v>104106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2541347</v>
      </c>
      <c r="P24" s="45">
        <f t="shared" si="1"/>
        <v>110.42613191970105</v>
      </c>
      <c r="Q24" s="10"/>
    </row>
    <row r="25" spans="1:17">
      <c r="A25" s="12"/>
      <c r="B25" s="25">
        <v>331.2</v>
      </c>
      <c r="C25" s="20" t="s">
        <v>23</v>
      </c>
      <c r="D25" s="46">
        <v>212655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212655</v>
      </c>
      <c r="P25" s="47">
        <f t="shared" si="1"/>
        <v>9.2402450682193447</v>
      </c>
      <c r="Q25" s="9"/>
    </row>
    <row r="26" spans="1:17">
      <c r="A26" s="12"/>
      <c r="B26" s="25">
        <v>331.5</v>
      </c>
      <c r="C26" s="20" t="s">
        <v>76</v>
      </c>
      <c r="D26" s="46">
        <v>117831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6">SUM(D26:N26)</f>
        <v>117831</v>
      </c>
      <c r="P26" s="47">
        <f t="shared" si="1"/>
        <v>5.1199704527678804</v>
      </c>
      <c r="Q26" s="9"/>
    </row>
    <row r="27" spans="1:17">
      <c r="A27" s="12"/>
      <c r="B27" s="25">
        <v>334.39</v>
      </c>
      <c r="C27" s="20" t="s">
        <v>138</v>
      </c>
      <c r="D27" s="46">
        <v>0</v>
      </c>
      <c r="E27" s="46">
        <v>35000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35000</v>
      </c>
      <c r="P27" s="47">
        <f t="shared" si="1"/>
        <v>1.5208134179195272</v>
      </c>
      <c r="Q27" s="9"/>
    </row>
    <row r="28" spans="1:17">
      <c r="A28" s="12"/>
      <c r="B28" s="25">
        <v>334.5</v>
      </c>
      <c r="C28" s="20" t="s">
        <v>113</v>
      </c>
      <c r="D28" s="46">
        <v>6480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6480</v>
      </c>
      <c r="P28" s="47">
        <f t="shared" si="1"/>
        <v>0.28156774137481533</v>
      </c>
      <c r="Q28" s="9"/>
    </row>
    <row r="29" spans="1:17">
      <c r="A29" s="12"/>
      <c r="B29" s="25">
        <v>335.125</v>
      </c>
      <c r="C29" s="20" t="s">
        <v>139</v>
      </c>
      <c r="D29" s="46">
        <v>717787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717787</v>
      </c>
      <c r="P29" s="47">
        <f t="shared" si="1"/>
        <v>31.189145737377249</v>
      </c>
      <c r="Q29" s="9"/>
    </row>
    <row r="30" spans="1:17">
      <c r="A30" s="12"/>
      <c r="B30" s="25">
        <v>335.14</v>
      </c>
      <c r="C30" s="20" t="s">
        <v>98</v>
      </c>
      <c r="D30" s="46">
        <v>17048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17048</v>
      </c>
      <c r="P30" s="47">
        <f t="shared" si="1"/>
        <v>0.74076648996263139</v>
      </c>
      <c r="Q30" s="9"/>
    </row>
    <row r="31" spans="1:17">
      <c r="A31" s="12"/>
      <c r="B31" s="25">
        <v>335.15</v>
      </c>
      <c r="C31" s="20" t="s">
        <v>99</v>
      </c>
      <c r="D31" s="46">
        <v>8440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8440</v>
      </c>
      <c r="P31" s="47">
        <f t="shared" si="1"/>
        <v>0.36673329277830885</v>
      </c>
      <c r="Q31" s="9"/>
    </row>
    <row r="32" spans="1:17">
      <c r="A32" s="12"/>
      <c r="B32" s="25">
        <v>335.18</v>
      </c>
      <c r="C32" s="20" t="s">
        <v>140</v>
      </c>
      <c r="D32" s="46">
        <v>1357000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1357000</v>
      </c>
      <c r="P32" s="47">
        <f t="shared" si="1"/>
        <v>58.964108803337098</v>
      </c>
      <c r="Q32" s="9"/>
    </row>
    <row r="33" spans="1:17">
      <c r="A33" s="12"/>
      <c r="B33" s="25">
        <v>337.3</v>
      </c>
      <c r="C33" s="20" t="s">
        <v>141</v>
      </c>
      <c r="D33" s="46">
        <v>0</v>
      </c>
      <c r="E33" s="46">
        <v>69106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51" si="7">SUM(D33:N33)</f>
        <v>69106</v>
      </c>
      <c r="P33" s="47">
        <f t="shared" si="1"/>
        <v>3.0027809159641956</v>
      </c>
      <c r="Q33" s="9"/>
    </row>
    <row r="34" spans="1:17" ht="15.75">
      <c r="A34" s="29" t="s">
        <v>37</v>
      </c>
      <c r="B34" s="30"/>
      <c r="C34" s="31"/>
      <c r="D34" s="32">
        <f t="shared" ref="D34:N34" si="8">SUM(D35:D39)</f>
        <v>262298</v>
      </c>
      <c r="E34" s="32">
        <f t="shared" si="8"/>
        <v>1869742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 t="shared" si="7"/>
        <v>2132040</v>
      </c>
      <c r="P34" s="45">
        <f t="shared" si="1"/>
        <v>92.64100112974711</v>
      </c>
      <c r="Q34" s="10"/>
    </row>
    <row r="35" spans="1:17">
      <c r="A35" s="12"/>
      <c r="B35" s="25">
        <v>341.9</v>
      </c>
      <c r="C35" s="20" t="s">
        <v>101</v>
      </c>
      <c r="D35" s="46">
        <v>67629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67629</v>
      </c>
      <c r="P35" s="47">
        <f t="shared" si="1"/>
        <v>2.9386025897279917</v>
      </c>
      <c r="Q35" s="9"/>
    </row>
    <row r="36" spans="1:17">
      <c r="A36" s="12"/>
      <c r="B36" s="25">
        <v>343.4</v>
      </c>
      <c r="C36" s="20" t="s">
        <v>42</v>
      </c>
      <c r="D36" s="46">
        <v>0</v>
      </c>
      <c r="E36" s="46">
        <v>1869742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1869742</v>
      </c>
      <c r="P36" s="47">
        <f t="shared" si="1"/>
        <v>81.243677761362648</v>
      </c>
      <c r="Q36" s="9"/>
    </row>
    <row r="37" spans="1:17">
      <c r="A37" s="12"/>
      <c r="B37" s="25">
        <v>344.9</v>
      </c>
      <c r="C37" s="20" t="s">
        <v>102</v>
      </c>
      <c r="D37" s="46">
        <v>59340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59340</v>
      </c>
      <c r="P37" s="47">
        <f t="shared" si="1"/>
        <v>2.5784305205527072</v>
      </c>
      <c r="Q37" s="9"/>
    </row>
    <row r="38" spans="1:17">
      <c r="A38" s="12"/>
      <c r="B38" s="25">
        <v>346.4</v>
      </c>
      <c r="C38" s="20" t="s">
        <v>72</v>
      </c>
      <c r="D38" s="46">
        <v>198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198</v>
      </c>
      <c r="P38" s="47">
        <f t="shared" si="1"/>
        <v>8.6034587642304684E-3</v>
      </c>
      <c r="Q38" s="9"/>
    </row>
    <row r="39" spans="1:17">
      <c r="A39" s="12"/>
      <c r="B39" s="25">
        <v>347.2</v>
      </c>
      <c r="C39" s="20" t="s">
        <v>44</v>
      </c>
      <c r="D39" s="46">
        <v>135131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135131</v>
      </c>
      <c r="P39" s="47">
        <f t="shared" si="1"/>
        <v>5.8716867993395327</v>
      </c>
      <c r="Q39" s="9"/>
    </row>
    <row r="40" spans="1:17" ht="15.75">
      <c r="A40" s="29" t="s">
        <v>38</v>
      </c>
      <c r="B40" s="30"/>
      <c r="C40" s="31"/>
      <c r="D40" s="32">
        <f t="shared" ref="D40:N40" si="9">SUM(D41:D42)</f>
        <v>28724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si="7"/>
        <v>28724</v>
      </c>
      <c r="P40" s="45">
        <f t="shared" si="1"/>
        <v>1.2481098461805857</v>
      </c>
      <c r="Q40" s="10"/>
    </row>
    <row r="41" spans="1:17">
      <c r="A41" s="13"/>
      <c r="B41" s="39">
        <v>351.9</v>
      </c>
      <c r="C41" s="21" t="s">
        <v>142</v>
      </c>
      <c r="D41" s="46">
        <v>9285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9285</v>
      </c>
      <c r="P41" s="47">
        <f t="shared" si="1"/>
        <v>0.40345007386808029</v>
      </c>
      <c r="Q41" s="9"/>
    </row>
    <row r="42" spans="1:17">
      <c r="A42" s="13"/>
      <c r="B42" s="39">
        <v>354</v>
      </c>
      <c r="C42" s="21" t="s">
        <v>48</v>
      </c>
      <c r="D42" s="46">
        <v>19439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19439</v>
      </c>
      <c r="P42" s="47">
        <f t="shared" si="1"/>
        <v>0.84465977231250544</v>
      </c>
      <c r="Q42" s="9"/>
    </row>
    <row r="43" spans="1:17" ht="15.75">
      <c r="A43" s="29" t="s">
        <v>3</v>
      </c>
      <c r="B43" s="30"/>
      <c r="C43" s="31"/>
      <c r="D43" s="32">
        <f t="shared" ref="D43:N43" si="10">SUM(D44:D47)</f>
        <v>353193</v>
      </c>
      <c r="E43" s="32">
        <f t="shared" si="10"/>
        <v>25359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 t="shared" si="7"/>
        <v>378552</v>
      </c>
      <c r="P43" s="45">
        <f t="shared" si="1"/>
        <v>16.448770313722083</v>
      </c>
      <c r="Q43" s="10"/>
    </row>
    <row r="44" spans="1:17">
      <c r="A44" s="12"/>
      <c r="B44" s="25">
        <v>361.1</v>
      </c>
      <c r="C44" s="20" t="s">
        <v>50</v>
      </c>
      <c r="D44" s="46">
        <v>21551</v>
      </c>
      <c r="E44" s="46">
        <v>6237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27788</v>
      </c>
      <c r="P44" s="47">
        <f t="shared" si="1"/>
        <v>1.2074389502042235</v>
      </c>
      <c r="Q44" s="9"/>
    </row>
    <row r="45" spans="1:17">
      <c r="A45" s="12"/>
      <c r="B45" s="25">
        <v>364</v>
      </c>
      <c r="C45" s="20" t="s">
        <v>106</v>
      </c>
      <c r="D45" s="46">
        <v>1300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1300</v>
      </c>
      <c r="P45" s="47">
        <f t="shared" si="1"/>
        <v>5.6487355522725297E-2</v>
      </c>
      <c r="Q45" s="9"/>
    </row>
    <row r="46" spans="1:17">
      <c r="A46" s="12"/>
      <c r="B46" s="25">
        <v>366</v>
      </c>
      <c r="C46" s="20" t="s">
        <v>52</v>
      </c>
      <c r="D46" s="46">
        <v>21500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7"/>
        <v>21500</v>
      </c>
      <c r="P46" s="47">
        <f t="shared" si="1"/>
        <v>0.93421395672199525</v>
      </c>
      <c r="Q46" s="9"/>
    </row>
    <row r="47" spans="1:17">
      <c r="A47" s="12"/>
      <c r="B47" s="25">
        <v>369.9</v>
      </c>
      <c r="C47" s="20" t="s">
        <v>53</v>
      </c>
      <c r="D47" s="46">
        <v>308842</v>
      </c>
      <c r="E47" s="46">
        <v>19122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7"/>
        <v>327964</v>
      </c>
      <c r="P47" s="47">
        <f t="shared" si="1"/>
        <v>14.250630051273138</v>
      </c>
      <c r="Q47" s="9"/>
    </row>
    <row r="48" spans="1:17" ht="15.75">
      <c r="A48" s="29" t="s">
        <v>39</v>
      </c>
      <c r="B48" s="30"/>
      <c r="C48" s="31"/>
      <c r="D48" s="32">
        <f t="shared" ref="D48:N48" si="11">SUM(D49:D50)</f>
        <v>808874</v>
      </c>
      <c r="E48" s="32">
        <f t="shared" si="11"/>
        <v>2935000</v>
      </c>
      <c r="F48" s="32">
        <f t="shared" si="11"/>
        <v>302817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 t="shared" si="7"/>
        <v>4046691</v>
      </c>
      <c r="P48" s="45">
        <f t="shared" si="1"/>
        <v>175.83605631354828</v>
      </c>
      <c r="Q48" s="9"/>
    </row>
    <row r="49" spans="1:120">
      <c r="A49" s="12"/>
      <c r="B49" s="25">
        <v>381</v>
      </c>
      <c r="C49" s="20" t="s">
        <v>65</v>
      </c>
      <c r="D49" s="46">
        <v>808874</v>
      </c>
      <c r="E49" s="46">
        <v>250000</v>
      </c>
      <c r="F49" s="46">
        <v>302817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7"/>
        <v>1361691</v>
      </c>
      <c r="P49" s="47">
        <f t="shared" si="1"/>
        <v>59.167941253150254</v>
      </c>
      <c r="Q49" s="9"/>
    </row>
    <row r="50" spans="1:120" ht="15.75" thickBot="1">
      <c r="A50" s="12"/>
      <c r="B50" s="25">
        <v>384</v>
      </c>
      <c r="C50" s="20" t="s">
        <v>54</v>
      </c>
      <c r="D50" s="46">
        <v>0</v>
      </c>
      <c r="E50" s="46">
        <v>2685000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7"/>
        <v>2685000</v>
      </c>
      <c r="P50" s="47">
        <f t="shared" si="1"/>
        <v>116.66811506039802</v>
      </c>
      <c r="Q50" s="9"/>
    </row>
    <row r="51" spans="1:120" ht="16.5" thickBot="1">
      <c r="A51" s="14" t="s">
        <v>45</v>
      </c>
      <c r="B51" s="23"/>
      <c r="C51" s="22"/>
      <c r="D51" s="15">
        <f t="shared" ref="D51:N51" si="12">SUM(D5,D13,D24,D34,D40,D43,D48)</f>
        <v>14653607</v>
      </c>
      <c r="E51" s="15">
        <f t="shared" si="12"/>
        <v>9220960</v>
      </c>
      <c r="F51" s="15">
        <f t="shared" si="12"/>
        <v>377367</v>
      </c>
      <c r="G51" s="15">
        <f t="shared" si="12"/>
        <v>0</v>
      </c>
      <c r="H51" s="15">
        <f t="shared" si="12"/>
        <v>0</v>
      </c>
      <c r="I51" s="15">
        <f t="shared" si="12"/>
        <v>0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12"/>
        <v>0</v>
      </c>
      <c r="O51" s="15">
        <f t="shared" si="7"/>
        <v>24251934</v>
      </c>
      <c r="P51" s="38">
        <f t="shared" si="1"/>
        <v>1053.7904753628227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143</v>
      </c>
      <c r="N53" s="48"/>
      <c r="O53" s="48"/>
      <c r="P53" s="43">
        <v>23014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68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9680211</v>
      </c>
      <c r="E5" s="27">
        <f t="shared" si="0"/>
        <v>52497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9732708</v>
      </c>
      <c r="O5" s="33">
        <f t="shared" ref="O5:O47" si="1">(N5/O$49)</f>
        <v>442.93942565876301</v>
      </c>
      <c r="P5" s="6"/>
    </row>
    <row r="6" spans="1:133">
      <c r="A6" s="12"/>
      <c r="B6" s="25">
        <v>311</v>
      </c>
      <c r="C6" s="20" t="s">
        <v>2</v>
      </c>
      <c r="D6" s="46">
        <v>6743084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6743084</v>
      </c>
      <c r="O6" s="47">
        <f t="shared" si="1"/>
        <v>306.88044418149548</v>
      </c>
      <c r="P6" s="9"/>
    </row>
    <row r="7" spans="1:133">
      <c r="A7" s="12"/>
      <c r="B7" s="25">
        <v>312.41000000000003</v>
      </c>
      <c r="C7" s="20" t="s">
        <v>11</v>
      </c>
      <c r="D7" s="46">
        <v>309517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309517</v>
      </c>
      <c r="O7" s="47">
        <f t="shared" si="1"/>
        <v>14.086242206344149</v>
      </c>
      <c r="P7" s="9"/>
    </row>
    <row r="8" spans="1:133">
      <c r="A8" s="12"/>
      <c r="B8" s="25">
        <v>312.42</v>
      </c>
      <c r="C8" s="20" t="s">
        <v>10</v>
      </c>
      <c r="D8" s="46">
        <v>229807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229807</v>
      </c>
      <c r="O8" s="47">
        <f t="shared" si="1"/>
        <v>10.458608291994722</v>
      </c>
      <c r="P8" s="9"/>
    </row>
    <row r="9" spans="1:133">
      <c r="A9" s="12"/>
      <c r="B9" s="25">
        <v>314.10000000000002</v>
      </c>
      <c r="C9" s="20" t="s">
        <v>12</v>
      </c>
      <c r="D9" s="46">
        <v>1773940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1773940</v>
      </c>
      <c r="O9" s="47">
        <f t="shared" si="1"/>
        <v>80.732717425931824</v>
      </c>
      <c r="P9" s="9"/>
    </row>
    <row r="10" spans="1:133">
      <c r="A10" s="12"/>
      <c r="B10" s="25">
        <v>314.8</v>
      </c>
      <c r="C10" s="20" t="s">
        <v>13</v>
      </c>
      <c r="D10" s="46">
        <v>67573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67573</v>
      </c>
      <c r="O10" s="47">
        <f t="shared" si="1"/>
        <v>3.0752742001547353</v>
      </c>
      <c r="P10" s="9"/>
    </row>
    <row r="11" spans="1:133">
      <c r="A11" s="12"/>
      <c r="B11" s="25">
        <v>315</v>
      </c>
      <c r="C11" s="20" t="s">
        <v>94</v>
      </c>
      <c r="D11" s="46">
        <v>556290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556290</v>
      </c>
      <c r="O11" s="47">
        <f t="shared" si="1"/>
        <v>25.316979929913984</v>
      </c>
      <c r="P11" s="9"/>
    </row>
    <row r="12" spans="1:133">
      <c r="A12" s="12"/>
      <c r="B12" s="25">
        <v>316</v>
      </c>
      <c r="C12" s="20" t="s">
        <v>95</v>
      </c>
      <c r="D12" s="46">
        <v>0</v>
      </c>
      <c r="E12" s="46">
        <v>52497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52497</v>
      </c>
      <c r="O12" s="47">
        <f t="shared" si="1"/>
        <v>2.389159422928139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856240</v>
      </c>
      <c r="E13" s="32">
        <f t="shared" si="3"/>
        <v>3682124</v>
      </c>
      <c r="F13" s="32">
        <f t="shared" si="3"/>
        <v>74907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4613271</v>
      </c>
      <c r="O13" s="45">
        <f t="shared" si="1"/>
        <v>209.95180448732535</v>
      </c>
      <c r="P13" s="10"/>
    </row>
    <row r="14" spans="1:133">
      <c r="A14" s="12"/>
      <c r="B14" s="25">
        <v>322</v>
      </c>
      <c r="C14" s="20" t="s">
        <v>0</v>
      </c>
      <c r="D14" s="46">
        <v>819579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819579</v>
      </c>
      <c r="O14" s="47">
        <f t="shared" si="1"/>
        <v>37.299367405452145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1001524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1001524</v>
      </c>
      <c r="O15" s="47">
        <f t="shared" si="1"/>
        <v>45.579756974468665</v>
      </c>
      <c r="P15" s="9"/>
    </row>
    <row r="16" spans="1:133">
      <c r="A16" s="12"/>
      <c r="B16" s="25">
        <v>323.39999999999998</v>
      </c>
      <c r="C16" s="20" t="s">
        <v>84</v>
      </c>
      <c r="D16" s="46">
        <v>0</v>
      </c>
      <c r="E16" s="46">
        <v>19008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19008</v>
      </c>
      <c r="O16" s="47">
        <f t="shared" si="1"/>
        <v>0.86506166659081596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94067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94067</v>
      </c>
      <c r="O17" s="47">
        <f t="shared" si="1"/>
        <v>4.2810267146042875</v>
      </c>
      <c r="P17" s="9"/>
    </row>
    <row r="18" spans="1:16">
      <c r="A18" s="12"/>
      <c r="B18" s="25">
        <v>324.91000000000003</v>
      </c>
      <c r="C18" s="20" t="s">
        <v>20</v>
      </c>
      <c r="D18" s="46">
        <v>0</v>
      </c>
      <c r="E18" s="46">
        <v>33645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33645</v>
      </c>
      <c r="O18" s="47">
        <f t="shared" si="1"/>
        <v>1.5311973786010102</v>
      </c>
      <c r="P18" s="9"/>
    </row>
    <row r="19" spans="1:16">
      <c r="A19" s="12"/>
      <c r="B19" s="25">
        <v>325.10000000000002</v>
      </c>
      <c r="C19" s="20" t="s">
        <v>112</v>
      </c>
      <c r="D19" s="46">
        <v>0</v>
      </c>
      <c r="E19" s="46">
        <v>0</v>
      </c>
      <c r="F19" s="46">
        <v>74907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74907</v>
      </c>
      <c r="O19" s="47">
        <f t="shared" si="1"/>
        <v>3.4090474673462885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2533880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2533880</v>
      </c>
      <c r="O20" s="47">
        <f t="shared" si="1"/>
        <v>115.31789013789651</v>
      </c>
      <c r="P20" s="9"/>
    </row>
    <row r="21" spans="1:16">
      <c r="A21" s="12"/>
      <c r="B21" s="25">
        <v>329</v>
      </c>
      <c r="C21" s="20" t="s">
        <v>22</v>
      </c>
      <c r="D21" s="46">
        <v>36661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47" si="5">SUM(D21:M21)</f>
        <v>36661</v>
      </c>
      <c r="O21" s="47">
        <f t="shared" si="1"/>
        <v>1.6684567423656305</v>
      </c>
      <c r="P21" s="9"/>
    </row>
    <row r="22" spans="1:16" ht="15.75">
      <c r="A22" s="29" t="s">
        <v>24</v>
      </c>
      <c r="B22" s="30"/>
      <c r="C22" s="31"/>
      <c r="D22" s="32">
        <f t="shared" ref="D22:M22" si="6">SUM(D23:D30)</f>
        <v>3423982</v>
      </c>
      <c r="E22" s="32">
        <f t="shared" si="6"/>
        <v>159344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3583326</v>
      </c>
      <c r="O22" s="45">
        <f t="shared" si="1"/>
        <v>163.07859645929094</v>
      </c>
      <c r="P22" s="10"/>
    </row>
    <row r="23" spans="1:16">
      <c r="A23" s="12"/>
      <c r="B23" s="25">
        <v>331.2</v>
      </c>
      <c r="C23" s="20" t="s">
        <v>23</v>
      </c>
      <c r="D23" s="46">
        <v>528708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528708</v>
      </c>
      <c r="O23" s="47">
        <f t="shared" si="1"/>
        <v>24.061712101215129</v>
      </c>
      <c r="P23" s="9"/>
    </row>
    <row r="24" spans="1:16">
      <c r="A24" s="12"/>
      <c r="B24" s="25">
        <v>331.5</v>
      </c>
      <c r="C24" s="20" t="s">
        <v>76</v>
      </c>
      <c r="D24" s="46">
        <v>994979</v>
      </c>
      <c r="E24" s="46">
        <v>150956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1145935</v>
      </c>
      <c r="O24" s="47">
        <f t="shared" si="1"/>
        <v>52.151959222682386</v>
      </c>
      <c r="P24" s="9"/>
    </row>
    <row r="25" spans="1:16">
      <c r="A25" s="12"/>
      <c r="B25" s="25">
        <v>331.7</v>
      </c>
      <c r="C25" s="20" t="s">
        <v>25</v>
      </c>
      <c r="D25" s="46">
        <v>84603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84603</v>
      </c>
      <c r="O25" s="47">
        <f t="shared" si="1"/>
        <v>3.8503162972739271</v>
      </c>
      <c r="P25" s="9"/>
    </row>
    <row r="26" spans="1:16">
      <c r="A26" s="12"/>
      <c r="B26" s="25">
        <v>334.5</v>
      </c>
      <c r="C26" s="20" t="s">
        <v>113</v>
      </c>
      <c r="D26" s="46">
        <v>59033</v>
      </c>
      <c r="E26" s="46">
        <v>8388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67421</v>
      </c>
      <c r="O26" s="47">
        <f t="shared" si="1"/>
        <v>3.0683566194875529</v>
      </c>
      <c r="P26" s="9"/>
    </row>
    <row r="27" spans="1:16">
      <c r="A27" s="12"/>
      <c r="B27" s="25">
        <v>335.12</v>
      </c>
      <c r="C27" s="20" t="s">
        <v>97</v>
      </c>
      <c r="D27" s="46">
        <v>577458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577458</v>
      </c>
      <c r="O27" s="47">
        <f t="shared" si="1"/>
        <v>26.280344058617395</v>
      </c>
      <c r="P27" s="9"/>
    </row>
    <row r="28" spans="1:16">
      <c r="A28" s="12"/>
      <c r="B28" s="25">
        <v>335.14</v>
      </c>
      <c r="C28" s="20" t="s">
        <v>98</v>
      </c>
      <c r="D28" s="46">
        <v>16894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16894</v>
      </c>
      <c r="O28" s="47">
        <f t="shared" si="1"/>
        <v>0.76885268283802854</v>
      </c>
      <c r="P28" s="9"/>
    </row>
    <row r="29" spans="1:16">
      <c r="A29" s="12"/>
      <c r="B29" s="25">
        <v>335.15</v>
      </c>
      <c r="C29" s="20" t="s">
        <v>99</v>
      </c>
      <c r="D29" s="46">
        <v>6183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6183</v>
      </c>
      <c r="O29" s="47">
        <f t="shared" si="1"/>
        <v>0.2813907977972967</v>
      </c>
      <c r="P29" s="9"/>
    </row>
    <row r="30" spans="1:16">
      <c r="A30" s="12"/>
      <c r="B30" s="25">
        <v>335.18</v>
      </c>
      <c r="C30" s="20" t="s">
        <v>100</v>
      </c>
      <c r="D30" s="46">
        <v>1156124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1156124</v>
      </c>
      <c r="O30" s="47">
        <f t="shared" si="1"/>
        <v>52.615664679379236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SUM(D32:D36)</f>
        <v>173639</v>
      </c>
      <c r="E31" s="32">
        <f t="shared" si="7"/>
        <v>1767666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1941305</v>
      </c>
      <c r="O31" s="45">
        <f t="shared" si="1"/>
        <v>88.349565375688343</v>
      </c>
      <c r="P31" s="10"/>
    </row>
    <row r="32" spans="1:16">
      <c r="A32" s="12"/>
      <c r="B32" s="25">
        <v>341.9</v>
      </c>
      <c r="C32" s="20" t="s">
        <v>101</v>
      </c>
      <c r="D32" s="46">
        <v>39663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39663</v>
      </c>
      <c r="O32" s="47">
        <f t="shared" si="1"/>
        <v>1.805078960542484</v>
      </c>
      <c r="P32" s="9"/>
    </row>
    <row r="33" spans="1:119">
      <c r="A33" s="12"/>
      <c r="B33" s="25">
        <v>343.4</v>
      </c>
      <c r="C33" s="20" t="s">
        <v>42</v>
      </c>
      <c r="D33" s="46">
        <v>0</v>
      </c>
      <c r="E33" s="46">
        <v>1767666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1767666</v>
      </c>
      <c r="O33" s="47">
        <f t="shared" si="1"/>
        <v>80.447185181814049</v>
      </c>
      <c r="P33" s="9"/>
    </row>
    <row r="34" spans="1:119">
      <c r="A34" s="12"/>
      <c r="B34" s="25">
        <v>344.9</v>
      </c>
      <c r="C34" s="20" t="s">
        <v>102</v>
      </c>
      <c r="D34" s="46">
        <v>56748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56748</v>
      </c>
      <c r="O34" s="47">
        <f t="shared" si="1"/>
        <v>2.5826241296136168</v>
      </c>
      <c r="P34" s="9"/>
    </row>
    <row r="35" spans="1:119">
      <c r="A35" s="12"/>
      <c r="B35" s="25">
        <v>346.4</v>
      </c>
      <c r="C35" s="20" t="s">
        <v>72</v>
      </c>
      <c r="D35" s="46">
        <v>180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180</v>
      </c>
      <c r="O35" s="47">
        <f t="shared" si="1"/>
        <v>8.19187184271606E-3</v>
      </c>
      <c r="P35" s="9"/>
    </row>
    <row r="36" spans="1:119">
      <c r="A36" s="12"/>
      <c r="B36" s="25">
        <v>347.2</v>
      </c>
      <c r="C36" s="20" t="s">
        <v>44</v>
      </c>
      <c r="D36" s="46">
        <v>77048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77048</v>
      </c>
      <c r="O36" s="47">
        <f t="shared" si="1"/>
        <v>3.5064852318754833</v>
      </c>
      <c r="P36" s="9"/>
    </row>
    <row r="37" spans="1:119" ht="15.75">
      <c r="A37" s="29" t="s">
        <v>38</v>
      </c>
      <c r="B37" s="30"/>
      <c r="C37" s="31"/>
      <c r="D37" s="32">
        <f t="shared" ref="D37:M37" si="8">SUM(D38:D39)</f>
        <v>16975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5"/>
        <v>16975</v>
      </c>
      <c r="O37" s="45">
        <f t="shared" si="1"/>
        <v>0.7725390251672507</v>
      </c>
      <c r="P37" s="10"/>
    </row>
    <row r="38" spans="1:119">
      <c r="A38" s="13"/>
      <c r="B38" s="39">
        <v>351.5</v>
      </c>
      <c r="C38" s="21" t="s">
        <v>109</v>
      </c>
      <c r="D38" s="46">
        <v>2435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2435</v>
      </c>
      <c r="O38" s="47">
        <f t="shared" si="1"/>
        <v>0.11081782187229781</v>
      </c>
      <c r="P38" s="9"/>
    </row>
    <row r="39" spans="1:119">
      <c r="A39" s="13"/>
      <c r="B39" s="39">
        <v>354</v>
      </c>
      <c r="C39" s="21" t="s">
        <v>48</v>
      </c>
      <c r="D39" s="46">
        <v>14540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14540</v>
      </c>
      <c r="O39" s="47">
        <f t="shared" si="1"/>
        <v>0.66172120329495288</v>
      </c>
      <c r="P39" s="9"/>
    </row>
    <row r="40" spans="1:119" ht="15.75">
      <c r="A40" s="29" t="s">
        <v>3</v>
      </c>
      <c r="B40" s="30"/>
      <c r="C40" s="31"/>
      <c r="D40" s="32">
        <f t="shared" ref="D40:M40" si="9">SUM(D41:D44)</f>
        <v>408649</v>
      </c>
      <c r="E40" s="32">
        <f t="shared" si="9"/>
        <v>21323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5"/>
        <v>429972</v>
      </c>
      <c r="O40" s="45">
        <f t="shared" si="1"/>
        <v>19.568197333090612</v>
      </c>
      <c r="P40" s="10"/>
    </row>
    <row r="41" spans="1:119">
      <c r="A41" s="12"/>
      <c r="B41" s="25">
        <v>361.1</v>
      </c>
      <c r="C41" s="20" t="s">
        <v>50</v>
      </c>
      <c r="D41" s="46">
        <v>69305</v>
      </c>
      <c r="E41" s="46">
        <v>12801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82106</v>
      </c>
      <c r="O41" s="47">
        <f t="shared" si="1"/>
        <v>3.7366768306558047</v>
      </c>
      <c r="P41" s="9"/>
    </row>
    <row r="42" spans="1:119">
      <c r="A42" s="12"/>
      <c r="B42" s="25">
        <v>364</v>
      </c>
      <c r="C42" s="20" t="s">
        <v>106</v>
      </c>
      <c r="D42" s="46">
        <v>222228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222228</v>
      </c>
      <c r="O42" s="47">
        <f t="shared" si="1"/>
        <v>10.113684977017249</v>
      </c>
      <c r="P42" s="9"/>
    </row>
    <row r="43" spans="1:119">
      <c r="A43" s="12"/>
      <c r="B43" s="25">
        <v>366</v>
      </c>
      <c r="C43" s="20" t="s">
        <v>52</v>
      </c>
      <c r="D43" s="46">
        <v>550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550</v>
      </c>
      <c r="O43" s="47">
        <f t="shared" si="1"/>
        <v>2.5030719519410185E-2</v>
      </c>
      <c r="P43" s="9"/>
    </row>
    <row r="44" spans="1:119">
      <c r="A44" s="12"/>
      <c r="B44" s="25">
        <v>369.9</v>
      </c>
      <c r="C44" s="20" t="s">
        <v>53</v>
      </c>
      <c r="D44" s="46">
        <v>116566</v>
      </c>
      <c r="E44" s="46">
        <v>8522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125088</v>
      </c>
      <c r="O44" s="47">
        <f t="shared" si="1"/>
        <v>5.692804805898148</v>
      </c>
      <c r="P44" s="9"/>
    </row>
    <row r="45" spans="1:119" ht="15.75">
      <c r="A45" s="29" t="s">
        <v>39</v>
      </c>
      <c r="B45" s="30"/>
      <c r="C45" s="31"/>
      <c r="D45" s="32">
        <f t="shared" ref="D45:M45" si="10">SUM(D46:D46)</f>
        <v>867032</v>
      </c>
      <c r="E45" s="32">
        <f t="shared" si="10"/>
        <v>1406782</v>
      </c>
      <c r="F45" s="32">
        <f t="shared" si="10"/>
        <v>260162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5"/>
        <v>2533976</v>
      </c>
      <c r="O45" s="45">
        <f t="shared" si="1"/>
        <v>115.32225913621262</v>
      </c>
      <c r="P45" s="9"/>
    </row>
    <row r="46" spans="1:119" ht="15.75" thickBot="1">
      <c r="A46" s="12"/>
      <c r="B46" s="25">
        <v>381</v>
      </c>
      <c r="C46" s="20" t="s">
        <v>65</v>
      </c>
      <c r="D46" s="46">
        <v>867032</v>
      </c>
      <c r="E46" s="46">
        <v>1406782</v>
      </c>
      <c r="F46" s="46">
        <v>260162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2533976</v>
      </c>
      <c r="O46" s="47">
        <f t="shared" si="1"/>
        <v>115.32225913621262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1">SUM(D5,D13,D22,D31,D37,D40,D45)</f>
        <v>15426728</v>
      </c>
      <c r="E47" s="15">
        <f t="shared" si="11"/>
        <v>7089736</v>
      </c>
      <c r="F47" s="15">
        <f t="shared" si="11"/>
        <v>335069</v>
      </c>
      <c r="G47" s="15">
        <f t="shared" si="11"/>
        <v>0</v>
      </c>
      <c r="H47" s="15">
        <f t="shared" si="11"/>
        <v>0</v>
      </c>
      <c r="I47" s="15">
        <f t="shared" si="11"/>
        <v>0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5"/>
        <v>22851533</v>
      </c>
      <c r="O47" s="38">
        <f t="shared" si="1"/>
        <v>1039.9823874755382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123</v>
      </c>
      <c r="M49" s="48"/>
      <c r="N49" s="48"/>
      <c r="O49" s="43">
        <v>21973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7503793</v>
      </c>
      <c r="E5" s="27">
        <f t="shared" si="0"/>
        <v>52086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7555879</v>
      </c>
      <c r="O5" s="33">
        <f t="shared" ref="O5:O47" si="1">(N5/O$49)</f>
        <v>356.8133264072535</v>
      </c>
      <c r="P5" s="6"/>
    </row>
    <row r="6" spans="1:133">
      <c r="A6" s="12"/>
      <c r="B6" s="25">
        <v>311</v>
      </c>
      <c r="C6" s="20" t="s">
        <v>2</v>
      </c>
      <c r="D6" s="46">
        <v>4724787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4724787</v>
      </c>
      <c r="O6" s="47">
        <f t="shared" si="1"/>
        <v>223.11989988666414</v>
      </c>
      <c r="P6" s="9"/>
    </row>
    <row r="7" spans="1:133">
      <c r="A7" s="12"/>
      <c r="B7" s="25">
        <v>312.41000000000003</v>
      </c>
      <c r="C7" s="20" t="s">
        <v>11</v>
      </c>
      <c r="D7" s="46">
        <v>311951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311951</v>
      </c>
      <c r="O7" s="47">
        <f t="shared" si="1"/>
        <v>14.731346807706839</v>
      </c>
      <c r="P7" s="9"/>
    </row>
    <row r="8" spans="1:133">
      <c r="A8" s="12"/>
      <c r="B8" s="25">
        <v>312.42</v>
      </c>
      <c r="C8" s="20" t="s">
        <v>10</v>
      </c>
      <c r="D8" s="46">
        <v>231000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231000</v>
      </c>
      <c r="O8" s="47">
        <f t="shared" si="1"/>
        <v>10.908575746127692</v>
      </c>
      <c r="P8" s="9"/>
    </row>
    <row r="9" spans="1:133">
      <c r="A9" s="12"/>
      <c r="B9" s="25">
        <v>314.10000000000002</v>
      </c>
      <c r="C9" s="20" t="s">
        <v>12</v>
      </c>
      <c r="D9" s="46">
        <v>1621825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1621825</v>
      </c>
      <c r="O9" s="47">
        <f t="shared" si="1"/>
        <v>76.587882508500186</v>
      </c>
      <c r="P9" s="9"/>
    </row>
    <row r="10" spans="1:133">
      <c r="A10" s="12"/>
      <c r="B10" s="25">
        <v>314.8</v>
      </c>
      <c r="C10" s="20" t="s">
        <v>13</v>
      </c>
      <c r="D10" s="46">
        <v>67829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67829</v>
      </c>
      <c r="O10" s="47">
        <f t="shared" si="1"/>
        <v>3.2031072912731395</v>
      </c>
      <c r="P10" s="9"/>
    </row>
    <row r="11" spans="1:133">
      <c r="A11" s="12"/>
      <c r="B11" s="25">
        <v>315</v>
      </c>
      <c r="C11" s="20" t="s">
        <v>94</v>
      </c>
      <c r="D11" s="46">
        <v>546401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546401</v>
      </c>
      <c r="O11" s="47">
        <f t="shared" si="1"/>
        <v>25.802842840952021</v>
      </c>
      <c r="P11" s="9"/>
    </row>
    <row r="12" spans="1:133">
      <c r="A12" s="12"/>
      <c r="B12" s="25">
        <v>316</v>
      </c>
      <c r="C12" s="20" t="s">
        <v>95</v>
      </c>
      <c r="D12" s="46">
        <v>0</v>
      </c>
      <c r="E12" s="46">
        <v>52086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52086</v>
      </c>
      <c r="O12" s="47">
        <f t="shared" si="1"/>
        <v>2.4596713260294671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961337</v>
      </c>
      <c r="E13" s="32">
        <f t="shared" si="3"/>
        <v>3637077</v>
      </c>
      <c r="F13" s="32">
        <f t="shared" si="3"/>
        <v>74975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4673389</v>
      </c>
      <c r="O13" s="45">
        <f t="shared" si="1"/>
        <v>220.69271817151491</v>
      </c>
      <c r="P13" s="10"/>
    </row>
    <row r="14" spans="1:133">
      <c r="A14" s="12"/>
      <c r="B14" s="25">
        <v>322</v>
      </c>
      <c r="C14" s="20" t="s">
        <v>0</v>
      </c>
      <c r="D14" s="46">
        <v>918028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918028</v>
      </c>
      <c r="O14" s="47">
        <f t="shared" si="1"/>
        <v>43.352285606346811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885536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885536</v>
      </c>
      <c r="O15" s="47">
        <f t="shared" si="1"/>
        <v>41.817907064601435</v>
      </c>
      <c r="P15" s="9"/>
    </row>
    <row r="16" spans="1:133">
      <c r="A16" s="12"/>
      <c r="B16" s="25">
        <v>323.39999999999998</v>
      </c>
      <c r="C16" s="20" t="s">
        <v>84</v>
      </c>
      <c r="D16" s="46">
        <v>0</v>
      </c>
      <c r="E16" s="46">
        <v>20597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20597</v>
      </c>
      <c r="O16" s="47">
        <f t="shared" si="1"/>
        <v>0.97265772572723841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98636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98636</v>
      </c>
      <c r="O17" s="47">
        <f t="shared" si="1"/>
        <v>4.6579146203248962</v>
      </c>
      <c r="P17" s="9"/>
    </row>
    <row r="18" spans="1:16">
      <c r="A18" s="12"/>
      <c r="B18" s="25">
        <v>324.70999999999998</v>
      </c>
      <c r="C18" s="20" t="s">
        <v>20</v>
      </c>
      <c r="D18" s="46">
        <v>0</v>
      </c>
      <c r="E18" s="46">
        <v>34892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34892</v>
      </c>
      <c r="O18" s="47">
        <f t="shared" si="1"/>
        <v>1.6477143936531924</v>
      </c>
      <c r="P18" s="9"/>
    </row>
    <row r="19" spans="1:16">
      <c r="A19" s="12"/>
      <c r="B19" s="25">
        <v>324.72000000000003</v>
      </c>
      <c r="C19" s="20" t="s">
        <v>64</v>
      </c>
      <c r="D19" s="46">
        <v>0</v>
      </c>
      <c r="E19" s="46">
        <v>70602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70602</v>
      </c>
      <c r="O19" s="47">
        <f t="shared" si="1"/>
        <v>3.3340574234983</v>
      </c>
      <c r="P19" s="9"/>
    </row>
    <row r="20" spans="1:16">
      <c r="A20" s="12"/>
      <c r="B20" s="25">
        <v>325.10000000000002</v>
      </c>
      <c r="C20" s="20" t="s">
        <v>112</v>
      </c>
      <c r="D20" s="46">
        <v>0</v>
      </c>
      <c r="E20" s="46">
        <v>0</v>
      </c>
      <c r="F20" s="46">
        <v>74975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74975</v>
      </c>
      <c r="O20" s="47">
        <f t="shared" si="1"/>
        <v>3.5405647903286739</v>
      </c>
      <c r="P20" s="9"/>
    </row>
    <row r="21" spans="1:16">
      <c r="A21" s="12"/>
      <c r="B21" s="25">
        <v>325.2</v>
      </c>
      <c r="C21" s="20" t="s">
        <v>21</v>
      </c>
      <c r="D21" s="46">
        <v>0</v>
      </c>
      <c r="E21" s="46">
        <v>2526814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2526814</v>
      </c>
      <c r="O21" s="47">
        <f t="shared" si="1"/>
        <v>119.32442387608613</v>
      </c>
      <c r="P21" s="9"/>
    </row>
    <row r="22" spans="1:16">
      <c r="A22" s="12"/>
      <c r="B22" s="25">
        <v>329</v>
      </c>
      <c r="C22" s="20" t="s">
        <v>22</v>
      </c>
      <c r="D22" s="46">
        <v>43309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47" si="5">SUM(D22:M22)</f>
        <v>43309</v>
      </c>
      <c r="O22" s="47">
        <f t="shared" si="1"/>
        <v>2.0451926709482433</v>
      </c>
      <c r="P22" s="9"/>
    </row>
    <row r="23" spans="1:16" ht="15.75">
      <c r="A23" s="29" t="s">
        <v>24</v>
      </c>
      <c r="B23" s="30"/>
      <c r="C23" s="31"/>
      <c r="D23" s="32">
        <f t="shared" ref="D23:M23" si="6">SUM(D24:D30)</f>
        <v>2066562</v>
      </c>
      <c r="E23" s="32">
        <f t="shared" si="6"/>
        <v>74967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2141529</v>
      </c>
      <c r="O23" s="45">
        <f t="shared" si="1"/>
        <v>101.1300056667926</v>
      </c>
      <c r="P23" s="10"/>
    </row>
    <row r="24" spans="1:16">
      <c r="A24" s="12"/>
      <c r="B24" s="25">
        <v>331.5</v>
      </c>
      <c r="C24" s="20" t="s">
        <v>76</v>
      </c>
      <c r="D24" s="46">
        <v>154641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154641</v>
      </c>
      <c r="O24" s="47">
        <f t="shared" si="1"/>
        <v>7.3026539478655081</v>
      </c>
      <c r="P24" s="9"/>
    </row>
    <row r="25" spans="1:16">
      <c r="A25" s="12"/>
      <c r="B25" s="25">
        <v>331.7</v>
      </c>
      <c r="C25" s="20" t="s">
        <v>25</v>
      </c>
      <c r="D25" s="46">
        <v>37904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37904</v>
      </c>
      <c r="O25" s="47">
        <f t="shared" si="1"/>
        <v>1.7899508877975066</v>
      </c>
      <c r="P25" s="9"/>
    </row>
    <row r="26" spans="1:16">
      <c r="A26" s="12"/>
      <c r="B26" s="25">
        <v>334.5</v>
      </c>
      <c r="C26" s="20" t="s">
        <v>113</v>
      </c>
      <c r="D26" s="46">
        <v>13404</v>
      </c>
      <c r="E26" s="46">
        <v>74967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88371</v>
      </c>
      <c r="O26" s="47">
        <f t="shared" si="1"/>
        <v>4.1731677370608233</v>
      </c>
      <c r="P26" s="9"/>
    </row>
    <row r="27" spans="1:16">
      <c r="A27" s="12"/>
      <c r="B27" s="25">
        <v>335.12</v>
      </c>
      <c r="C27" s="20" t="s">
        <v>97</v>
      </c>
      <c r="D27" s="46">
        <v>644031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644031</v>
      </c>
      <c r="O27" s="47">
        <f t="shared" si="1"/>
        <v>30.413250850018891</v>
      </c>
      <c r="P27" s="9"/>
    </row>
    <row r="28" spans="1:16">
      <c r="A28" s="12"/>
      <c r="B28" s="25">
        <v>335.14</v>
      </c>
      <c r="C28" s="20" t="s">
        <v>98</v>
      </c>
      <c r="D28" s="46">
        <v>16691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16691</v>
      </c>
      <c r="O28" s="47">
        <f t="shared" si="1"/>
        <v>0.78820362674726108</v>
      </c>
      <c r="P28" s="9"/>
    </row>
    <row r="29" spans="1:16">
      <c r="A29" s="12"/>
      <c r="B29" s="25">
        <v>335.15</v>
      </c>
      <c r="C29" s="20" t="s">
        <v>99</v>
      </c>
      <c r="D29" s="46">
        <v>6894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6894</v>
      </c>
      <c r="O29" s="47">
        <f t="shared" si="1"/>
        <v>0.32555723460521346</v>
      </c>
      <c r="P29" s="9"/>
    </row>
    <row r="30" spans="1:16">
      <c r="A30" s="12"/>
      <c r="B30" s="25">
        <v>335.18</v>
      </c>
      <c r="C30" s="20" t="s">
        <v>100</v>
      </c>
      <c r="D30" s="46">
        <v>1192997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1192997</v>
      </c>
      <c r="O30" s="47">
        <f t="shared" si="1"/>
        <v>56.337221382697393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SUM(D32:D36)</f>
        <v>230395</v>
      </c>
      <c r="E31" s="32">
        <f t="shared" si="7"/>
        <v>1735790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1966185</v>
      </c>
      <c r="O31" s="45">
        <f t="shared" si="1"/>
        <v>92.849688326407247</v>
      </c>
      <c r="P31" s="10"/>
    </row>
    <row r="32" spans="1:16">
      <c r="A32" s="12"/>
      <c r="B32" s="25">
        <v>341.9</v>
      </c>
      <c r="C32" s="20" t="s">
        <v>101</v>
      </c>
      <c r="D32" s="46">
        <v>49305</v>
      </c>
      <c r="E32" s="46">
        <v>2000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51305</v>
      </c>
      <c r="O32" s="47">
        <f t="shared" si="1"/>
        <v>2.4227899508877977</v>
      </c>
      <c r="P32" s="9"/>
    </row>
    <row r="33" spans="1:119">
      <c r="A33" s="12"/>
      <c r="B33" s="25">
        <v>343.4</v>
      </c>
      <c r="C33" s="20" t="s">
        <v>42</v>
      </c>
      <c r="D33" s="46">
        <v>0</v>
      </c>
      <c r="E33" s="46">
        <v>1733790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1733790</v>
      </c>
      <c r="O33" s="47">
        <f t="shared" si="1"/>
        <v>81.875236116358138</v>
      </c>
      <c r="P33" s="9"/>
    </row>
    <row r="34" spans="1:119">
      <c r="A34" s="12"/>
      <c r="B34" s="25">
        <v>344.9</v>
      </c>
      <c r="C34" s="20" t="s">
        <v>102</v>
      </c>
      <c r="D34" s="46">
        <v>55462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55462</v>
      </c>
      <c r="O34" s="47">
        <f t="shared" si="1"/>
        <v>2.6190970910464677</v>
      </c>
      <c r="P34" s="9"/>
    </row>
    <row r="35" spans="1:119">
      <c r="A35" s="12"/>
      <c r="B35" s="25">
        <v>346.4</v>
      </c>
      <c r="C35" s="20" t="s">
        <v>72</v>
      </c>
      <c r="D35" s="46">
        <v>344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344</v>
      </c>
      <c r="O35" s="47">
        <f t="shared" si="1"/>
        <v>1.6244805440120892E-2</v>
      </c>
      <c r="P35" s="9"/>
    </row>
    <row r="36" spans="1:119">
      <c r="A36" s="12"/>
      <c r="B36" s="25">
        <v>347.2</v>
      </c>
      <c r="C36" s="20" t="s">
        <v>44</v>
      </c>
      <c r="D36" s="46">
        <v>125284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125284</v>
      </c>
      <c r="O36" s="47">
        <f t="shared" si="1"/>
        <v>5.9163203626747265</v>
      </c>
      <c r="P36" s="9"/>
    </row>
    <row r="37" spans="1:119" ht="15.75">
      <c r="A37" s="29" t="s">
        <v>38</v>
      </c>
      <c r="B37" s="30"/>
      <c r="C37" s="31"/>
      <c r="D37" s="32">
        <f t="shared" ref="D37:M37" si="8">SUM(D38:D39)</f>
        <v>11539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5"/>
        <v>11539</v>
      </c>
      <c r="O37" s="45">
        <f t="shared" si="1"/>
        <v>0.54490933131847374</v>
      </c>
      <c r="P37" s="10"/>
    </row>
    <row r="38" spans="1:119">
      <c r="A38" s="13"/>
      <c r="B38" s="39">
        <v>351.5</v>
      </c>
      <c r="C38" s="21" t="s">
        <v>109</v>
      </c>
      <c r="D38" s="46">
        <v>534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534</v>
      </c>
      <c r="O38" s="47">
        <f t="shared" si="1"/>
        <v>2.521722704948999E-2</v>
      </c>
      <c r="P38" s="9"/>
    </row>
    <row r="39" spans="1:119">
      <c r="A39" s="13"/>
      <c r="B39" s="39">
        <v>354</v>
      </c>
      <c r="C39" s="21" t="s">
        <v>48</v>
      </c>
      <c r="D39" s="46">
        <v>11005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11005</v>
      </c>
      <c r="O39" s="47">
        <f t="shared" si="1"/>
        <v>0.51969210426898371</v>
      </c>
      <c r="P39" s="9"/>
    </row>
    <row r="40" spans="1:119" ht="15.75">
      <c r="A40" s="29" t="s">
        <v>3</v>
      </c>
      <c r="B40" s="30"/>
      <c r="C40" s="31"/>
      <c r="D40" s="32">
        <f t="shared" ref="D40:M40" si="9">SUM(D41:D44)</f>
        <v>519439</v>
      </c>
      <c r="E40" s="32">
        <f t="shared" si="9"/>
        <v>38761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5"/>
        <v>558200</v>
      </c>
      <c r="O40" s="45">
        <f t="shared" si="1"/>
        <v>26.36003022289384</v>
      </c>
      <c r="P40" s="10"/>
    </row>
    <row r="41" spans="1:119">
      <c r="A41" s="12"/>
      <c r="B41" s="25">
        <v>361.1</v>
      </c>
      <c r="C41" s="20" t="s">
        <v>50</v>
      </c>
      <c r="D41" s="46">
        <v>152194</v>
      </c>
      <c r="E41" s="46">
        <v>27297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179491</v>
      </c>
      <c r="O41" s="47">
        <f t="shared" si="1"/>
        <v>8.4761522478277289</v>
      </c>
      <c r="P41" s="9"/>
    </row>
    <row r="42" spans="1:119">
      <c r="A42" s="12"/>
      <c r="B42" s="25">
        <v>364</v>
      </c>
      <c r="C42" s="20" t="s">
        <v>106</v>
      </c>
      <c r="D42" s="46">
        <v>7288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7288</v>
      </c>
      <c r="O42" s="47">
        <f t="shared" si="1"/>
        <v>0.34416320362674724</v>
      </c>
      <c r="P42" s="9"/>
    </row>
    <row r="43" spans="1:119">
      <c r="A43" s="12"/>
      <c r="B43" s="25">
        <v>366</v>
      </c>
      <c r="C43" s="20" t="s">
        <v>52</v>
      </c>
      <c r="D43" s="46">
        <v>3228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3228</v>
      </c>
      <c r="O43" s="47">
        <f t="shared" si="1"/>
        <v>0.15243672081601814</v>
      </c>
      <c r="P43" s="9"/>
    </row>
    <row r="44" spans="1:119">
      <c r="A44" s="12"/>
      <c r="B44" s="25">
        <v>369.9</v>
      </c>
      <c r="C44" s="20" t="s">
        <v>53</v>
      </c>
      <c r="D44" s="46">
        <v>356729</v>
      </c>
      <c r="E44" s="46">
        <v>11464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368193</v>
      </c>
      <c r="O44" s="47">
        <f t="shared" si="1"/>
        <v>17.387278050623348</v>
      </c>
      <c r="P44" s="9"/>
    </row>
    <row r="45" spans="1:119" ht="15.75">
      <c r="A45" s="29" t="s">
        <v>39</v>
      </c>
      <c r="B45" s="30"/>
      <c r="C45" s="31"/>
      <c r="D45" s="32">
        <f t="shared" ref="D45:M45" si="10">SUM(D46:D46)</f>
        <v>841336</v>
      </c>
      <c r="E45" s="32">
        <f t="shared" si="10"/>
        <v>200000</v>
      </c>
      <c r="F45" s="32">
        <f t="shared" si="10"/>
        <v>303008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5"/>
        <v>1344344</v>
      </c>
      <c r="O45" s="45">
        <f t="shared" si="1"/>
        <v>63.484321873819418</v>
      </c>
      <c r="P45" s="9"/>
    </row>
    <row r="46" spans="1:119" ht="15.75" thickBot="1">
      <c r="A46" s="12"/>
      <c r="B46" s="25">
        <v>381</v>
      </c>
      <c r="C46" s="20" t="s">
        <v>65</v>
      </c>
      <c r="D46" s="46">
        <v>841336</v>
      </c>
      <c r="E46" s="46">
        <v>200000</v>
      </c>
      <c r="F46" s="46">
        <v>303008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1344344</v>
      </c>
      <c r="O46" s="47">
        <f t="shared" si="1"/>
        <v>63.484321873819418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1">SUM(D5,D13,D23,D31,D37,D40,D45)</f>
        <v>12134401</v>
      </c>
      <c r="E47" s="15">
        <f t="shared" si="11"/>
        <v>5738681</v>
      </c>
      <c r="F47" s="15">
        <f t="shared" si="11"/>
        <v>377983</v>
      </c>
      <c r="G47" s="15">
        <f t="shared" si="11"/>
        <v>0</v>
      </c>
      <c r="H47" s="15">
        <f t="shared" si="11"/>
        <v>0</v>
      </c>
      <c r="I47" s="15">
        <f t="shared" si="11"/>
        <v>0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5"/>
        <v>18251065</v>
      </c>
      <c r="O47" s="38">
        <f t="shared" si="1"/>
        <v>861.875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121</v>
      </c>
      <c r="M49" s="48"/>
      <c r="N49" s="48"/>
      <c r="O49" s="43">
        <v>21176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7304694</v>
      </c>
      <c r="E5" s="27">
        <f t="shared" si="0"/>
        <v>48228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7352922</v>
      </c>
      <c r="O5" s="33">
        <f t="shared" ref="O5:O47" si="1">(N5/O$49)</f>
        <v>353.9483007605661</v>
      </c>
      <c r="P5" s="6"/>
    </row>
    <row r="6" spans="1:133">
      <c r="A6" s="12"/>
      <c r="B6" s="25">
        <v>311</v>
      </c>
      <c r="C6" s="20" t="s">
        <v>2</v>
      </c>
      <c r="D6" s="46">
        <v>4669472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4669472</v>
      </c>
      <c r="O6" s="47">
        <f t="shared" si="1"/>
        <v>224.77481467218638</v>
      </c>
      <c r="P6" s="9"/>
    </row>
    <row r="7" spans="1:133">
      <c r="A7" s="12"/>
      <c r="B7" s="25">
        <v>312.41000000000003</v>
      </c>
      <c r="C7" s="20" t="s">
        <v>11</v>
      </c>
      <c r="D7" s="46">
        <v>312006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312006</v>
      </c>
      <c r="O7" s="47">
        <f t="shared" si="1"/>
        <v>15.019062289400212</v>
      </c>
      <c r="P7" s="9"/>
    </row>
    <row r="8" spans="1:133">
      <c r="A8" s="12"/>
      <c r="B8" s="25">
        <v>312.42</v>
      </c>
      <c r="C8" s="20" t="s">
        <v>10</v>
      </c>
      <c r="D8" s="46">
        <v>232498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232498</v>
      </c>
      <c r="O8" s="47">
        <f t="shared" si="1"/>
        <v>11.191778184268797</v>
      </c>
      <c r="P8" s="9"/>
    </row>
    <row r="9" spans="1:133">
      <c r="A9" s="12"/>
      <c r="B9" s="25">
        <v>314.10000000000002</v>
      </c>
      <c r="C9" s="20" t="s">
        <v>12</v>
      </c>
      <c r="D9" s="46">
        <v>1458015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1458015</v>
      </c>
      <c r="O9" s="47">
        <f t="shared" si="1"/>
        <v>70.184605757196493</v>
      </c>
      <c r="P9" s="9"/>
    </row>
    <row r="10" spans="1:133">
      <c r="A10" s="12"/>
      <c r="B10" s="25">
        <v>314.8</v>
      </c>
      <c r="C10" s="20" t="s">
        <v>13</v>
      </c>
      <c r="D10" s="46">
        <v>69645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69645</v>
      </c>
      <c r="O10" s="47">
        <f t="shared" si="1"/>
        <v>3.3525079426205835</v>
      </c>
      <c r="P10" s="9"/>
    </row>
    <row r="11" spans="1:133">
      <c r="A11" s="12"/>
      <c r="B11" s="25">
        <v>315</v>
      </c>
      <c r="C11" s="20" t="s">
        <v>94</v>
      </c>
      <c r="D11" s="46">
        <v>563058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563058</v>
      </c>
      <c r="O11" s="47">
        <f t="shared" si="1"/>
        <v>27.103976124001154</v>
      </c>
      <c r="P11" s="9"/>
    </row>
    <row r="12" spans="1:133">
      <c r="A12" s="12"/>
      <c r="B12" s="25">
        <v>316</v>
      </c>
      <c r="C12" s="20" t="s">
        <v>95</v>
      </c>
      <c r="D12" s="46">
        <v>0</v>
      </c>
      <c r="E12" s="46">
        <v>48228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48228</v>
      </c>
      <c r="O12" s="47">
        <f t="shared" si="1"/>
        <v>2.3215557908924618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683141</v>
      </c>
      <c r="E13" s="32">
        <f t="shared" si="3"/>
        <v>3404426</v>
      </c>
      <c r="F13" s="32">
        <f t="shared" si="3"/>
        <v>75120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4162687</v>
      </c>
      <c r="O13" s="45">
        <f t="shared" si="1"/>
        <v>200.37965726388757</v>
      </c>
      <c r="P13" s="10"/>
    </row>
    <row r="14" spans="1:133">
      <c r="A14" s="12"/>
      <c r="B14" s="25">
        <v>322</v>
      </c>
      <c r="C14" s="20" t="s">
        <v>0</v>
      </c>
      <c r="D14" s="46">
        <v>666144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666144</v>
      </c>
      <c r="O14" s="47">
        <f t="shared" si="1"/>
        <v>32.066236641956294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808506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808506</v>
      </c>
      <c r="O15" s="47">
        <f t="shared" si="1"/>
        <v>38.919129681332436</v>
      </c>
      <c r="P15" s="9"/>
    </row>
    <row r="16" spans="1:133">
      <c r="A16" s="12"/>
      <c r="B16" s="25">
        <v>323.39999999999998</v>
      </c>
      <c r="C16" s="20" t="s">
        <v>84</v>
      </c>
      <c r="D16" s="46">
        <v>0</v>
      </c>
      <c r="E16" s="46">
        <v>25335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25335</v>
      </c>
      <c r="O16" s="47">
        <f t="shared" si="1"/>
        <v>1.2195532877635507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60913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60913</v>
      </c>
      <c r="O17" s="47">
        <f t="shared" si="1"/>
        <v>2.9321748339270242</v>
      </c>
      <c r="P17" s="9"/>
    </row>
    <row r="18" spans="1:16">
      <c r="A18" s="12"/>
      <c r="B18" s="25">
        <v>324.70999999999998</v>
      </c>
      <c r="C18" s="20" t="s">
        <v>20</v>
      </c>
      <c r="D18" s="46">
        <v>0</v>
      </c>
      <c r="E18" s="46">
        <v>21553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21553</v>
      </c>
      <c r="O18" s="47">
        <f t="shared" si="1"/>
        <v>1.0374987965726388</v>
      </c>
      <c r="P18" s="9"/>
    </row>
    <row r="19" spans="1:16">
      <c r="A19" s="12"/>
      <c r="B19" s="25">
        <v>325.10000000000002</v>
      </c>
      <c r="C19" s="20" t="s">
        <v>112</v>
      </c>
      <c r="D19" s="46">
        <v>0</v>
      </c>
      <c r="E19" s="46">
        <v>0</v>
      </c>
      <c r="F19" s="46">
        <v>75120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75120</v>
      </c>
      <c r="O19" s="47">
        <f t="shared" si="1"/>
        <v>3.6160585347068452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2488119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2488119</v>
      </c>
      <c r="O20" s="47">
        <f t="shared" si="1"/>
        <v>119.77081929334746</v>
      </c>
      <c r="P20" s="9"/>
    </row>
    <row r="21" spans="1:16">
      <c r="A21" s="12"/>
      <c r="B21" s="25">
        <v>329</v>
      </c>
      <c r="C21" s="20" t="s">
        <v>22</v>
      </c>
      <c r="D21" s="46">
        <v>16997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47" si="5">SUM(D21:M21)</f>
        <v>16997</v>
      </c>
      <c r="O21" s="47">
        <f t="shared" si="1"/>
        <v>0.81818619428131323</v>
      </c>
      <c r="P21" s="9"/>
    </row>
    <row r="22" spans="1:16" ht="15.75">
      <c r="A22" s="29" t="s">
        <v>24</v>
      </c>
      <c r="B22" s="30"/>
      <c r="C22" s="31"/>
      <c r="D22" s="32">
        <f t="shared" ref="D22:M22" si="6">SUM(D23:D31)</f>
        <v>2925369</v>
      </c>
      <c r="E22" s="32">
        <f t="shared" si="6"/>
        <v>0</v>
      </c>
      <c r="F22" s="32">
        <f t="shared" si="6"/>
        <v>0</v>
      </c>
      <c r="G22" s="32">
        <f t="shared" si="6"/>
        <v>110000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3035369</v>
      </c>
      <c r="O22" s="45">
        <f t="shared" si="1"/>
        <v>146.11384422836238</v>
      </c>
      <c r="P22" s="10"/>
    </row>
    <row r="23" spans="1:16">
      <c r="A23" s="12"/>
      <c r="B23" s="25">
        <v>331.5</v>
      </c>
      <c r="C23" s="20" t="s">
        <v>76</v>
      </c>
      <c r="D23" s="46">
        <v>555063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555063</v>
      </c>
      <c r="O23" s="47">
        <f t="shared" si="1"/>
        <v>26.719120053913546</v>
      </c>
      <c r="P23" s="9"/>
    </row>
    <row r="24" spans="1:16">
      <c r="A24" s="12"/>
      <c r="B24" s="25">
        <v>331.7</v>
      </c>
      <c r="C24" s="20" t="s">
        <v>25</v>
      </c>
      <c r="D24" s="46">
        <v>51874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51874</v>
      </c>
      <c r="O24" s="47">
        <f t="shared" si="1"/>
        <v>2.4970636372388562</v>
      </c>
      <c r="P24" s="9"/>
    </row>
    <row r="25" spans="1:16">
      <c r="A25" s="12"/>
      <c r="B25" s="25">
        <v>334.5</v>
      </c>
      <c r="C25" s="20" t="s">
        <v>113</v>
      </c>
      <c r="D25" s="46">
        <v>74967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74967</v>
      </c>
      <c r="O25" s="47">
        <f t="shared" si="1"/>
        <v>3.6086935592567633</v>
      </c>
      <c r="P25" s="9"/>
    </row>
    <row r="26" spans="1:16">
      <c r="A26" s="12"/>
      <c r="B26" s="25">
        <v>335.12</v>
      </c>
      <c r="C26" s="20" t="s">
        <v>97</v>
      </c>
      <c r="D26" s="46">
        <v>610956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610956</v>
      </c>
      <c r="O26" s="47">
        <f t="shared" si="1"/>
        <v>29.409646673726773</v>
      </c>
      <c r="P26" s="9"/>
    </row>
    <row r="27" spans="1:16">
      <c r="A27" s="12"/>
      <c r="B27" s="25">
        <v>335.14</v>
      </c>
      <c r="C27" s="20" t="s">
        <v>98</v>
      </c>
      <c r="D27" s="46">
        <v>17329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17329</v>
      </c>
      <c r="O27" s="47">
        <f t="shared" si="1"/>
        <v>0.83416770963704634</v>
      </c>
      <c r="P27" s="9"/>
    </row>
    <row r="28" spans="1:16">
      <c r="A28" s="12"/>
      <c r="B28" s="25">
        <v>335.15</v>
      </c>
      <c r="C28" s="20" t="s">
        <v>99</v>
      </c>
      <c r="D28" s="46">
        <v>6698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6698</v>
      </c>
      <c r="O28" s="47">
        <f t="shared" si="1"/>
        <v>0.32242225859247137</v>
      </c>
      <c r="P28" s="9"/>
    </row>
    <row r="29" spans="1:16">
      <c r="A29" s="12"/>
      <c r="B29" s="25">
        <v>335.18</v>
      </c>
      <c r="C29" s="20" t="s">
        <v>100</v>
      </c>
      <c r="D29" s="46">
        <v>1168530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1168530</v>
      </c>
      <c r="O29" s="47">
        <f t="shared" si="1"/>
        <v>56.249638971791661</v>
      </c>
      <c r="P29" s="9"/>
    </row>
    <row r="30" spans="1:16">
      <c r="A30" s="12"/>
      <c r="B30" s="25">
        <v>337.7</v>
      </c>
      <c r="C30" s="20" t="s">
        <v>87</v>
      </c>
      <c r="D30" s="46">
        <v>439952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439952</v>
      </c>
      <c r="O30" s="47">
        <f t="shared" si="1"/>
        <v>21.178010975257532</v>
      </c>
      <c r="P30" s="9"/>
    </row>
    <row r="31" spans="1:16">
      <c r="A31" s="12"/>
      <c r="B31" s="25">
        <v>338</v>
      </c>
      <c r="C31" s="20" t="s">
        <v>118</v>
      </c>
      <c r="D31" s="46">
        <v>0</v>
      </c>
      <c r="E31" s="46">
        <v>0</v>
      </c>
      <c r="F31" s="46">
        <v>0</v>
      </c>
      <c r="G31" s="46">
        <v>110000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110000</v>
      </c>
      <c r="O31" s="47">
        <f t="shared" si="1"/>
        <v>5.2950803889477234</v>
      </c>
      <c r="P31" s="9"/>
    </row>
    <row r="32" spans="1:16" ht="15.75">
      <c r="A32" s="29" t="s">
        <v>37</v>
      </c>
      <c r="B32" s="30"/>
      <c r="C32" s="31"/>
      <c r="D32" s="32">
        <f t="shared" ref="D32:M32" si="7">SUM(D33:D37)</f>
        <v>217459</v>
      </c>
      <c r="E32" s="32">
        <f t="shared" si="7"/>
        <v>1505408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1722867</v>
      </c>
      <c r="O32" s="45">
        <f t="shared" si="1"/>
        <v>82.933811495138158</v>
      </c>
      <c r="P32" s="10"/>
    </row>
    <row r="33" spans="1:119">
      <c r="A33" s="12"/>
      <c r="B33" s="25">
        <v>341.9</v>
      </c>
      <c r="C33" s="20" t="s">
        <v>101</v>
      </c>
      <c r="D33" s="46">
        <v>44395</v>
      </c>
      <c r="E33" s="46">
        <v>270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44665</v>
      </c>
      <c r="O33" s="47">
        <f t="shared" si="1"/>
        <v>2.1500433233850003</v>
      </c>
      <c r="P33" s="9"/>
    </row>
    <row r="34" spans="1:119">
      <c r="A34" s="12"/>
      <c r="B34" s="25">
        <v>343.4</v>
      </c>
      <c r="C34" s="20" t="s">
        <v>42</v>
      </c>
      <c r="D34" s="46">
        <v>0</v>
      </c>
      <c r="E34" s="46">
        <v>1505138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1505138</v>
      </c>
      <c r="O34" s="47">
        <f t="shared" si="1"/>
        <v>72.45297005872726</v>
      </c>
      <c r="P34" s="9"/>
    </row>
    <row r="35" spans="1:119">
      <c r="A35" s="12"/>
      <c r="B35" s="25">
        <v>344.9</v>
      </c>
      <c r="C35" s="20" t="s">
        <v>102</v>
      </c>
      <c r="D35" s="46">
        <v>54818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54818</v>
      </c>
      <c r="O35" s="47">
        <f t="shared" si="1"/>
        <v>2.6387792432848753</v>
      </c>
      <c r="P35" s="9"/>
    </row>
    <row r="36" spans="1:119">
      <c r="A36" s="12"/>
      <c r="B36" s="25">
        <v>346.4</v>
      </c>
      <c r="C36" s="20" t="s">
        <v>72</v>
      </c>
      <c r="D36" s="46">
        <v>227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227</v>
      </c>
      <c r="O36" s="47">
        <f t="shared" si="1"/>
        <v>1.0927120439010301E-2</v>
      </c>
      <c r="P36" s="9"/>
    </row>
    <row r="37" spans="1:119">
      <c r="A37" s="12"/>
      <c r="B37" s="25">
        <v>347.2</v>
      </c>
      <c r="C37" s="20" t="s">
        <v>44</v>
      </c>
      <c r="D37" s="46">
        <v>118019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118019</v>
      </c>
      <c r="O37" s="47">
        <f t="shared" si="1"/>
        <v>5.6810917493020119</v>
      </c>
      <c r="P37" s="9"/>
    </row>
    <row r="38" spans="1:119" ht="15.75">
      <c r="A38" s="29" t="s">
        <v>38</v>
      </c>
      <c r="B38" s="30"/>
      <c r="C38" s="31"/>
      <c r="D38" s="32">
        <f t="shared" ref="D38:M38" si="8">SUM(D39:D40)</f>
        <v>15006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15006</v>
      </c>
      <c r="O38" s="45">
        <f t="shared" si="1"/>
        <v>0.7223452392413594</v>
      </c>
      <c r="P38" s="10"/>
    </row>
    <row r="39" spans="1:119">
      <c r="A39" s="13"/>
      <c r="B39" s="39">
        <v>351.5</v>
      </c>
      <c r="C39" s="21" t="s">
        <v>109</v>
      </c>
      <c r="D39" s="46">
        <v>726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726</v>
      </c>
      <c r="O39" s="47">
        <f t="shared" si="1"/>
        <v>3.494753056705497E-2</v>
      </c>
      <c r="P39" s="9"/>
    </row>
    <row r="40" spans="1:119">
      <c r="A40" s="13"/>
      <c r="B40" s="39">
        <v>354</v>
      </c>
      <c r="C40" s="21" t="s">
        <v>48</v>
      </c>
      <c r="D40" s="46">
        <v>14280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14280</v>
      </c>
      <c r="O40" s="47">
        <f t="shared" si="1"/>
        <v>0.68739770867430439</v>
      </c>
      <c r="P40" s="9"/>
    </row>
    <row r="41" spans="1:119" ht="15.75">
      <c r="A41" s="29" t="s">
        <v>3</v>
      </c>
      <c r="B41" s="30"/>
      <c r="C41" s="31"/>
      <c r="D41" s="32">
        <f t="shared" ref="D41:M41" si="9">SUM(D42:D44)</f>
        <v>303321</v>
      </c>
      <c r="E41" s="32">
        <f t="shared" si="9"/>
        <v>3999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5"/>
        <v>307320</v>
      </c>
      <c r="O41" s="45">
        <f t="shared" si="1"/>
        <v>14.793491864831038</v>
      </c>
      <c r="P41" s="10"/>
    </row>
    <row r="42" spans="1:119">
      <c r="A42" s="12"/>
      <c r="B42" s="25">
        <v>361.1</v>
      </c>
      <c r="C42" s="20" t="s">
        <v>50</v>
      </c>
      <c r="D42" s="46">
        <v>118881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118881</v>
      </c>
      <c r="O42" s="47">
        <f t="shared" si="1"/>
        <v>5.7225859247135844</v>
      </c>
      <c r="P42" s="9"/>
    </row>
    <row r="43" spans="1:119">
      <c r="A43" s="12"/>
      <c r="B43" s="25">
        <v>366</v>
      </c>
      <c r="C43" s="20" t="s">
        <v>52</v>
      </c>
      <c r="D43" s="46">
        <v>7200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7200</v>
      </c>
      <c r="O43" s="47">
        <f t="shared" si="1"/>
        <v>0.34658708000385097</v>
      </c>
      <c r="P43" s="9"/>
    </row>
    <row r="44" spans="1:119">
      <c r="A44" s="12"/>
      <c r="B44" s="25">
        <v>369.9</v>
      </c>
      <c r="C44" s="20" t="s">
        <v>53</v>
      </c>
      <c r="D44" s="46">
        <v>177240</v>
      </c>
      <c r="E44" s="46">
        <v>3999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181239</v>
      </c>
      <c r="O44" s="47">
        <f t="shared" si="1"/>
        <v>8.7243188601136037</v>
      </c>
      <c r="P44" s="9"/>
    </row>
    <row r="45" spans="1:119" ht="15.75">
      <c r="A45" s="29" t="s">
        <v>39</v>
      </c>
      <c r="B45" s="30"/>
      <c r="C45" s="31"/>
      <c r="D45" s="32">
        <f t="shared" ref="D45:M45" si="10">SUM(D46:D46)</f>
        <v>1139752</v>
      </c>
      <c r="E45" s="32">
        <f t="shared" si="10"/>
        <v>820000</v>
      </c>
      <c r="F45" s="32">
        <f t="shared" si="10"/>
        <v>406912</v>
      </c>
      <c r="G45" s="32">
        <f t="shared" si="10"/>
        <v>110000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5"/>
        <v>2476664</v>
      </c>
      <c r="O45" s="45">
        <f t="shared" si="1"/>
        <v>119.21940887648022</v>
      </c>
      <c r="P45" s="9"/>
    </row>
    <row r="46" spans="1:119" ht="15.75" thickBot="1">
      <c r="A46" s="12"/>
      <c r="B46" s="25">
        <v>381</v>
      </c>
      <c r="C46" s="20" t="s">
        <v>65</v>
      </c>
      <c r="D46" s="46">
        <v>1139752</v>
      </c>
      <c r="E46" s="46">
        <v>820000</v>
      </c>
      <c r="F46" s="46">
        <v>406912</v>
      </c>
      <c r="G46" s="46">
        <v>110000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2476664</v>
      </c>
      <c r="O46" s="47">
        <f t="shared" si="1"/>
        <v>119.21940887648022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1">SUM(D5,D13,D22,D32,D38,D41,D45)</f>
        <v>12588742</v>
      </c>
      <c r="E47" s="15">
        <f t="shared" si="11"/>
        <v>5782061</v>
      </c>
      <c r="F47" s="15">
        <f t="shared" si="11"/>
        <v>482032</v>
      </c>
      <c r="G47" s="15">
        <f t="shared" si="11"/>
        <v>220000</v>
      </c>
      <c r="H47" s="15">
        <f t="shared" si="11"/>
        <v>0</v>
      </c>
      <c r="I47" s="15">
        <f t="shared" si="11"/>
        <v>0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5"/>
        <v>19072835</v>
      </c>
      <c r="O47" s="38">
        <f t="shared" si="1"/>
        <v>918.11085972850674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119</v>
      </c>
      <c r="M49" s="48"/>
      <c r="N49" s="48"/>
      <c r="O49" s="43">
        <v>20774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7082977</v>
      </c>
      <c r="E5" s="27">
        <f t="shared" si="0"/>
        <v>48541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7131518</v>
      </c>
      <c r="O5" s="33">
        <f t="shared" ref="O5:O45" si="1">(N5/O$47)</f>
        <v>349.00254477831066</v>
      </c>
      <c r="P5" s="6"/>
    </row>
    <row r="6" spans="1:133">
      <c r="A6" s="12"/>
      <c r="B6" s="25">
        <v>311</v>
      </c>
      <c r="C6" s="20" t="s">
        <v>2</v>
      </c>
      <c r="D6" s="46">
        <v>4546968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4546968</v>
      </c>
      <c r="O6" s="47">
        <f t="shared" si="1"/>
        <v>222.51972203190761</v>
      </c>
      <c r="P6" s="9"/>
    </row>
    <row r="7" spans="1:133">
      <c r="A7" s="12"/>
      <c r="B7" s="25">
        <v>312.41000000000003</v>
      </c>
      <c r="C7" s="20" t="s">
        <v>11</v>
      </c>
      <c r="D7" s="46">
        <v>301883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301883</v>
      </c>
      <c r="O7" s="47">
        <f t="shared" si="1"/>
        <v>14.773563668395811</v>
      </c>
      <c r="P7" s="9"/>
    </row>
    <row r="8" spans="1:133">
      <c r="A8" s="12"/>
      <c r="B8" s="25">
        <v>312.42</v>
      </c>
      <c r="C8" s="20" t="s">
        <v>10</v>
      </c>
      <c r="D8" s="46">
        <v>228226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228226</v>
      </c>
      <c r="O8" s="47">
        <f t="shared" si="1"/>
        <v>11.16893412939219</v>
      </c>
      <c r="P8" s="9"/>
    </row>
    <row r="9" spans="1:133">
      <c r="A9" s="12"/>
      <c r="B9" s="25">
        <v>314.10000000000002</v>
      </c>
      <c r="C9" s="20" t="s">
        <v>12</v>
      </c>
      <c r="D9" s="46">
        <v>1395619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1395619</v>
      </c>
      <c r="O9" s="47">
        <f t="shared" si="1"/>
        <v>68.298864637369093</v>
      </c>
      <c r="P9" s="9"/>
    </row>
    <row r="10" spans="1:133">
      <c r="A10" s="12"/>
      <c r="B10" s="25">
        <v>314.8</v>
      </c>
      <c r="C10" s="20" t="s">
        <v>13</v>
      </c>
      <c r="D10" s="46">
        <v>67475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67475</v>
      </c>
      <c r="O10" s="47">
        <f t="shared" si="1"/>
        <v>3.30209454830185</v>
      </c>
      <c r="P10" s="9"/>
    </row>
    <row r="11" spans="1:133">
      <c r="A11" s="12"/>
      <c r="B11" s="25">
        <v>315</v>
      </c>
      <c r="C11" s="20" t="s">
        <v>94</v>
      </c>
      <c r="D11" s="46">
        <v>542806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542806</v>
      </c>
      <c r="O11" s="47">
        <f t="shared" si="1"/>
        <v>26.563864147988646</v>
      </c>
      <c r="P11" s="9"/>
    </row>
    <row r="12" spans="1:133">
      <c r="A12" s="12"/>
      <c r="B12" s="25">
        <v>316</v>
      </c>
      <c r="C12" s="20" t="s">
        <v>95</v>
      </c>
      <c r="D12" s="46">
        <v>0</v>
      </c>
      <c r="E12" s="46">
        <v>48541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48541</v>
      </c>
      <c r="O12" s="47">
        <f t="shared" si="1"/>
        <v>2.3755016149554664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580560</v>
      </c>
      <c r="E13" s="32">
        <f t="shared" si="3"/>
        <v>3287132</v>
      </c>
      <c r="F13" s="32">
        <f t="shared" si="3"/>
        <v>75308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3943000</v>
      </c>
      <c r="O13" s="45">
        <f t="shared" si="1"/>
        <v>192.96270921013996</v>
      </c>
      <c r="P13" s="10"/>
    </row>
    <row r="14" spans="1:133">
      <c r="A14" s="12"/>
      <c r="B14" s="25">
        <v>322</v>
      </c>
      <c r="C14" s="20" t="s">
        <v>0</v>
      </c>
      <c r="D14" s="46">
        <v>556126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556126</v>
      </c>
      <c r="O14" s="47">
        <f t="shared" si="1"/>
        <v>27.215718899872762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748011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748011</v>
      </c>
      <c r="O15" s="47">
        <f t="shared" si="1"/>
        <v>36.606195556425568</v>
      </c>
      <c r="P15" s="9"/>
    </row>
    <row r="16" spans="1:133">
      <c r="A16" s="12"/>
      <c r="B16" s="25">
        <v>323.39999999999998</v>
      </c>
      <c r="C16" s="20" t="s">
        <v>84</v>
      </c>
      <c r="D16" s="46">
        <v>0</v>
      </c>
      <c r="E16" s="46">
        <v>18578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18578</v>
      </c>
      <c r="O16" s="47">
        <f t="shared" si="1"/>
        <v>0.9091709895272585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45988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45988</v>
      </c>
      <c r="O17" s="47">
        <f t="shared" si="1"/>
        <v>2.250562787511011</v>
      </c>
      <c r="P17" s="9"/>
    </row>
    <row r="18" spans="1:16">
      <c r="A18" s="12"/>
      <c r="B18" s="25">
        <v>324.70999999999998</v>
      </c>
      <c r="C18" s="20" t="s">
        <v>20</v>
      </c>
      <c r="D18" s="46">
        <v>0</v>
      </c>
      <c r="E18" s="46">
        <v>16263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16263</v>
      </c>
      <c r="O18" s="47">
        <f t="shared" si="1"/>
        <v>0.79587941665851036</v>
      </c>
      <c r="P18" s="9"/>
    </row>
    <row r="19" spans="1:16">
      <c r="A19" s="12"/>
      <c r="B19" s="25">
        <v>324.72000000000003</v>
      </c>
      <c r="C19" s="20" t="s">
        <v>64</v>
      </c>
      <c r="D19" s="46">
        <v>0</v>
      </c>
      <c r="E19" s="46">
        <v>6942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6942</v>
      </c>
      <c r="O19" s="47">
        <f t="shared" si="1"/>
        <v>0.33972790447293727</v>
      </c>
      <c r="P19" s="9"/>
    </row>
    <row r="20" spans="1:16">
      <c r="A20" s="12"/>
      <c r="B20" s="25">
        <v>325.10000000000002</v>
      </c>
      <c r="C20" s="20" t="s">
        <v>112</v>
      </c>
      <c r="D20" s="46">
        <v>0</v>
      </c>
      <c r="E20" s="46">
        <v>0</v>
      </c>
      <c r="F20" s="46">
        <v>75308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75308</v>
      </c>
      <c r="O20" s="47">
        <f t="shared" si="1"/>
        <v>3.6854262503670352</v>
      </c>
      <c r="P20" s="9"/>
    </row>
    <row r="21" spans="1:16">
      <c r="A21" s="12"/>
      <c r="B21" s="25">
        <v>325.2</v>
      </c>
      <c r="C21" s="20" t="s">
        <v>21</v>
      </c>
      <c r="D21" s="46">
        <v>0</v>
      </c>
      <c r="E21" s="46">
        <v>2451350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2451350</v>
      </c>
      <c r="O21" s="47">
        <f t="shared" si="1"/>
        <v>119.96427522756191</v>
      </c>
      <c r="P21" s="9"/>
    </row>
    <row r="22" spans="1:16">
      <c r="A22" s="12"/>
      <c r="B22" s="25">
        <v>329</v>
      </c>
      <c r="C22" s="20" t="s">
        <v>22</v>
      </c>
      <c r="D22" s="46">
        <v>24434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45" si="5">SUM(D22:M22)</f>
        <v>24434</v>
      </c>
      <c r="O22" s="47">
        <f t="shared" si="1"/>
        <v>1.1957521777429774</v>
      </c>
      <c r="P22" s="9"/>
    </row>
    <row r="23" spans="1:16" ht="15.75">
      <c r="A23" s="29" t="s">
        <v>24</v>
      </c>
      <c r="B23" s="30"/>
      <c r="C23" s="31"/>
      <c r="D23" s="32">
        <f t="shared" ref="D23:M23" si="6">SUM(D24:D28)</f>
        <v>1873639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1873639</v>
      </c>
      <c r="O23" s="45">
        <f t="shared" si="1"/>
        <v>91.692228638543597</v>
      </c>
      <c r="P23" s="10"/>
    </row>
    <row r="24" spans="1:16">
      <c r="A24" s="12"/>
      <c r="B24" s="25">
        <v>331.7</v>
      </c>
      <c r="C24" s="20" t="s">
        <v>25</v>
      </c>
      <c r="D24" s="46">
        <v>156706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156706</v>
      </c>
      <c r="O24" s="47">
        <f t="shared" si="1"/>
        <v>7.668885191347754</v>
      </c>
      <c r="P24" s="9"/>
    </row>
    <row r="25" spans="1:16">
      <c r="A25" s="12"/>
      <c r="B25" s="25">
        <v>335.12</v>
      </c>
      <c r="C25" s="20" t="s">
        <v>97</v>
      </c>
      <c r="D25" s="46">
        <v>577726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577726</v>
      </c>
      <c r="O25" s="47">
        <f t="shared" si="1"/>
        <v>28.272780659684837</v>
      </c>
      <c r="P25" s="9"/>
    </row>
    <row r="26" spans="1:16">
      <c r="A26" s="12"/>
      <c r="B26" s="25">
        <v>335.14</v>
      </c>
      <c r="C26" s="20" t="s">
        <v>98</v>
      </c>
      <c r="D26" s="46">
        <v>17635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17635</v>
      </c>
      <c r="O26" s="47">
        <f t="shared" si="1"/>
        <v>0.86302241362435161</v>
      </c>
      <c r="P26" s="9"/>
    </row>
    <row r="27" spans="1:16">
      <c r="A27" s="12"/>
      <c r="B27" s="25">
        <v>335.15</v>
      </c>
      <c r="C27" s="20" t="s">
        <v>99</v>
      </c>
      <c r="D27" s="46">
        <v>7408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7408</v>
      </c>
      <c r="O27" s="47">
        <f t="shared" si="1"/>
        <v>0.36253303317999414</v>
      </c>
      <c r="P27" s="9"/>
    </row>
    <row r="28" spans="1:16">
      <c r="A28" s="12"/>
      <c r="B28" s="25">
        <v>335.18</v>
      </c>
      <c r="C28" s="20" t="s">
        <v>100</v>
      </c>
      <c r="D28" s="46">
        <v>1114164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1114164</v>
      </c>
      <c r="O28" s="47">
        <f t="shared" si="1"/>
        <v>54.525007340706665</v>
      </c>
      <c r="P28" s="9"/>
    </row>
    <row r="29" spans="1:16" ht="15.75">
      <c r="A29" s="29" t="s">
        <v>37</v>
      </c>
      <c r="B29" s="30"/>
      <c r="C29" s="31"/>
      <c r="D29" s="32">
        <f t="shared" ref="D29:M29" si="7">SUM(D30:D34)</f>
        <v>193501</v>
      </c>
      <c r="E29" s="32">
        <f t="shared" si="7"/>
        <v>1473426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5"/>
        <v>1666927</v>
      </c>
      <c r="O29" s="45">
        <f t="shared" si="1"/>
        <v>81.576147597142011</v>
      </c>
      <c r="P29" s="10"/>
    </row>
    <row r="30" spans="1:16">
      <c r="A30" s="12"/>
      <c r="B30" s="25">
        <v>341.9</v>
      </c>
      <c r="C30" s="20" t="s">
        <v>101</v>
      </c>
      <c r="D30" s="46">
        <v>37480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37480</v>
      </c>
      <c r="O30" s="47">
        <f t="shared" si="1"/>
        <v>1.8341979054516981</v>
      </c>
      <c r="P30" s="9"/>
    </row>
    <row r="31" spans="1:16">
      <c r="A31" s="12"/>
      <c r="B31" s="25">
        <v>343.4</v>
      </c>
      <c r="C31" s="20" t="s">
        <v>42</v>
      </c>
      <c r="D31" s="46">
        <v>0</v>
      </c>
      <c r="E31" s="46">
        <v>1473426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1473426</v>
      </c>
      <c r="O31" s="47">
        <f t="shared" si="1"/>
        <v>72.106587060781052</v>
      </c>
      <c r="P31" s="9"/>
    </row>
    <row r="32" spans="1:16">
      <c r="A32" s="12"/>
      <c r="B32" s="25">
        <v>344.9</v>
      </c>
      <c r="C32" s="20" t="s">
        <v>102</v>
      </c>
      <c r="D32" s="46">
        <v>50100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50100</v>
      </c>
      <c r="O32" s="47">
        <f t="shared" si="1"/>
        <v>2.4517960262307916</v>
      </c>
      <c r="P32" s="9"/>
    </row>
    <row r="33" spans="1:119">
      <c r="A33" s="12"/>
      <c r="B33" s="25">
        <v>346.4</v>
      </c>
      <c r="C33" s="20" t="s">
        <v>72</v>
      </c>
      <c r="D33" s="46">
        <v>344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344</v>
      </c>
      <c r="O33" s="47">
        <f t="shared" si="1"/>
        <v>1.6834687285896054E-2</v>
      </c>
      <c r="P33" s="9"/>
    </row>
    <row r="34" spans="1:119">
      <c r="A34" s="12"/>
      <c r="B34" s="25">
        <v>347.2</v>
      </c>
      <c r="C34" s="20" t="s">
        <v>44</v>
      </c>
      <c r="D34" s="46">
        <v>105577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105577</v>
      </c>
      <c r="O34" s="47">
        <f t="shared" si="1"/>
        <v>5.166731917392581</v>
      </c>
      <c r="P34" s="9"/>
    </row>
    <row r="35" spans="1:119" ht="15.75">
      <c r="A35" s="29" t="s">
        <v>38</v>
      </c>
      <c r="B35" s="30"/>
      <c r="C35" s="31"/>
      <c r="D35" s="32">
        <f t="shared" ref="D35:M35" si="8">SUM(D36:D37)</f>
        <v>12449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5"/>
        <v>12449</v>
      </c>
      <c r="O35" s="45">
        <f t="shared" si="1"/>
        <v>0.60922971518058133</v>
      </c>
      <c r="P35" s="10"/>
    </row>
    <row r="36" spans="1:119">
      <c r="A36" s="13"/>
      <c r="B36" s="39">
        <v>351.5</v>
      </c>
      <c r="C36" s="21" t="s">
        <v>109</v>
      </c>
      <c r="D36" s="46">
        <v>1454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1454</v>
      </c>
      <c r="O36" s="47">
        <f t="shared" si="1"/>
        <v>7.1155916609572281E-2</v>
      </c>
      <c r="P36" s="9"/>
    </row>
    <row r="37" spans="1:119">
      <c r="A37" s="13"/>
      <c r="B37" s="39">
        <v>354</v>
      </c>
      <c r="C37" s="21" t="s">
        <v>48</v>
      </c>
      <c r="D37" s="46">
        <v>10995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10995</v>
      </c>
      <c r="O37" s="47">
        <f t="shared" si="1"/>
        <v>0.53807379857100912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SUM(D39:D41)</f>
        <v>141175</v>
      </c>
      <c r="E38" s="32">
        <f t="shared" si="9"/>
        <v>0</v>
      </c>
      <c r="F38" s="32">
        <f t="shared" si="9"/>
        <v>0</v>
      </c>
      <c r="G38" s="32">
        <f t="shared" si="9"/>
        <v>54883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5"/>
        <v>196058</v>
      </c>
      <c r="O38" s="45">
        <f t="shared" si="1"/>
        <v>9.5946951159831659</v>
      </c>
      <c r="P38" s="10"/>
    </row>
    <row r="39" spans="1:119">
      <c r="A39" s="12"/>
      <c r="B39" s="25">
        <v>361.1</v>
      </c>
      <c r="C39" s="20" t="s">
        <v>50</v>
      </c>
      <c r="D39" s="46">
        <v>68288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68288</v>
      </c>
      <c r="O39" s="47">
        <f t="shared" si="1"/>
        <v>3.3418811784281099</v>
      </c>
      <c r="P39" s="9"/>
    </row>
    <row r="40" spans="1:119">
      <c r="A40" s="12"/>
      <c r="B40" s="25">
        <v>366</v>
      </c>
      <c r="C40" s="20" t="s">
        <v>52</v>
      </c>
      <c r="D40" s="46">
        <v>2225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2225</v>
      </c>
      <c r="O40" s="47">
        <f t="shared" si="1"/>
        <v>0.10888714886953117</v>
      </c>
      <c r="P40" s="9"/>
    </row>
    <row r="41" spans="1:119">
      <c r="A41" s="12"/>
      <c r="B41" s="25">
        <v>369.9</v>
      </c>
      <c r="C41" s="20" t="s">
        <v>53</v>
      </c>
      <c r="D41" s="46">
        <v>70662</v>
      </c>
      <c r="E41" s="46">
        <v>0</v>
      </c>
      <c r="F41" s="46">
        <v>0</v>
      </c>
      <c r="G41" s="46">
        <v>54883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125545</v>
      </c>
      <c r="O41" s="47">
        <f t="shared" si="1"/>
        <v>6.1439267886855244</v>
      </c>
      <c r="P41" s="9"/>
    </row>
    <row r="42" spans="1:119" ht="15.75">
      <c r="A42" s="29" t="s">
        <v>39</v>
      </c>
      <c r="B42" s="30"/>
      <c r="C42" s="31"/>
      <c r="D42" s="32">
        <f t="shared" ref="D42:M42" si="10">SUM(D43:D44)</f>
        <v>908351</v>
      </c>
      <c r="E42" s="32">
        <f t="shared" si="10"/>
        <v>4000000</v>
      </c>
      <c r="F42" s="32">
        <f t="shared" si="10"/>
        <v>302445</v>
      </c>
      <c r="G42" s="32">
        <f t="shared" si="10"/>
        <v>60000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5"/>
        <v>5270796</v>
      </c>
      <c r="O42" s="45">
        <f t="shared" si="1"/>
        <v>257.94244885974359</v>
      </c>
      <c r="P42" s="9"/>
    </row>
    <row r="43" spans="1:119">
      <c r="A43" s="12"/>
      <c r="B43" s="25">
        <v>381</v>
      </c>
      <c r="C43" s="20" t="s">
        <v>65</v>
      </c>
      <c r="D43" s="46">
        <v>908351</v>
      </c>
      <c r="E43" s="46">
        <v>0</v>
      </c>
      <c r="F43" s="46">
        <v>302445</v>
      </c>
      <c r="G43" s="46">
        <v>60000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1270796</v>
      </c>
      <c r="O43" s="47">
        <f t="shared" si="1"/>
        <v>62.190271116766176</v>
      </c>
      <c r="P43" s="9"/>
    </row>
    <row r="44" spans="1:119" ht="15.75" thickBot="1">
      <c r="A44" s="12"/>
      <c r="B44" s="25">
        <v>385</v>
      </c>
      <c r="C44" s="20" t="s">
        <v>91</v>
      </c>
      <c r="D44" s="46">
        <v>0</v>
      </c>
      <c r="E44" s="46">
        <v>4000000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4000000</v>
      </c>
      <c r="O44" s="47">
        <f t="shared" si="1"/>
        <v>195.75217774297738</v>
      </c>
      <c r="P44" s="9"/>
    </row>
    <row r="45" spans="1:119" ht="16.5" thickBot="1">
      <c r="A45" s="14" t="s">
        <v>45</v>
      </c>
      <c r="B45" s="23"/>
      <c r="C45" s="22"/>
      <c r="D45" s="15">
        <f t="shared" ref="D45:M45" si="11">SUM(D5,D13,D23,D29,D35,D38,D42)</f>
        <v>10792652</v>
      </c>
      <c r="E45" s="15">
        <f t="shared" si="11"/>
        <v>8809099</v>
      </c>
      <c r="F45" s="15">
        <f t="shared" si="11"/>
        <v>377753</v>
      </c>
      <c r="G45" s="15">
        <f t="shared" si="11"/>
        <v>114883</v>
      </c>
      <c r="H45" s="15">
        <f t="shared" si="11"/>
        <v>0</v>
      </c>
      <c r="I45" s="15">
        <f t="shared" si="11"/>
        <v>0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5"/>
        <v>20094387</v>
      </c>
      <c r="O45" s="38">
        <f t="shared" si="1"/>
        <v>983.38000391504352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116</v>
      </c>
      <c r="M47" s="48"/>
      <c r="N47" s="48"/>
      <c r="O47" s="43">
        <v>20434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68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7005821</v>
      </c>
      <c r="E5" s="27">
        <f t="shared" si="0"/>
        <v>46963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7052784</v>
      </c>
      <c r="O5" s="33">
        <f t="shared" ref="O5:O48" si="1">(N5/O$50)</f>
        <v>348.42327833218059</v>
      </c>
      <c r="P5" s="6"/>
    </row>
    <row r="6" spans="1:133">
      <c r="A6" s="12"/>
      <c r="B6" s="25">
        <v>311</v>
      </c>
      <c r="C6" s="20" t="s">
        <v>2</v>
      </c>
      <c r="D6" s="46">
        <v>4392268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4392268</v>
      </c>
      <c r="O6" s="47">
        <f t="shared" si="1"/>
        <v>216.9878470506867</v>
      </c>
      <c r="P6" s="9"/>
    </row>
    <row r="7" spans="1:133">
      <c r="A7" s="12"/>
      <c r="B7" s="25">
        <v>312.41000000000003</v>
      </c>
      <c r="C7" s="20" t="s">
        <v>11</v>
      </c>
      <c r="D7" s="46">
        <v>292761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292761</v>
      </c>
      <c r="O7" s="47">
        <f t="shared" si="1"/>
        <v>14.463047129730263</v>
      </c>
      <c r="P7" s="9"/>
    </row>
    <row r="8" spans="1:133">
      <c r="A8" s="12"/>
      <c r="B8" s="25">
        <v>312.42</v>
      </c>
      <c r="C8" s="20" t="s">
        <v>10</v>
      </c>
      <c r="D8" s="46">
        <v>213324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213324</v>
      </c>
      <c r="O8" s="47">
        <f t="shared" si="1"/>
        <v>10.538681948424069</v>
      </c>
      <c r="P8" s="9"/>
    </row>
    <row r="9" spans="1:133">
      <c r="A9" s="12"/>
      <c r="B9" s="25">
        <v>314.10000000000002</v>
      </c>
      <c r="C9" s="20" t="s">
        <v>12</v>
      </c>
      <c r="D9" s="46">
        <v>1435669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1435669</v>
      </c>
      <c r="O9" s="47">
        <f t="shared" si="1"/>
        <v>70.925254421499858</v>
      </c>
      <c r="P9" s="9"/>
    </row>
    <row r="10" spans="1:133">
      <c r="A10" s="12"/>
      <c r="B10" s="25">
        <v>314.8</v>
      </c>
      <c r="C10" s="20" t="s">
        <v>13</v>
      </c>
      <c r="D10" s="46">
        <v>61208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61208</v>
      </c>
      <c r="O10" s="47">
        <f t="shared" si="1"/>
        <v>3.0238118762968087</v>
      </c>
      <c r="P10" s="9"/>
    </row>
    <row r="11" spans="1:133">
      <c r="A11" s="12"/>
      <c r="B11" s="25">
        <v>315</v>
      </c>
      <c r="C11" s="20" t="s">
        <v>94</v>
      </c>
      <c r="D11" s="46">
        <v>610591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610591</v>
      </c>
      <c r="O11" s="47">
        <f t="shared" si="1"/>
        <v>30.164558838059481</v>
      </c>
      <c r="P11" s="9"/>
    </row>
    <row r="12" spans="1:133">
      <c r="A12" s="12"/>
      <c r="B12" s="25">
        <v>316</v>
      </c>
      <c r="C12" s="20" t="s">
        <v>95</v>
      </c>
      <c r="D12" s="46">
        <v>0</v>
      </c>
      <c r="E12" s="46">
        <v>46963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46963</v>
      </c>
      <c r="O12" s="47">
        <f t="shared" si="1"/>
        <v>2.3200770674834503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473807</v>
      </c>
      <c r="E13" s="32">
        <f t="shared" si="3"/>
        <v>3300964</v>
      </c>
      <c r="F13" s="32">
        <f t="shared" si="3"/>
        <v>76619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3851390</v>
      </c>
      <c r="O13" s="45">
        <f t="shared" si="1"/>
        <v>190.26726608042682</v>
      </c>
      <c r="P13" s="10"/>
    </row>
    <row r="14" spans="1:133">
      <c r="A14" s="12"/>
      <c r="B14" s="25">
        <v>322</v>
      </c>
      <c r="C14" s="20" t="s">
        <v>0</v>
      </c>
      <c r="D14" s="46">
        <v>456221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456221</v>
      </c>
      <c r="O14" s="47">
        <f t="shared" si="1"/>
        <v>22.538336132793201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770265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770265</v>
      </c>
      <c r="O15" s="47">
        <f t="shared" si="1"/>
        <v>38.052810987056617</v>
      </c>
      <c r="P15" s="9"/>
    </row>
    <row r="16" spans="1:133">
      <c r="A16" s="12"/>
      <c r="B16" s="25">
        <v>323.39999999999998</v>
      </c>
      <c r="C16" s="20" t="s">
        <v>84</v>
      </c>
      <c r="D16" s="46">
        <v>0</v>
      </c>
      <c r="E16" s="46">
        <v>13678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13678</v>
      </c>
      <c r="O16" s="47">
        <f t="shared" si="1"/>
        <v>0.67572374271317059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32157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32157</v>
      </c>
      <c r="O17" s="47">
        <f t="shared" si="1"/>
        <v>1.5886276059677897</v>
      </c>
      <c r="P17" s="9"/>
    </row>
    <row r="18" spans="1:16">
      <c r="A18" s="12"/>
      <c r="B18" s="25">
        <v>324.70999999999998</v>
      </c>
      <c r="C18" s="20" t="s">
        <v>20</v>
      </c>
      <c r="D18" s="46">
        <v>0</v>
      </c>
      <c r="E18" s="46">
        <v>11395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11395</v>
      </c>
      <c r="O18" s="47">
        <f t="shared" si="1"/>
        <v>0.56293844481770572</v>
      </c>
      <c r="P18" s="9"/>
    </row>
    <row r="19" spans="1:16">
      <c r="A19" s="12"/>
      <c r="B19" s="25">
        <v>324.72000000000003</v>
      </c>
      <c r="C19" s="20" t="s">
        <v>64</v>
      </c>
      <c r="D19" s="46">
        <v>0</v>
      </c>
      <c r="E19" s="46">
        <v>20770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20770</v>
      </c>
      <c r="O19" s="47">
        <f t="shared" si="1"/>
        <v>1.0260843790139313</v>
      </c>
      <c r="P19" s="9"/>
    </row>
    <row r="20" spans="1:16">
      <c r="A20" s="12"/>
      <c r="B20" s="25">
        <v>325.10000000000002</v>
      </c>
      <c r="C20" s="20" t="s">
        <v>112</v>
      </c>
      <c r="D20" s="46">
        <v>0</v>
      </c>
      <c r="E20" s="46">
        <v>0</v>
      </c>
      <c r="F20" s="46">
        <v>76619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76619</v>
      </c>
      <c r="O20" s="47">
        <f t="shared" si="1"/>
        <v>3.7851496887659324</v>
      </c>
      <c r="P20" s="9"/>
    </row>
    <row r="21" spans="1:16">
      <c r="A21" s="12"/>
      <c r="B21" s="25">
        <v>325.2</v>
      </c>
      <c r="C21" s="20" t="s">
        <v>21</v>
      </c>
      <c r="D21" s="46">
        <v>0</v>
      </c>
      <c r="E21" s="46">
        <v>2452699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2452699</v>
      </c>
      <c r="O21" s="47">
        <f t="shared" si="1"/>
        <v>121.16880743009584</v>
      </c>
      <c r="P21" s="9"/>
    </row>
    <row r="22" spans="1:16">
      <c r="A22" s="12"/>
      <c r="B22" s="25">
        <v>329</v>
      </c>
      <c r="C22" s="20" t="s">
        <v>22</v>
      </c>
      <c r="D22" s="46">
        <v>17586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48" si="5">SUM(D22:M22)</f>
        <v>17586</v>
      </c>
      <c r="O22" s="47">
        <f t="shared" si="1"/>
        <v>0.86878766920264794</v>
      </c>
      <c r="P22" s="9"/>
    </row>
    <row r="23" spans="1:16" ht="15.75">
      <c r="A23" s="29" t="s">
        <v>24</v>
      </c>
      <c r="B23" s="30"/>
      <c r="C23" s="31"/>
      <c r="D23" s="32">
        <f t="shared" ref="D23:M23" si="6">SUM(D24:D31)</f>
        <v>1755924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1755924</v>
      </c>
      <c r="O23" s="45">
        <f t="shared" si="1"/>
        <v>86.74656654480782</v>
      </c>
      <c r="P23" s="10"/>
    </row>
    <row r="24" spans="1:16">
      <c r="A24" s="12"/>
      <c r="B24" s="25">
        <v>331.5</v>
      </c>
      <c r="C24" s="20" t="s">
        <v>76</v>
      </c>
      <c r="D24" s="46">
        <v>74607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74607</v>
      </c>
      <c r="O24" s="47">
        <f t="shared" si="1"/>
        <v>3.6857523960082994</v>
      </c>
      <c r="P24" s="9"/>
    </row>
    <row r="25" spans="1:16">
      <c r="A25" s="12"/>
      <c r="B25" s="25">
        <v>331.7</v>
      </c>
      <c r="C25" s="20" t="s">
        <v>25</v>
      </c>
      <c r="D25" s="46">
        <v>21763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21763</v>
      </c>
      <c r="O25" s="47">
        <f t="shared" si="1"/>
        <v>1.0751407963639956</v>
      </c>
      <c r="P25" s="9"/>
    </row>
    <row r="26" spans="1:16">
      <c r="A26" s="12"/>
      <c r="B26" s="25">
        <v>334.5</v>
      </c>
      <c r="C26" s="20" t="s">
        <v>113</v>
      </c>
      <c r="D26" s="46">
        <v>12434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12434</v>
      </c>
      <c r="O26" s="47">
        <f t="shared" si="1"/>
        <v>0.61426736488489275</v>
      </c>
      <c r="P26" s="9"/>
    </row>
    <row r="27" spans="1:16">
      <c r="A27" s="12"/>
      <c r="B27" s="25">
        <v>335.12</v>
      </c>
      <c r="C27" s="20" t="s">
        <v>97</v>
      </c>
      <c r="D27" s="46">
        <v>511810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511810</v>
      </c>
      <c r="O27" s="47">
        <f t="shared" si="1"/>
        <v>25.28455686197016</v>
      </c>
      <c r="P27" s="9"/>
    </row>
    <row r="28" spans="1:16">
      <c r="A28" s="12"/>
      <c r="B28" s="25">
        <v>335.14</v>
      </c>
      <c r="C28" s="20" t="s">
        <v>98</v>
      </c>
      <c r="D28" s="46">
        <v>17275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17275</v>
      </c>
      <c r="O28" s="47">
        <f t="shared" si="1"/>
        <v>0.85342357474557851</v>
      </c>
      <c r="P28" s="9"/>
    </row>
    <row r="29" spans="1:16">
      <c r="A29" s="12"/>
      <c r="B29" s="25">
        <v>335.15</v>
      </c>
      <c r="C29" s="20" t="s">
        <v>99</v>
      </c>
      <c r="D29" s="46">
        <v>7286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7286</v>
      </c>
      <c r="O29" s="47">
        <f t="shared" si="1"/>
        <v>0.35994466949906134</v>
      </c>
      <c r="P29" s="9"/>
    </row>
    <row r="30" spans="1:16">
      <c r="A30" s="12"/>
      <c r="B30" s="25">
        <v>335.18</v>
      </c>
      <c r="C30" s="20" t="s">
        <v>100</v>
      </c>
      <c r="D30" s="46">
        <v>1069397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1069397</v>
      </c>
      <c r="O30" s="47">
        <f t="shared" si="1"/>
        <v>52.830599743108387</v>
      </c>
      <c r="P30" s="9"/>
    </row>
    <row r="31" spans="1:16">
      <c r="A31" s="12"/>
      <c r="B31" s="25">
        <v>337.7</v>
      </c>
      <c r="C31" s="20" t="s">
        <v>87</v>
      </c>
      <c r="D31" s="46">
        <v>41352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41352</v>
      </c>
      <c r="O31" s="47">
        <f t="shared" si="1"/>
        <v>2.0428811382274481</v>
      </c>
      <c r="P31" s="9"/>
    </row>
    <row r="32" spans="1:16" ht="15.75">
      <c r="A32" s="29" t="s">
        <v>37</v>
      </c>
      <c r="B32" s="30"/>
      <c r="C32" s="31"/>
      <c r="D32" s="32">
        <f t="shared" ref="D32:M32" si="7">SUM(D33:D37)</f>
        <v>183547</v>
      </c>
      <c r="E32" s="32">
        <f t="shared" si="7"/>
        <v>1434229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1617776</v>
      </c>
      <c r="O32" s="45">
        <f t="shared" si="1"/>
        <v>79.921746862958202</v>
      </c>
      <c r="P32" s="10"/>
    </row>
    <row r="33" spans="1:119">
      <c r="A33" s="12"/>
      <c r="B33" s="25">
        <v>341.9</v>
      </c>
      <c r="C33" s="20" t="s">
        <v>101</v>
      </c>
      <c r="D33" s="46">
        <v>31480</v>
      </c>
      <c r="E33" s="46">
        <v>950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32430</v>
      </c>
      <c r="O33" s="47">
        <f t="shared" si="1"/>
        <v>1.6021144155715838</v>
      </c>
      <c r="P33" s="9"/>
    </row>
    <row r="34" spans="1:119">
      <c r="A34" s="12"/>
      <c r="B34" s="25">
        <v>343.4</v>
      </c>
      <c r="C34" s="20" t="s">
        <v>42</v>
      </c>
      <c r="D34" s="46">
        <v>0</v>
      </c>
      <c r="E34" s="46">
        <v>1433279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1433279</v>
      </c>
      <c r="O34" s="47">
        <f t="shared" si="1"/>
        <v>70.80718308467543</v>
      </c>
      <c r="P34" s="9"/>
    </row>
    <row r="35" spans="1:119">
      <c r="A35" s="12"/>
      <c r="B35" s="25">
        <v>344.9</v>
      </c>
      <c r="C35" s="20" t="s">
        <v>102</v>
      </c>
      <c r="D35" s="46">
        <v>49584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49584</v>
      </c>
      <c r="O35" s="47">
        <f t="shared" si="1"/>
        <v>2.4495603201264697</v>
      </c>
      <c r="P35" s="9"/>
    </row>
    <row r="36" spans="1:119">
      <c r="A36" s="12"/>
      <c r="B36" s="25">
        <v>346.4</v>
      </c>
      <c r="C36" s="20" t="s">
        <v>72</v>
      </c>
      <c r="D36" s="46">
        <v>376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376</v>
      </c>
      <c r="O36" s="47">
        <f t="shared" si="1"/>
        <v>1.8575239600829959E-2</v>
      </c>
      <c r="P36" s="9"/>
    </row>
    <row r="37" spans="1:119">
      <c r="A37" s="12"/>
      <c r="B37" s="25">
        <v>347.2</v>
      </c>
      <c r="C37" s="20" t="s">
        <v>44</v>
      </c>
      <c r="D37" s="46">
        <v>102107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102107</v>
      </c>
      <c r="O37" s="47">
        <f t="shared" si="1"/>
        <v>5.0443138029838952</v>
      </c>
      <c r="P37" s="9"/>
    </row>
    <row r="38" spans="1:119" ht="15.75">
      <c r="A38" s="29" t="s">
        <v>38</v>
      </c>
      <c r="B38" s="30"/>
      <c r="C38" s="31"/>
      <c r="D38" s="32">
        <f t="shared" ref="D38:M38" si="8">SUM(D39:D40)</f>
        <v>20085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20085</v>
      </c>
      <c r="O38" s="45">
        <f t="shared" si="1"/>
        <v>0.99224384942199384</v>
      </c>
      <c r="P38" s="10"/>
    </row>
    <row r="39" spans="1:119">
      <c r="A39" s="13"/>
      <c r="B39" s="39">
        <v>351.5</v>
      </c>
      <c r="C39" s="21" t="s">
        <v>109</v>
      </c>
      <c r="D39" s="46">
        <v>7992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7992</v>
      </c>
      <c r="O39" s="47">
        <f t="shared" si="1"/>
        <v>0.39482264598359845</v>
      </c>
      <c r="P39" s="9"/>
    </row>
    <row r="40" spans="1:119">
      <c r="A40" s="13"/>
      <c r="B40" s="39">
        <v>354</v>
      </c>
      <c r="C40" s="21" t="s">
        <v>48</v>
      </c>
      <c r="D40" s="46">
        <v>12093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12093</v>
      </c>
      <c r="O40" s="47">
        <f t="shared" si="1"/>
        <v>0.59742120343839544</v>
      </c>
      <c r="P40" s="9"/>
    </row>
    <row r="41" spans="1:119" ht="15.75">
      <c r="A41" s="29" t="s">
        <v>3</v>
      </c>
      <c r="B41" s="30"/>
      <c r="C41" s="31"/>
      <c r="D41" s="32">
        <f t="shared" ref="D41:M41" si="9">SUM(D42:D44)</f>
        <v>124509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5"/>
        <v>124509</v>
      </c>
      <c r="O41" s="45">
        <f t="shared" si="1"/>
        <v>6.151022626222705</v>
      </c>
      <c r="P41" s="10"/>
    </row>
    <row r="42" spans="1:119">
      <c r="A42" s="12"/>
      <c r="B42" s="25">
        <v>361.1</v>
      </c>
      <c r="C42" s="20" t="s">
        <v>50</v>
      </c>
      <c r="D42" s="46">
        <v>37413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37413</v>
      </c>
      <c r="O42" s="47">
        <f t="shared" si="1"/>
        <v>1.8482857425155617</v>
      </c>
      <c r="P42" s="9"/>
    </row>
    <row r="43" spans="1:119">
      <c r="A43" s="12"/>
      <c r="B43" s="25">
        <v>366</v>
      </c>
      <c r="C43" s="20" t="s">
        <v>52</v>
      </c>
      <c r="D43" s="46">
        <v>1200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1200</v>
      </c>
      <c r="O43" s="47">
        <f t="shared" si="1"/>
        <v>5.9282679577116887E-2</v>
      </c>
      <c r="P43" s="9"/>
    </row>
    <row r="44" spans="1:119">
      <c r="A44" s="12"/>
      <c r="B44" s="25">
        <v>369.9</v>
      </c>
      <c r="C44" s="20" t="s">
        <v>53</v>
      </c>
      <c r="D44" s="46">
        <v>85896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85896</v>
      </c>
      <c r="O44" s="47">
        <f t="shared" si="1"/>
        <v>4.2434542041300265</v>
      </c>
      <c r="P44" s="9"/>
    </row>
    <row r="45" spans="1:119" ht="15.75">
      <c r="A45" s="29" t="s">
        <v>39</v>
      </c>
      <c r="B45" s="30"/>
      <c r="C45" s="31"/>
      <c r="D45" s="32">
        <f t="shared" ref="D45:M45" si="10">SUM(D46:D47)</f>
        <v>731414</v>
      </c>
      <c r="E45" s="32">
        <f t="shared" si="10"/>
        <v>392956</v>
      </c>
      <c r="F45" s="32">
        <f t="shared" si="10"/>
        <v>130563</v>
      </c>
      <c r="G45" s="32">
        <f t="shared" si="10"/>
        <v>2470455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5"/>
        <v>3725388</v>
      </c>
      <c r="O45" s="45">
        <f t="shared" si="1"/>
        <v>184.04248592036359</v>
      </c>
      <c r="P45" s="9"/>
    </row>
    <row r="46" spans="1:119">
      <c r="A46" s="12"/>
      <c r="B46" s="25">
        <v>381</v>
      </c>
      <c r="C46" s="20" t="s">
        <v>65</v>
      </c>
      <c r="D46" s="46">
        <v>731414</v>
      </c>
      <c r="E46" s="46">
        <v>392956</v>
      </c>
      <c r="F46" s="46">
        <v>130563</v>
      </c>
      <c r="G46" s="46">
        <v>35455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1290388</v>
      </c>
      <c r="O46" s="47">
        <f t="shared" si="1"/>
        <v>63.748048611797252</v>
      </c>
      <c r="P46" s="9"/>
    </row>
    <row r="47" spans="1:119" ht="15.75" thickBot="1">
      <c r="A47" s="12"/>
      <c r="B47" s="25">
        <v>384</v>
      </c>
      <c r="C47" s="20" t="s">
        <v>54</v>
      </c>
      <c r="D47" s="46">
        <v>0</v>
      </c>
      <c r="E47" s="46">
        <v>0</v>
      </c>
      <c r="F47" s="46">
        <v>0</v>
      </c>
      <c r="G47" s="46">
        <v>2435000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2435000</v>
      </c>
      <c r="O47" s="47">
        <f t="shared" si="1"/>
        <v>120.29443730856634</v>
      </c>
      <c r="P47" s="9"/>
    </row>
    <row r="48" spans="1:119" ht="16.5" thickBot="1">
      <c r="A48" s="14" t="s">
        <v>45</v>
      </c>
      <c r="B48" s="23"/>
      <c r="C48" s="22"/>
      <c r="D48" s="15">
        <f t="shared" ref="D48:M48" si="11">SUM(D5,D13,D23,D32,D38,D41,D45)</f>
        <v>10295107</v>
      </c>
      <c r="E48" s="15">
        <f t="shared" si="11"/>
        <v>5175112</v>
      </c>
      <c r="F48" s="15">
        <f t="shared" si="11"/>
        <v>207182</v>
      </c>
      <c r="G48" s="15">
        <f t="shared" si="11"/>
        <v>2470455</v>
      </c>
      <c r="H48" s="15">
        <f t="shared" si="11"/>
        <v>0</v>
      </c>
      <c r="I48" s="15">
        <f t="shared" si="11"/>
        <v>0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5"/>
        <v>18147856</v>
      </c>
      <c r="O48" s="38">
        <f t="shared" si="1"/>
        <v>896.54461021638178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114</v>
      </c>
      <c r="M50" s="48"/>
      <c r="N50" s="48"/>
      <c r="O50" s="43">
        <v>20242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6852659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6852659</v>
      </c>
      <c r="O5" s="33">
        <f t="shared" ref="O5:O48" si="1">(N5/O$50)</f>
        <v>342.59869013098688</v>
      </c>
      <c r="P5" s="6"/>
    </row>
    <row r="6" spans="1:133">
      <c r="A6" s="12"/>
      <c r="B6" s="25">
        <v>311</v>
      </c>
      <c r="C6" s="20" t="s">
        <v>2</v>
      </c>
      <c r="D6" s="46">
        <v>4263071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4263071</v>
      </c>
      <c r="O6" s="47">
        <f t="shared" si="1"/>
        <v>213.13223677632237</v>
      </c>
      <c r="P6" s="9"/>
    </row>
    <row r="7" spans="1:133">
      <c r="A7" s="12"/>
      <c r="B7" s="25">
        <v>312.41000000000003</v>
      </c>
      <c r="C7" s="20" t="s">
        <v>11</v>
      </c>
      <c r="D7" s="46">
        <v>267199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267199</v>
      </c>
      <c r="O7" s="47">
        <f t="shared" si="1"/>
        <v>13.358614138586141</v>
      </c>
      <c r="P7" s="9"/>
    </row>
    <row r="8" spans="1:133">
      <c r="A8" s="12"/>
      <c r="B8" s="25">
        <v>312.42</v>
      </c>
      <c r="C8" s="20" t="s">
        <v>10</v>
      </c>
      <c r="D8" s="46">
        <v>202010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202010</v>
      </c>
      <c r="O8" s="47">
        <f t="shared" si="1"/>
        <v>10.0994900509949</v>
      </c>
      <c r="P8" s="9"/>
    </row>
    <row r="9" spans="1:133">
      <c r="A9" s="12"/>
      <c r="B9" s="25">
        <v>314.10000000000002</v>
      </c>
      <c r="C9" s="20" t="s">
        <v>12</v>
      </c>
      <c r="D9" s="46">
        <v>1353673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1353673</v>
      </c>
      <c r="O9" s="47">
        <f t="shared" si="1"/>
        <v>67.676882311768821</v>
      </c>
      <c r="P9" s="9"/>
    </row>
    <row r="10" spans="1:133">
      <c r="A10" s="12"/>
      <c r="B10" s="25">
        <v>314.8</v>
      </c>
      <c r="C10" s="20" t="s">
        <v>13</v>
      </c>
      <c r="D10" s="46">
        <v>56738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56738</v>
      </c>
      <c r="O10" s="47">
        <f t="shared" si="1"/>
        <v>2.8366163383661633</v>
      </c>
      <c r="P10" s="9"/>
    </row>
    <row r="11" spans="1:133">
      <c r="A11" s="12"/>
      <c r="B11" s="25">
        <v>315</v>
      </c>
      <c r="C11" s="20" t="s">
        <v>94</v>
      </c>
      <c r="D11" s="46">
        <v>663554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663554</v>
      </c>
      <c r="O11" s="47">
        <f t="shared" si="1"/>
        <v>33.174382561743826</v>
      </c>
      <c r="P11" s="9"/>
    </row>
    <row r="12" spans="1:133">
      <c r="A12" s="12"/>
      <c r="B12" s="25">
        <v>316</v>
      </c>
      <c r="C12" s="20" t="s">
        <v>95</v>
      </c>
      <c r="D12" s="46">
        <v>46414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46414</v>
      </c>
      <c r="O12" s="47">
        <f t="shared" si="1"/>
        <v>2.3204679532046795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336136</v>
      </c>
      <c r="E13" s="32">
        <f t="shared" si="3"/>
        <v>2160183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2496319</v>
      </c>
      <c r="O13" s="45">
        <f t="shared" si="1"/>
        <v>124.8034696530347</v>
      </c>
      <c r="P13" s="10"/>
    </row>
    <row r="14" spans="1:133">
      <c r="A14" s="12"/>
      <c r="B14" s="25">
        <v>322</v>
      </c>
      <c r="C14" s="20" t="s">
        <v>0</v>
      </c>
      <c r="D14" s="46">
        <v>319800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319800</v>
      </c>
      <c r="O14" s="47">
        <f t="shared" si="1"/>
        <v>15.988401159884011</v>
      </c>
      <c r="P14" s="9"/>
    </row>
    <row r="15" spans="1:133">
      <c r="A15" s="12"/>
      <c r="B15" s="25">
        <v>323.10000000000002</v>
      </c>
      <c r="C15" s="20" t="s">
        <v>17</v>
      </c>
      <c r="D15" s="46">
        <v>0</v>
      </c>
      <c r="E15" s="46">
        <v>795202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795202</v>
      </c>
      <c r="O15" s="47">
        <f t="shared" si="1"/>
        <v>39.756124387561243</v>
      </c>
      <c r="P15" s="9"/>
    </row>
    <row r="16" spans="1:133">
      <c r="A16" s="12"/>
      <c r="B16" s="25">
        <v>323.39999999999998</v>
      </c>
      <c r="C16" s="20" t="s">
        <v>84</v>
      </c>
      <c r="D16" s="46">
        <v>0</v>
      </c>
      <c r="E16" s="46">
        <v>11126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11126</v>
      </c>
      <c r="O16" s="47">
        <f t="shared" si="1"/>
        <v>0.55624437556244377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25865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25865</v>
      </c>
      <c r="O17" s="47">
        <f t="shared" si="1"/>
        <v>1.2931206879312069</v>
      </c>
      <c r="P17" s="9"/>
    </row>
    <row r="18" spans="1:16">
      <c r="A18" s="12"/>
      <c r="B18" s="25">
        <v>324.70999999999998</v>
      </c>
      <c r="C18" s="20" t="s">
        <v>20</v>
      </c>
      <c r="D18" s="46">
        <v>0</v>
      </c>
      <c r="E18" s="46">
        <v>9146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9146</v>
      </c>
      <c r="O18" s="47">
        <f t="shared" si="1"/>
        <v>0.45725427457254275</v>
      </c>
      <c r="P18" s="9"/>
    </row>
    <row r="19" spans="1:16">
      <c r="A19" s="12"/>
      <c r="B19" s="25">
        <v>324.72000000000003</v>
      </c>
      <c r="C19" s="20" t="s">
        <v>64</v>
      </c>
      <c r="D19" s="46">
        <v>0</v>
      </c>
      <c r="E19" s="46">
        <v>4990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4990</v>
      </c>
      <c r="O19" s="47">
        <f t="shared" si="1"/>
        <v>0.24947505249475052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1313854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1313854</v>
      </c>
      <c r="O20" s="47">
        <f t="shared" si="1"/>
        <v>65.686131386861319</v>
      </c>
      <c r="P20" s="9"/>
    </row>
    <row r="21" spans="1:16">
      <c r="A21" s="12"/>
      <c r="B21" s="25">
        <v>329</v>
      </c>
      <c r="C21" s="20" t="s">
        <v>22</v>
      </c>
      <c r="D21" s="46">
        <v>16336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48" si="5">SUM(D21:M21)</f>
        <v>16336</v>
      </c>
      <c r="O21" s="47">
        <f t="shared" si="1"/>
        <v>0.81671832816718326</v>
      </c>
      <c r="P21" s="9"/>
    </row>
    <row r="22" spans="1:16" ht="15.75">
      <c r="A22" s="29" t="s">
        <v>24</v>
      </c>
      <c r="B22" s="30"/>
      <c r="C22" s="31"/>
      <c r="D22" s="32">
        <f t="shared" ref="D22:M22" si="6">SUM(D23:D30)</f>
        <v>1667323</v>
      </c>
      <c r="E22" s="32">
        <f t="shared" si="6"/>
        <v>0</v>
      </c>
      <c r="F22" s="32">
        <f t="shared" si="6"/>
        <v>0</v>
      </c>
      <c r="G22" s="32">
        <f t="shared" si="6"/>
        <v>343832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2011155</v>
      </c>
      <c r="O22" s="45">
        <f t="shared" si="1"/>
        <v>100.54769523047695</v>
      </c>
      <c r="P22" s="10"/>
    </row>
    <row r="23" spans="1:16">
      <c r="A23" s="12"/>
      <c r="B23" s="25">
        <v>331.39</v>
      </c>
      <c r="C23" s="20" t="s">
        <v>27</v>
      </c>
      <c r="D23" s="46">
        <v>0</v>
      </c>
      <c r="E23" s="46">
        <v>0</v>
      </c>
      <c r="F23" s="46">
        <v>0</v>
      </c>
      <c r="G23" s="46">
        <v>343832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343832</v>
      </c>
      <c r="O23" s="47">
        <f t="shared" si="1"/>
        <v>17.189881011898809</v>
      </c>
      <c r="P23" s="9"/>
    </row>
    <row r="24" spans="1:16">
      <c r="A24" s="12"/>
      <c r="B24" s="25">
        <v>331.49</v>
      </c>
      <c r="C24" s="20" t="s">
        <v>28</v>
      </c>
      <c r="D24" s="46">
        <v>36270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36270</v>
      </c>
      <c r="O24" s="47">
        <f t="shared" si="1"/>
        <v>1.8133186681331868</v>
      </c>
      <c r="P24" s="9"/>
    </row>
    <row r="25" spans="1:16">
      <c r="A25" s="12"/>
      <c r="B25" s="25">
        <v>331.7</v>
      </c>
      <c r="C25" s="20" t="s">
        <v>25</v>
      </c>
      <c r="D25" s="46">
        <v>54967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54967</v>
      </c>
      <c r="O25" s="47">
        <f t="shared" si="1"/>
        <v>2.7480751924807518</v>
      </c>
      <c r="P25" s="9"/>
    </row>
    <row r="26" spans="1:16">
      <c r="A26" s="12"/>
      <c r="B26" s="25">
        <v>335.12</v>
      </c>
      <c r="C26" s="20" t="s">
        <v>97</v>
      </c>
      <c r="D26" s="46">
        <v>481663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481663</v>
      </c>
      <c r="O26" s="47">
        <f t="shared" si="1"/>
        <v>24.08074192580742</v>
      </c>
      <c r="P26" s="9"/>
    </row>
    <row r="27" spans="1:16">
      <c r="A27" s="12"/>
      <c r="B27" s="25">
        <v>335.14</v>
      </c>
      <c r="C27" s="20" t="s">
        <v>98</v>
      </c>
      <c r="D27" s="46">
        <v>18393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18393</v>
      </c>
      <c r="O27" s="47">
        <f t="shared" si="1"/>
        <v>0.9195580441955804</v>
      </c>
      <c r="P27" s="9"/>
    </row>
    <row r="28" spans="1:16">
      <c r="A28" s="12"/>
      <c r="B28" s="25">
        <v>335.15</v>
      </c>
      <c r="C28" s="20" t="s">
        <v>99</v>
      </c>
      <c r="D28" s="46">
        <v>9016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9016</v>
      </c>
      <c r="O28" s="47">
        <f t="shared" si="1"/>
        <v>0.45075492450754923</v>
      </c>
      <c r="P28" s="9"/>
    </row>
    <row r="29" spans="1:16">
      <c r="A29" s="12"/>
      <c r="B29" s="25">
        <v>335.18</v>
      </c>
      <c r="C29" s="20" t="s">
        <v>100</v>
      </c>
      <c r="D29" s="46">
        <v>998848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998848</v>
      </c>
      <c r="O29" s="47">
        <f t="shared" si="1"/>
        <v>49.937406259374065</v>
      </c>
      <c r="P29" s="9"/>
    </row>
    <row r="30" spans="1:16">
      <c r="A30" s="12"/>
      <c r="B30" s="25">
        <v>337.7</v>
      </c>
      <c r="C30" s="20" t="s">
        <v>87</v>
      </c>
      <c r="D30" s="46">
        <v>68166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68166</v>
      </c>
      <c r="O30" s="47">
        <f t="shared" si="1"/>
        <v>3.4079592040795919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SUM(D32:D36)</f>
        <v>164601</v>
      </c>
      <c r="E31" s="32">
        <f t="shared" si="7"/>
        <v>1427964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1592565</v>
      </c>
      <c r="O31" s="45">
        <f t="shared" si="1"/>
        <v>79.620287971202885</v>
      </c>
      <c r="P31" s="10"/>
    </row>
    <row r="32" spans="1:16">
      <c r="A32" s="12"/>
      <c r="B32" s="25">
        <v>341.9</v>
      </c>
      <c r="C32" s="20" t="s">
        <v>101</v>
      </c>
      <c r="D32" s="46">
        <v>18420</v>
      </c>
      <c r="E32" s="46">
        <v>290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18710</v>
      </c>
      <c r="O32" s="47">
        <f t="shared" si="1"/>
        <v>0.93540645935406463</v>
      </c>
      <c r="P32" s="9"/>
    </row>
    <row r="33" spans="1:119">
      <c r="A33" s="12"/>
      <c r="B33" s="25">
        <v>343.4</v>
      </c>
      <c r="C33" s="20" t="s">
        <v>42</v>
      </c>
      <c r="D33" s="46">
        <v>0</v>
      </c>
      <c r="E33" s="46">
        <v>1427674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1427674</v>
      </c>
      <c r="O33" s="47">
        <f t="shared" si="1"/>
        <v>71.376562343765627</v>
      </c>
      <c r="P33" s="9"/>
    </row>
    <row r="34" spans="1:119">
      <c r="A34" s="12"/>
      <c r="B34" s="25">
        <v>344.9</v>
      </c>
      <c r="C34" s="20" t="s">
        <v>102</v>
      </c>
      <c r="D34" s="46">
        <v>44494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44494</v>
      </c>
      <c r="O34" s="47">
        <f t="shared" si="1"/>
        <v>2.2244775522447755</v>
      </c>
      <c r="P34" s="9"/>
    </row>
    <row r="35" spans="1:119">
      <c r="A35" s="12"/>
      <c r="B35" s="25">
        <v>346.4</v>
      </c>
      <c r="C35" s="20" t="s">
        <v>72</v>
      </c>
      <c r="D35" s="46">
        <v>388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388</v>
      </c>
      <c r="O35" s="47">
        <f t="shared" si="1"/>
        <v>1.9398060193980601E-2</v>
      </c>
      <c r="P35" s="9"/>
    </row>
    <row r="36" spans="1:119">
      <c r="A36" s="12"/>
      <c r="B36" s="25">
        <v>347.2</v>
      </c>
      <c r="C36" s="20" t="s">
        <v>44</v>
      </c>
      <c r="D36" s="46">
        <v>101299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101299</v>
      </c>
      <c r="O36" s="47">
        <f t="shared" si="1"/>
        <v>5.0644435556444352</v>
      </c>
      <c r="P36" s="9"/>
    </row>
    <row r="37" spans="1:119" ht="15.75">
      <c r="A37" s="29" t="s">
        <v>38</v>
      </c>
      <c r="B37" s="30"/>
      <c r="C37" s="31"/>
      <c r="D37" s="32">
        <f t="shared" ref="D37:M37" si="8">SUM(D38:D39)</f>
        <v>64891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5"/>
        <v>64891</v>
      </c>
      <c r="O37" s="45">
        <f t="shared" si="1"/>
        <v>3.2442255774422559</v>
      </c>
      <c r="P37" s="10"/>
    </row>
    <row r="38" spans="1:119">
      <c r="A38" s="13"/>
      <c r="B38" s="39">
        <v>351.5</v>
      </c>
      <c r="C38" s="21" t="s">
        <v>109</v>
      </c>
      <c r="D38" s="46">
        <v>12177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12177</v>
      </c>
      <c r="O38" s="47">
        <f t="shared" si="1"/>
        <v>0.60878912108789118</v>
      </c>
      <c r="P38" s="9"/>
    </row>
    <row r="39" spans="1:119">
      <c r="A39" s="13"/>
      <c r="B39" s="39">
        <v>354</v>
      </c>
      <c r="C39" s="21" t="s">
        <v>48</v>
      </c>
      <c r="D39" s="46">
        <v>52714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52714</v>
      </c>
      <c r="O39" s="47">
        <f t="shared" si="1"/>
        <v>2.6354364563543644</v>
      </c>
      <c r="P39" s="9"/>
    </row>
    <row r="40" spans="1:119" ht="15.75">
      <c r="A40" s="29" t="s">
        <v>3</v>
      </c>
      <c r="B40" s="30"/>
      <c r="C40" s="31"/>
      <c r="D40" s="32">
        <f t="shared" ref="D40:M40" si="9">SUM(D41:D45)</f>
        <v>78364</v>
      </c>
      <c r="E40" s="32">
        <f t="shared" si="9"/>
        <v>1383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5"/>
        <v>79747</v>
      </c>
      <c r="O40" s="45">
        <f t="shared" si="1"/>
        <v>3.9869513048695131</v>
      </c>
      <c r="P40" s="10"/>
    </row>
    <row r="41" spans="1:119">
      <c r="A41" s="12"/>
      <c r="B41" s="25">
        <v>361.1</v>
      </c>
      <c r="C41" s="20" t="s">
        <v>50</v>
      </c>
      <c r="D41" s="46">
        <v>31862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31862</v>
      </c>
      <c r="O41" s="47">
        <f t="shared" si="1"/>
        <v>1.592940705929407</v>
      </c>
      <c r="P41" s="9"/>
    </row>
    <row r="42" spans="1:119">
      <c r="A42" s="12"/>
      <c r="B42" s="25">
        <v>364</v>
      </c>
      <c r="C42" s="20" t="s">
        <v>106</v>
      </c>
      <c r="D42" s="46">
        <v>1000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1000</v>
      </c>
      <c r="O42" s="47">
        <f t="shared" si="1"/>
        <v>4.9995000499950003E-2</v>
      </c>
      <c r="P42" s="9"/>
    </row>
    <row r="43" spans="1:119">
      <c r="A43" s="12"/>
      <c r="B43" s="25">
        <v>365</v>
      </c>
      <c r="C43" s="20" t="s">
        <v>103</v>
      </c>
      <c r="D43" s="46">
        <v>0</v>
      </c>
      <c r="E43" s="46">
        <v>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83</v>
      </c>
      <c r="O43" s="47">
        <f t="shared" si="1"/>
        <v>4.1495850414958501E-3</v>
      </c>
      <c r="P43" s="9"/>
    </row>
    <row r="44" spans="1:119">
      <c r="A44" s="12"/>
      <c r="B44" s="25">
        <v>366</v>
      </c>
      <c r="C44" s="20" t="s">
        <v>52</v>
      </c>
      <c r="D44" s="46">
        <v>3550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3550</v>
      </c>
      <c r="O44" s="47">
        <f t="shared" si="1"/>
        <v>0.17748225177482252</v>
      </c>
      <c r="P44" s="9"/>
    </row>
    <row r="45" spans="1:119">
      <c r="A45" s="12"/>
      <c r="B45" s="25">
        <v>369.9</v>
      </c>
      <c r="C45" s="20" t="s">
        <v>53</v>
      </c>
      <c r="D45" s="46">
        <v>41952</v>
      </c>
      <c r="E45" s="46">
        <v>1300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43252</v>
      </c>
      <c r="O45" s="47">
        <f t="shared" si="1"/>
        <v>2.1623837616238375</v>
      </c>
      <c r="P45" s="9"/>
    </row>
    <row r="46" spans="1:119" ht="15.75">
      <c r="A46" s="29" t="s">
        <v>39</v>
      </c>
      <c r="B46" s="30"/>
      <c r="C46" s="31"/>
      <c r="D46" s="32">
        <f t="shared" ref="D46:M46" si="10">SUM(D47:D47)</f>
        <v>1734561</v>
      </c>
      <c r="E46" s="32">
        <f t="shared" si="10"/>
        <v>971172</v>
      </c>
      <c r="F46" s="32">
        <f t="shared" si="10"/>
        <v>0</v>
      </c>
      <c r="G46" s="32">
        <f t="shared" si="10"/>
        <v>129545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5"/>
        <v>2835278</v>
      </c>
      <c r="O46" s="45">
        <f t="shared" si="1"/>
        <v>141.74972502749725</v>
      </c>
      <c r="P46" s="9"/>
    </row>
    <row r="47" spans="1:119" ht="15.75" thickBot="1">
      <c r="A47" s="12"/>
      <c r="B47" s="25">
        <v>381</v>
      </c>
      <c r="C47" s="20" t="s">
        <v>65</v>
      </c>
      <c r="D47" s="46">
        <v>1734561</v>
      </c>
      <c r="E47" s="46">
        <v>971172</v>
      </c>
      <c r="F47" s="46">
        <v>0</v>
      </c>
      <c r="G47" s="46">
        <v>129545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2835278</v>
      </c>
      <c r="O47" s="47">
        <f t="shared" si="1"/>
        <v>141.74972502749725</v>
      </c>
      <c r="P47" s="9"/>
    </row>
    <row r="48" spans="1:119" ht="16.5" thickBot="1">
      <c r="A48" s="14" t="s">
        <v>45</v>
      </c>
      <c r="B48" s="23"/>
      <c r="C48" s="22"/>
      <c r="D48" s="15">
        <f t="shared" ref="D48:M48" si="11">SUM(D5,D13,D22,D31,D37,D40,D46)</f>
        <v>10898535</v>
      </c>
      <c r="E48" s="15">
        <f t="shared" si="11"/>
        <v>4560702</v>
      </c>
      <c r="F48" s="15">
        <f t="shared" si="11"/>
        <v>0</v>
      </c>
      <c r="G48" s="15">
        <f t="shared" si="11"/>
        <v>473377</v>
      </c>
      <c r="H48" s="15">
        <f t="shared" si="11"/>
        <v>0</v>
      </c>
      <c r="I48" s="15">
        <f t="shared" si="11"/>
        <v>0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5"/>
        <v>15932614</v>
      </c>
      <c r="O48" s="38">
        <f t="shared" si="1"/>
        <v>796.55104489551047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110</v>
      </c>
      <c r="M50" s="48"/>
      <c r="N50" s="48"/>
      <c r="O50" s="43">
        <v>20002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2024-06-11T18:03:12Z</cp:lastPrinted>
  <dcterms:created xsi:type="dcterms:W3CDTF">2000-08-31T21:26:31Z</dcterms:created>
  <dcterms:modified xsi:type="dcterms:W3CDTF">2024-06-11T18:03:15Z</dcterms:modified>
</cp:coreProperties>
</file>