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'2007'!$A$1:$O$30</definedName>
    <definedName name="_xlnm.Print_Area" localSheetId="15">'2008'!$A$1:$O$30</definedName>
    <definedName name="_xlnm.Print_Area" localSheetId="14">'2009'!$A$1:$O$30</definedName>
    <definedName name="_xlnm.Print_Area" localSheetId="13">'2010'!$A$1:$O$32</definedName>
    <definedName name="_xlnm.Print_Area" localSheetId="12">'2011'!$A$1:$O$33</definedName>
    <definedName name="_xlnm.Print_Area" localSheetId="11">'2012'!$A$1:$O$34</definedName>
    <definedName name="_xlnm.Print_Area" localSheetId="10">'2013'!$A$1:$O$37</definedName>
    <definedName name="_xlnm.Print_Area" localSheetId="9">'2014'!$A$1:$O$35</definedName>
    <definedName name="_xlnm.Print_Area" localSheetId="8">'2015'!$A$1:$O$36</definedName>
    <definedName name="_xlnm.Print_Area" localSheetId="7">'2016'!$A$1:$O$33</definedName>
    <definedName name="_xlnm.Print_Area" localSheetId="6">'2017'!$A$1:$O$34</definedName>
    <definedName name="_xlnm.Print_Area" localSheetId="5">'2018'!$A$1:$O$35</definedName>
    <definedName name="_xlnm.Print_Area" localSheetId="4">'2019'!$A$1:$O$37</definedName>
    <definedName name="_xlnm.Print_Area" localSheetId="3">'2020'!$A$1:$O$35</definedName>
    <definedName name="_xlnm.Print_Area" localSheetId="2">'2021'!$A$1:$P$34</definedName>
    <definedName name="_xlnm.Print_Area" localSheetId="1">'2022'!$A$1:$P$34</definedName>
    <definedName name="_xlnm.Print_Area" localSheetId="0">'2023'!$A$1:$P$35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1" i="49" l="1"/>
  <c r="F31" i="49"/>
  <c r="G31" i="49"/>
  <c r="H31" i="49"/>
  <c r="I31" i="49"/>
  <c r="J31" i="49"/>
  <c r="K31" i="49"/>
  <c r="L31" i="49"/>
  <c r="M31" i="49"/>
  <c r="N31" i="49"/>
  <c r="D31" i="49"/>
  <c r="O30" i="49" l="1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O20" i="49"/>
  <c r="P20" i="49" s="1"/>
  <c r="O19" i="49"/>
  <c r="P19" i="49" s="1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7" i="49" l="1"/>
  <c r="P27" i="49" s="1"/>
  <c r="O29" i="49"/>
  <c r="P29" i="49" s="1"/>
  <c r="O25" i="49"/>
  <c r="P25" i="49" s="1"/>
  <c r="O23" i="49"/>
  <c r="P23" i="49" s="1"/>
  <c r="O17" i="49"/>
  <c r="P17" i="49" s="1"/>
  <c r="O12" i="49"/>
  <c r="P12" i="49" s="1"/>
  <c r="O5" i="49"/>
  <c r="P5" i="49" s="1"/>
  <c r="E30" i="48"/>
  <c r="F30" i="48"/>
  <c r="G30" i="48"/>
  <c r="H30" i="48"/>
  <c r="I30" i="48"/>
  <c r="J30" i="48"/>
  <c r="K30" i="48"/>
  <c r="L30" i="48"/>
  <c r="M30" i="48"/>
  <c r="N30" i="48"/>
  <c r="D30" i="48"/>
  <c r="O31" i="49" l="1"/>
  <c r="P31" i="49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8" i="48" l="1"/>
  <c r="P28" i="48" s="1"/>
  <c r="O26" i="48"/>
  <c r="P26" i="48" s="1"/>
  <c r="O24" i="48"/>
  <c r="P24" i="48" s="1"/>
  <c r="O17" i="48"/>
  <c r="P17" i="48" s="1"/>
  <c r="O12" i="48"/>
  <c r="P12" i="48" s="1"/>
  <c r="O5" i="48"/>
  <c r="P5" i="48" s="1"/>
  <c r="O22" i="48"/>
  <c r="P22" i="48" s="1"/>
  <c r="O29" i="47"/>
  <c r="P29" i="47"/>
  <c r="N28" i="47"/>
  <c r="O28" i="47" s="1"/>
  <c r="P28" i="47" s="1"/>
  <c r="M28" i="47"/>
  <c r="L28" i="47"/>
  <c r="K28" i="47"/>
  <c r="J28" i="47"/>
  <c r="I28" i="47"/>
  <c r="H28" i="47"/>
  <c r="G28" i="47"/>
  <c r="F28" i="47"/>
  <c r="E28" i="47"/>
  <c r="D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4" i="47" s="1"/>
  <c r="P24" i="47" s="1"/>
  <c r="O23" i="47"/>
  <c r="P23" i="47"/>
  <c r="N22" i="47"/>
  <c r="N30" i="47" s="1"/>
  <c r="M22" i="47"/>
  <c r="L22" i="47"/>
  <c r="K22" i="47"/>
  <c r="J22" i="47"/>
  <c r="I22" i="47"/>
  <c r="H22" i="47"/>
  <c r="G22" i="47"/>
  <c r="F22" i="47"/>
  <c r="E22" i="47"/>
  <c r="E30" i="47" s="1"/>
  <c r="D22" i="47"/>
  <c r="O21" i="47"/>
  <c r="P21" i="47" s="1"/>
  <c r="O20" i="47"/>
  <c r="P20" i="47" s="1"/>
  <c r="O19" i="47"/>
  <c r="P19" i="47" s="1"/>
  <c r="O18" i="47"/>
  <c r="P18" i="47" s="1"/>
  <c r="N17" i="47"/>
  <c r="M17" i="47"/>
  <c r="L17" i="47"/>
  <c r="O17" i="47" s="1"/>
  <c r="P17" i="47" s="1"/>
  <c r="K17" i="47"/>
  <c r="J17" i="47"/>
  <c r="I17" i="47"/>
  <c r="I30" i="47" s="1"/>
  <c r="H17" i="47"/>
  <c r="G17" i="47"/>
  <c r="F17" i="47"/>
  <c r="E17" i="47"/>
  <c r="D17" i="47"/>
  <c r="O16" i="47"/>
  <c r="P16" i="47"/>
  <c r="O15" i="47"/>
  <c r="P15" i="47"/>
  <c r="O14" i="47"/>
  <c r="P14" i="47"/>
  <c r="O13" i="47"/>
  <c r="P13" i="47" s="1"/>
  <c r="N12" i="47"/>
  <c r="M12" i="47"/>
  <c r="M30" i="47" s="1"/>
  <c r="L12" i="47"/>
  <c r="K12" i="47"/>
  <c r="J12" i="47"/>
  <c r="I12" i="47"/>
  <c r="H12" i="47"/>
  <c r="H30" i="47" s="1"/>
  <c r="G12" i="47"/>
  <c r="O12" i="47" s="1"/>
  <c r="P12" i="47" s="1"/>
  <c r="F12" i="47"/>
  <c r="E12" i="47"/>
  <c r="D12" i="47"/>
  <c r="O11" i="47"/>
  <c r="P11" i="47" s="1"/>
  <c r="O10" i="47"/>
  <c r="P10" i="47" s="1"/>
  <c r="O9" i="47"/>
  <c r="P9" i="47" s="1"/>
  <c r="O8" i="47"/>
  <c r="P8" i="47"/>
  <c r="O7" i="47"/>
  <c r="P7" i="47" s="1"/>
  <c r="O6" i="47"/>
  <c r="P6" i="47" s="1"/>
  <c r="N5" i="47"/>
  <c r="M5" i="47"/>
  <c r="L5" i="47"/>
  <c r="L30" i="47" s="1"/>
  <c r="K5" i="47"/>
  <c r="K30" i="47" s="1"/>
  <c r="J5" i="47"/>
  <c r="J30" i="47" s="1"/>
  <c r="I5" i="47"/>
  <c r="H5" i="47"/>
  <c r="G5" i="47"/>
  <c r="G30" i="47" s="1"/>
  <c r="F5" i="47"/>
  <c r="O5" i="47" s="1"/>
  <c r="P5" i="47" s="1"/>
  <c r="E5" i="47"/>
  <c r="D5" i="47"/>
  <c r="D30" i="47" s="1"/>
  <c r="M31" i="46"/>
  <c r="N30" i="46"/>
  <c r="O30" i="46"/>
  <c r="M29" i="46"/>
  <c r="L29" i="46"/>
  <c r="K29" i="46"/>
  <c r="J29" i="46"/>
  <c r="I29" i="46"/>
  <c r="H29" i="46"/>
  <c r="G29" i="46"/>
  <c r="F29" i="46"/>
  <c r="E29" i="46"/>
  <c r="D29" i="46"/>
  <c r="N29" i="46" s="1"/>
  <c r="O29" i="46" s="1"/>
  <c r="N28" i="46"/>
  <c r="O28" i="46"/>
  <c r="M27" i="46"/>
  <c r="L27" i="46"/>
  <c r="K27" i="46"/>
  <c r="J27" i="46"/>
  <c r="I27" i="46"/>
  <c r="H27" i="46"/>
  <c r="G27" i="46"/>
  <c r="F27" i="46"/>
  <c r="E27" i="46"/>
  <c r="D27" i="46"/>
  <c r="N27" i="46" s="1"/>
  <c r="O27" i="46" s="1"/>
  <c r="N26" i="46"/>
  <c r="O26" i="46"/>
  <c r="M25" i="46"/>
  <c r="L25" i="46"/>
  <c r="K25" i="46"/>
  <c r="J25" i="46"/>
  <c r="I25" i="46"/>
  <c r="H25" i="46"/>
  <c r="G25" i="46"/>
  <c r="F25" i="46"/>
  <c r="E25" i="46"/>
  <c r="D25" i="46"/>
  <c r="N25" i="46" s="1"/>
  <c r="O25" i="46" s="1"/>
  <c r="N24" i="46"/>
  <c r="O24" i="46"/>
  <c r="M23" i="46"/>
  <c r="L23" i="46"/>
  <c r="K23" i="46"/>
  <c r="J23" i="46"/>
  <c r="I23" i="46"/>
  <c r="H23" i="46"/>
  <c r="G23" i="46"/>
  <c r="F23" i="46"/>
  <c r="E23" i="46"/>
  <c r="D23" i="46"/>
  <c r="N23" i="46" s="1"/>
  <c r="O23" i="46" s="1"/>
  <c r="N22" i="46"/>
  <c r="O22" i="46"/>
  <c r="N21" i="46"/>
  <c r="O21" i="46" s="1"/>
  <c r="N20" i="46"/>
  <c r="O20" i="46"/>
  <c r="N19" i="46"/>
  <c r="O19" i="46" s="1"/>
  <c r="M18" i="46"/>
  <c r="L18" i="46"/>
  <c r="L31" i="46" s="1"/>
  <c r="K18" i="46"/>
  <c r="J18" i="46"/>
  <c r="N18" i="46" s="1"/>
  <c r="O18" i="46" s="1"/>
  <c r="I18" i="46"/>
  <c r="H18" i="46"/>
  <c r="H31" i="46" s="1"/>
  <c r="G18" i="46"/>
  <c r="F18" i="46"/>
  <c r="E18" i="46"/>
  <c r="D18" i="46"/>
  <c r="N17" i="46"/>
  <c r="O17" i="46" s="1"/>
  <c r="N16" i="46"/>
  <c r="O16" i="46"/>
  <c r="N15" i="46"/>
  <c r="O15" i="46"/>
  <c r="N14" i="46"/>
  <c r="O14" i="46"/>
  <c r="M13" i="46"/>
  <c r="L13" i="46"/>
  <c r="K13" i="46"/>
  <c r="J13" i="46"/>
  <c r="I13" i="46"/>
  <c r="H13" i="46"/>
  <c r="G13" i="46"/>
  <c r="F13" i="46"/>
  <c r="E13" i="46"/>
  <c r="D13" i="46"/>
  <c r="N13" i="46" s="1"/>
  <c r="O13" i="46" s="1"/>
  <c r="N12" i="46"/>
  <c r="O12" i="46"/>
  <c r="N11" i="46"/>
  <c r="O11" i="46" s="1"/>
  <c r="N10" i="46"/>
  <c r="O10" i="46"/>
  <c r="N9" i="46"/>
  <c r="O9" i="46" s="1"/>
  <c r="N8" i="46"/>
  <c r="O8" i="46"/>
  <c r="N7" i="46"/>
  <c r="O7" i="46"/>
  <c r="N6" i="46"/>
  <c r="O6" i="46"/>
  <c r="M5" i="46"/>
  <c r="L5" i="46"/>
  <c r="K5" i="46"/>
  <c r="K31" i="46" s="1"/>
  <c r="J5" i="46"/>
  <c r="J31" i="46" s="1"/>
  <c r="I5" i="46"/>
  <c r="I31" i="46" s="1"/>
  <c r="H5" i="46"/>
  <c r="G5" i="46"/>
  <c r="G31" i="46" s="1"/>
  <c r="F5" i="46"/>
  <c r="F31" i="46" s="1"/>
  <c r="E5" i="46"/>
  <c r="E31" i="46" s="1"/>
  <c r="D5" i="46"/>
  <c r="N5" i="46" s="1"/>
  <c r="O5" i="46" s="1"/>
  <c r="N32" i="45"/>
  <c r="O32" i="45"/>
  <c r="N31" i="45"/>
  <c r="O31" i="45" s="1"/>
  <c r="M30" i="45"/>
  <c r="L30" i="45"/>
  <c r="K30" i="45"/>
  <c r="J30" i="45"/>
  <c r="I30" i="45"/>
  <c r="H30" i="45"/>
  <c r="G30" i="45"/>
  <c r="F30" i="45"/>
  <c r="N30" i="45" s="1"/>
  <c r="O30" i="45" s="1"/>
  <c r="E30" i="45"/>
  <c r="D30" i="45"/>
  <c r="N29" i="45"/>
  <c r="O29" i="45" s="1"/>
  <c r="M28" i="45"/>
  <c r="L28" i="45"/>
  <c r="K28" i="45"/>
  <c r="J28" i="45"/>
  <c r="I28" i="45"/>
  <c r="H28" i="45"/>
  <c r="G28" i="45"/>
  <c r="F28" i="45"/>
  <c r="N28" i="45" s="1"/>
  <c r="O28" i="45" s="1"/>
  <c r="E28" i="45"/>
  <c r="D28" i="45"/>
  <c r="N27" i="45"/>
  <c r="O27" i="45" s="1"/>
  <c r="M26" i="45"/>
  <c r="L26" i="45"/>
  <c r="K26" i="45"/>
  <c r="J26" i="45"/>
  <c r="I26" i="45"/>
  <c r="H26" i="45"/>
  <c r="G26" i="45"/>
  <c r="F26" i="45"/>
  <c r="N26" i="45" s="1"/>
  <c r="O26" i="45" s="1"/>
  <c r="E26" i="45"/>
  <c r="D26" i="45"/>
  <c r="N25" i="45"/>
  <c r="O25" i="45" s="1"/>
  <c r="M24" i="45"/>
  <c r="L24" i="45"/>
  <c r="K24" i="45"/>
  <c r="J24" i="45"/>
  <c r="I24" i="45"/>
  <c r="H24" i="45"/>
  <c r="G24" i="45"/>
  <c r="F24" i="45"/>
  <c r="N24" i="45" s="1"/>
  <c r="O24" i="45" s="1"/>
  <c r="E24" i="45"/>
  <c r="D24" i="45"/>
  <c r="N23" i="45"/>
  <c r="O23" i="45" s="1"/>
  <c r="M22" i="45"/>
  <c r="L22" i="45"/>
  <c r="K22" i="45"/>
  <c r="J22" i="45"/>
  <c r="I22" i="45"/>
  <c r="H22" i="45"/>
  <c r="G22" i="45"/>
  <c r="F22" i="45"/>
  <c r="F33" i="45" s="1"/>
  <c r="E22" i="45"/>
  <c r="D22" i="45"/>
  <c r="N21" i="45"/>
  <c r="O21" i="45" s="1"/>
  <c r="N20" i="45"/>
  <c r="O20" i="45"/>
  <c r="N19" i="45"/>
  <c r="O19" i="45" s="1"/>
  <c r="M18" i="45"/>
  <c r="L18" i="45"/>
  <c r="K18" i="45"/>
  <c r="J18" i="45"/>
  <c r="J33" i="45" s="1"/>
  <c r="I18" i="45"/>
  <c r="H18" i="45"/>
  <c r="G18" i="45"/>
  <c r="F18" i="45"/>
  <c r="E18" i="45"/>
  <c r="D18" i="45"/>
  <c r="N17" i="45"/>
  <c r="O17" i="45" s="1"/>
  <c r="N16" i="45"/>
  <c r="O16" i="45"/>
  <c r="N15" i="45"/>
  <c r="O15" i="45"/>
  <c r="N14" i="45"/>
  <c r="O14" i="45"/>
  <c r="M13" i="45"/>
  <c r="L13" i="45"/>
  <c r="K13" i="45"/>
  <c r="J13" i="45"/>
  <c r="I13" i="45"/>
  <c r="H13" i="45"/>
  <c r="G13" i="45"/>
  <c r="F13" i="45"/>
  <c r="E13" i="45"/>
  <c r="D13" i="45"/>
  <c r="N13" i="45" s="1"/>
  <c r="O13" i="45" s="1"/>
  <c r="N12" i="45"/>
  <c r="O12" i="45"/>
  <c r="N11" i="45"/>
  <c r="O11" i="45" s="1"/>
  <c r="N10" i="45"/>
  <c r="O10" i="45"/>
  <c r="N9" i="45"/>
  <c r="O9" i="45" s="1"/>
  <c r="N8" i="45"/>
  <c r="O8" i="45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D33" i="45" s="1"/>
  <c r="J31" i="44"/>
  <c r="N30" i="44"/>
  <c r="O30" i="44"/>
  <c r="M29" i="44"/>
  <c r="L29" i="44"/>
  <c r="K29" i="44"/>
  <c r="J29" i="44"/>
  <c r="I29" i="44"/>
  <c r="H29" i="44"/>
  <c r="G29" i="44"/>
  <c r="F29" i="44"/>
  <c r="E29" i="44"/>
  <c r="D29" i="44"/>
  <c r="N28" i="44"/>
  <c r="O28" i="44"/>
  <c r="M27" i="44"/>
  <c r="L27" i="44"/>
  <c r="K27" i="44"/>
  <c r="J27" i="44"/>
  <c r="I27" i="44"/>
  <c r="H27" i="44"/>
  <c r="G27" i="44"/>
  <c r="F27" i="44"/>
  <c r="E27" i="44"/>
  <c r="D27" i="44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/>
  <c r="M23" i="44"/>
  <c r="L23" i="44"/>
  <c r="K23" i="44"/>
  <c r="J23" i="44"/>
  <c r="I23" i="44"/>
  <c r="H23" i="44"/>
  <c r="G23" i="44"/>
  <c r="F23" i="44"/>
  <c r="E23" i="44"/>
  <c r="D23" i="44"/>
  <c r="N22" i="44"/>
  <c r="O22" i="44"/>
  <c r="N21" i="44"/>
  <c r="O21" i="44"/>
  <c r="N20" i="44"/>
  <c r="O20" i="44" s="1"/>
  <c r="M19" i="44"/>
  <c r="L19" i="44"/>
  <c r="K19" i="44"/>
  <c r="J19" i="44"/>
  <c r="I19" i="44"/>
  <c r="H19" i="44"/>
  <c r="G19" i="44"/>
  <c r="G31" i="44" s="1"/>
  <c r="F19" i="44"/>
  <c r="N19" i="44" s="1"/>
  <c r="O19" i="44" s="1"/>
  <c r="E19" i="44"/>
  <c r="E31" i="44" s="1"/>
  <c r="D19" i="44"/>
  <c r="N18" i="44"/>
  <c r="O18" i="44" s="1"/>
  <c r="N17" i="44"/>
  <c r="O17" i="44"/>
  <c r="N16" i="44"/>
  <c r="O16" i="44" s="1"/>
  <c r="N15" i="44"/>
  <c r="O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/>
  <c r="N11" i="44"/>
  <c r="O11" i="44"/>
  <c r="N10" i="44"/>
  <c r="O10" i="44" s="1"/>
  <c r="N9" i="44"/>
  <c r="O9" i="44"/>
  <c r="N8" i="44"/>
  <c r="O8" i="44" s="1"/>
  <c r="N7" i="44"/>
  <c r="O7" i="44"/>
  <c r="N6" i="44"/>
  <c r="O6" i="44"/>
  <c r="M5" i="44"/>
  <c r="M31" i="44" s="1"/>
  <c r="L5" i="44"/>
  <c r="L31" i="44" s="1"/>
  <c r="K5" i="44"/>
  <c r="K31" i="44" s="1"/>
  <c r="J5" i="44"/>
  <c r="I5" i="44"/>
  <c r="I31" i="44" s="1"/>
  <c r="H5" i="44"/>
  <c r="H31" i="44" s="1"/>
  <c r="G5" i="44"/>
  <c r="F5" i="44"/>
  <c r="E5" i="44"/>
  <c r="D5" i="44"/>
  <c r="D31" i="44" s="1"/>
  <c r="F30" i="43"/>
  <c r="N29" i="43"/>
  <c r="O29" i="43"/>
  <c r="M28" i="43"/>
  <c r="L28" i="43"/>
  <c r="N28" i="43" s="1"/>
  <c r="O28" i="43" s="1"/>
  <c r="K28" i="43"/>
  <c r="J28" i="43"/>
  <c r="I28" i="43"/>
  <c r="H28" i="43"/>
  <c r="G28" i="43"/>
  <c r="F28" i="43"/>
  <c r="E28" i="43"/>
  <c r="D28" i="43"/>
  <c r="N27" i="43"/>
  <c r="O27" i="43"/>
  <c r="M26" i="43"/>
  <c r="L26" i="43"/>
  <c r="N26" i="43" s="1"/>
  <c r="O26" i="43" s="1"/>
  <c r="K26" i="43"/>
  <c r="J26" i="43"/>
  <c r="I26" i="43"/>
  <c r="H26" i="43"/>
  <c r="G26" i="43"/>
  <c r="F26" i="43"/>
  <c r="E26" i="43"/>
  <c r="D26" i="43"/>
  <c r="N25" i="43"/>
  <c r="O25" i="43"/>
  <c r="M24" i="43"/>
  <c r="L24" i="43"/>
  <c r="N24" i="43" s="1"/>
  <c r="O24" i="43" s="1"/>
  <c r="K24" i="43"/>
  <c r="J24" i="43"/>
  <c r="I24" i="43"/>
  <c r="H24" i="43"/>
  <c r="G24" i="43"/>
  <c r="F24" i="43"/>
  <c r="E24" i="43"/>
  <c r="D24" i="43"/>
  <c r="N23" i="43"/>
  <c r="O23" i="43"/>
  <c r="M22" i="43"/>
  <c r="L22" i="43"/>
  <c r="N22" i="43" s="1"/>
  <c r="O22" i="43" s="1"/>
  <c r="K22" i="43"/>
  <c r="J22" i="43"/>
  <c r="I22" i="43"/>
  <c r="H22" i="43"/>
  <c r="G22" i="43"/>
  <c r="F22" i="43"/>
  <c r="E22" i="43"/>
  <c r="D22" i="43"/>
  <c r="N21" i="43"/>
  <c r="O21" i="43"/>
  <c r="N20" i="43"/>
  <c r="O20" i="43"/>
  <c r="N19" i="43"/>
  <c r="O19" i="43"/>
  <c r="M18" i="43"/>
  <c r="L18" i="43"/>
  <c r="K18" i="43"/>
  <c r="J18" i="43"/>
  <c r="I18" i="43"/>
  <c r="H18" i="43"/>
  <c r="G18" i="43"/>
  <c r="F18" i="43"/>
  <c r="E18" i="43"/>
  <c r="E30" i="43" s="1"/>
  <c r="D18" i="43"/>
  <c r="N18" i="43" s="1"/>
  <c r="O18" i="43" s="1"/>
  <c r="N17" i="43"/>
  <c r="O17" i="43"/>
  <c r="N16" i="43"/>
  <c r="O16" i="43" s="1"/>
  <c r="N15" i="43"/>
  <c r="O15" i="43"/>
  <c r="N14" i="43"/>
  <c r="O14" i="43" s="1"/>
  <c r="N13" i="43"/>
  <c r="O13" i="43"/>
  <c r="M12" i="43"/>
  <c r="M30" i="43" s="1"/>
  <c r="L12" i="43"/>
  <c r="L30" i="43" s="1"/>
  <c r="K12" i="43"/>
  <c r="J12" i="43"/>
  <c r="I12" i="43"/>
  <c r="H12" i="43"/>
  <c r="G12" i="43"/>
  <c r="F12" i="43"/>
  <c r="E12" i="43"/>
  <c r="D12" i="43"/>
  <c r="N11" i="43"/>
  <c r="O11" i="43"/>
  <c r="N10" i="43"/>
  <c r="O10" i="43"/>
  <c r="N9" i="43"/>
  <c r="O9" i="43"/>
  <c r="N8" i="43"/>
  <c r="O8" i="43" s="1"/>
  <c r="N7" i="43"/>
  <c r="O7" i="43"/>
  <c r="N6" i="43"/>
  <c r="O6" i="43" s="1"/>
  <c r="M5" i="43"/>
  <c r="L5" i="43"/>
  <c r="K5" i="43"/>
  <c r="K30" i="43" s="1"/>
  <c r="J5" i="43"/>
  <c r="N5" i="43" s="1"/>
  <c r="O5" i="43" s="1"/>
  <c r="I5" i="43"/>
  <c r="I30" i="43" s="1"/>
  <c r="H5" i="43"/>
  <c r="H30" i="43" s="1"/>
  <c r="G5" i="43"/>
  <c r="G30" i="43" s="1"/>
  <c r="F5" i="43"/>
  <c r="E5" i="43"/>
  <c r="D5" i="43"/>
  <c r="D30" i="43" s="1"/>
  <c r="J29" i="42"/>
  <c r="N28" i="42"/>
  <c r="O28" i="42"/>
  <c r="M27" i="42"/>
  <c r="L27" i="42"/>
  <c r="K27" i="42"/>
  <c r="J27" i="42"/>
  <c r="I27" i="42"/>
  <c r="H27" i="42"/>
  <c r="N27" i="42" s="1"/>
  <c r="O27" i="42" s="1"/>
  <c r="G27" i="42"/>
  <c r="F27" i="42"/>
  <c r="E27" i="42"/>
  <c r="D27" i="42"/>
  <c r="N26" i="42"/>
  <c r="O26" i="42"/>
  <c r="M25" i="42"/>
  <c r="L25" i="42"/>
  <c r="K25" i="42"/>
  <c r="J25" i="42"/>
  <c r="I25" i="42"/>
  <c r="H25" i="42"/>
  <c r="N25" i="42" s="1"/>
  <c r="O25" i="42" s="1"/>
  <c r="G25" i="42"/>
  <c r="F25" i="42"/>
  <c r="E25" i="42"/>
  <c r="D25" i="42"/>
  <c r="N24" i="42"/>
  <c r="O24" i="42"/>
  <c r="M23" i="42"/>
  <c r="L23" i="42"/>
  <c r="K23" i="42"/>
  <c r="J23" i="42"/>
  <c r="I23" i="42"/>
  <c r="H23" i="42"/>
  <c r="N23" i="42" s="1"/>
  <c r="O23" i="42" s="1"/>
  <c r="G23" i="42"/>
  <c r="F23" i="42"/>
  <c r="E23" i="42"/>
  <c r="D23" i="42"/>
  <c r="N22" i="42"/>
  <c r="O22" i="42"/>
  <c r="M21" i="42"/>
  <c r="L21" i="42"/>
  <c r="K21" i="42"/>
  <c r="J21" i="42"/>
  <c r="I21" i="42"/>
  <c r="I29" i="42" s="1"/>
  <c r="H21" i="42"/>
  <c r="N21" i="42" s="1"/>
  <c r="O21" i="42" s="1"/>
  <c r="G21" i="42"/>
  <c r="F21" i="42"/>
  <c r="E21" i="42"/>
  <c r="D21" i="42"/>
  <c r="N20" i="42"/>
  <c r="O20" i="42"/>
  <c r="N19" i="42"/>
  <c r="O19" i="42" s="1"/>
  <c r="N18" i="42"/>
  <c r="O18" i="42"/>
  <c r="M17" i="42"/>
  <c r="L17" i="42"/>
  <c r="L29" i="42" s="1"/>
  <c r="K17" i="42"/>
  <c r="K29" i="42" s="1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/>
  <c r="N13" i="42"/>
  <c r="O13" i="42" s="1"/>
  <c r="M12" i="42"/>
  <c r="L12" i="42"/>
  <c r="K12" i="42"/>
  <c r="J12" i="42"/>
  <c r="I12" i="42"/>
  <c r="H12" i="42"/>
  <c r="G12" i="42"/>
  <c r="F12" i="42"/>
  <c r="N12" i="42" s="1"/>
  <c r="O12" i="42" s="1"/>
  <c r="E12" i="42"/>
  <c r="D12" i="42"/>
  <c r="N11" i="42"/>
  <c r="O11" i="42" s="1"/>
  <c r="N10" i="42"/>
  <c r="O10" i="42"/>
  <c r="N9" i="42"/>
  <c r="O9" i="42" s="1"/>
  <c r="N8" i="42"/>
  <c r="O8" i="42"/>
  <c r="N7" i="42"/>
  <c r="O7" i="42"/>
  <c r="N6" i="42"/>
  <c r="O6" i="42" s="1"/>
  <c r="M5" i="42"/>
  <c r="M29" i="42" s="1"/>
  <c r="L5" i="42"/>
  <c r="K5" i="42"/>
  <c r="J5" i="42"/>
  <c r="I5" i="42"/>
  <c r="H5" i="42"/>
  <c r="H29" i="42" s="1"/>
  <c r="G5" i="42"/>
  <c r="G29" i="42" s="1"/>
  <c r="F5" i="42"/>
  <c r="E5" i="42"/>
  <c r="E29" i="42" s="1"/>
  <c r="D5" i="42"/>
  <c r="D29" i="42" s="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/>
  <c r="M28" i="41"/>
  <c r="L28" i="41"/>
  <c r="K28" i="41"/>
  <c r="J28" i="41"/>
  <c r="I28" i="41"/>
  <c r="H28" i="41"/>
  <c r="G28" i="41"/>
  <c r="F28" i="41"/>
  <c r="E28" i="41"/>
  <c r="D28" i="41"/>
  <c r="N27" i="41"/>
  <c r="O27" i="41"/>
  <c r="M26" i="41"/>
  <c r="L26" i="41"/>
  <c r="K26" i="41"/>
  <c r="J26" i="41"/>
  <c r="I26" i="41"/>
  <c r="H26" i="41"/>
  <c r="G26" i="41"/>
  <c r="F26" i="41"/>
  <c r="E26" i="41"/>
  <c r="D26" i="41"/>
  <c r="N25" i="41"/>
  <c r="O25" i="41"/>
  <c r="M24" i="41"/>
  <c r="L24" i="41"/>
  <c r="K24" i="41"/>
  <c r="K32" i="41" s="1"/>
  <c r="J24" i="41"/>
  <c r="I24" i="41"/>
  <c r="H24" i="41"/>
  <c r="G24" i="41"/>
  <c r="F24" i="41"/>
  <c r="E24" i="41"/>
  <c r="D24" i="41"/>
  <c r="N23" i="41"/>
  <c r="O23" i="41"/>
  <c r="N22" i="41"/>
  <c r="O22" i="41" s="1"/>
  <c r="N21" i="41"/>
  <c r="O21" i="41" s="1"/>
  <c r="N20" i="41"/>
  <c r="O20" i="41"/>
  <c r="M19" i="41"/>
  <c r="L19" i="41"/>
  <c r="L32" i="41" s="1"/>
  <c r="K19" i="41"/>
  <c r="J19" i="41"/>
  <c r="I19" i="41"/>
  <c r="H19" i="41"/>
  <c r="N19" i="41" s="1"/>
  <c r="O19" i="41" s="1"/>
  <c r="G19" i="41"/>
  <c r="G32" i="41" s="1"/>
  <c r="F19" i="41"/>
  <c r="F32" i="41" s="1"/>
  <c r="E19" i="41"/>
  <c r="D19" i="41"/>
  <c r="N18" i="41"/>
  <c r="O18" i="41"/>
  <c r="N17" i="41"/>
  <c r="O17" i="41" s="1"/>
  <c r="N16" i="41"/>
  <c r="O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 s="1"/>
  <c r="N11" i="41"/>
  <c r="O11" i="41" s="1"/>
  <c r="N10" i="41"/>
  <c r="O10" i="41"/>
  <c r="N9" i="41"/>
  <c r="O9" i="41" s="1"/>
  <c r="N8" i="41"/>
  <c r="O8" i="41"/>
  <c r="N7" i="41"/>
  <c r="O7" i="41"/>
  <c r="N6" i="41"/>
  <c r="O6" i="41" s="1"/>
  <c r="M5" i="41"/>
  <c r="M32" i="41" s="1"/>
  <c r="L5" i="41"/>
  <c r="K5" i="41"/>
  <c r="J5" i="41"/>
  <c r="J32" i="41" s="1"/>
  <c r="I5" i="41"/>
  <c r="I32" i="41" s="1"/>
  <c r="H5" i="41"/>
  <c r="H32" i="41" s="1"/>
  <c r="G5" i="41"/>
  <c r="F5" i="41"/>
  <c r="E5" i="41"/>
  <c r="E32" i="41" s="1"/>
  <c r="D5" i="41"/>
  <c r="N5" i="41" s="1"/>
  <c r="O5" i="41" s="1"/>
  <c r="N25" i="40"/>
  <c r="O25" i="40" s="1"/>
  <c r="M24" i="40"/>
  <c r="L24" i="40"/>
  <c r="K24" i="40"/>
  <c r="J24" i="40"/>
  <c r="I24" i="40"/>
  <c r="H24" i="40"/>
  <c r="G24" i="40"/>
  <c r="F24" i="40"/>
  <c r="E24" i="40"/>
  <c r="N24" i="40" s="1"/>
  <c r="O24" i="40" s="1"/>
  <c r="D24" i="40"/>
  <c r="N23" i="40"/>
  <c r="O23" i="40" s="1"/>
  <c r="M22" i="40"/>
  <c r="L22" i="40"/>
  <c r="K22" i="40"/>
  <c r="J22" i="40"/>
  <c r="I22" i="40"/>
  <c r="H22" i="40"/>
  <c r="G22" i="40"/>
  <c r="G26" i="40"/>
  <c r="F22" i="40"/>
  <c r="N22" i="40" s="1"/>
  <c r="O22" i="40" s="1"/>
  <c r="E22" i="40"/>
  <c r="D22" i="40"/>
  <c r="N21" i="40"/>
  <c r="O21" i="40" s="1"/>
  <c r="N20" i="40"/>
  <c r="O20" i="40" s="1"/>
  <c r="N19" i="40"/>
  <c r="O19" i="40"/>
  <c r="N18" i="40"/>
  <c r="O18" i="40" s="1"/>
  <c r="M17" i="40"/>
  <c r="L17" i="40"/>
  <c r="K17" i="40"/>
  <c r="J17" i="40"/>
  <c r="I17" i="40"/>
  <c r="I26" i="40" s="1"/>
  <c r="H17" i="40"/>
  <c r="G17" i="40"/>
  <c r="F17" i="40"/>
  <c r="E17" i="40"/>
  <c r="D17" i="40"/>
  <c r="N17" i="40"/>
  <c r="O17" i="40" s="1"/>
  <c r="N16" i="40"/>
  <c r="O16" i="40" s="1"/>
  <c r="N15" i="40"/>
  <c r="O15" i="40"/>
  <c r="N14" i="40"/>
  <c r="O14" i="40" s="1"/>
  <c r="N13" i="40"/>
  <c r="O13" i="40" s="1"/>
  <c r="N12" i="40"/>
  <c r="O12" i="40"/>
  <c r="M11" i="40"/>
  <c r="M26" i="40" s="1"/>
  <c r="L11" i="40"/>
  <c r="K11" i="40"/>
  <c r="J11" i="40"/>
  <c r="I11" i="40"/>
  <c r="H11" i="40"/>
  <c r="G11" i="40"/>
  <c r="F11" i="40"/>
  <c r="F26" i="40" s="1"/>
  <c r="E11" i="40"/>
  <c r="N11" i="40" s="1"/>
  <c r="O11" i="40" s="1"/>
  <c r="D11" i="40"/>
  <c r="N10" i="40"/>
  <c r="O10" i="40"/>
  <c r="N9" i="40"/>
  <c r="O9" i="40" s="1"/>
  <c r="N8" i="40"/>
  <c r="O8" i="40" s="1"/>
  <c r="N7" i="40"/>
  <c r="O7" i="40"/>
  <c r="N6" i="40"/>
  <c r="O6" i="40" s="1"/>
  <c r="M5" i="40"/>
  <c r="L5" i="40"/>
  <c r="L26" i="40"/>
  <c r="K5" i="40"/>
  <c r="K26" i="40" s="1"/>
  <c r="J5" i="40"/>
  <c r="J26" i="40" s="1"/>
  <c r="I5" i="40"/>
  <c r="H5" i="40"/>
  <c r="H26" i="40" s="1"/>
  <c r="G5" i="40"/>
  <c r="F5" i="40"/>
  <c r="E5" i="40"/>
  <c r="N5" i="40" s="1"/>
  <c r="O5" i="40" s="1"/>
  <c r="D5" i="40"/>
  <c r="N30" i="39"/>
  <c r="O30" i="39" s="1"/>
  <c r="M29" i="39"/>
  <c r="L29" i="39"/>
  <c r="K29" i="39"/>
  <c r="J29" i="39"/>
  <c r="I29" i="39"/>
  <c r="H29" i="39"/>
  <c r="G29" i="39"/>
  <c r="F29" i="39"/>
  <c r="E29" i="39"/>
  <c r="D29" i="39"/>
  <c r="N29" i="39" s="1"/>
  <c r="O29" i="39" s="1"/>
  <c r="N28" i="39"/>
  <c r="O28" i="39" s="1"/>
  <c r="M27" i="39"/>
  <c r="L27" i="39"/>
  <c r="K27" i="39"/>
  <c r="J27" i="39"/>
  <c r="J31" i="39" s="1"/>
  <c r="I27" i="39"/>
  <c r="H27" i="39"/>
  <c r="G27" i="39"/>
  <c r="N27" i="39" s="1"/>
  <c r="O27" i="39" s="1"/>
  <c r="F27" i="39"/>
  <c r="E27" i="39"/>
  <c r="D27" i="39"/>
  <c r="N26" i="39"/>
  <c r="O26" i="39" s="1"/>
  <c r="M25" i="39"/>
  <c r="L25" i="39"/>
  <c r="K25" i="39"/>
  <c r="J25" i="39"/>
  <c r="I25" i="39"/>
  <c r="H25" i="39"/>
  <c r="G25" i="39"/>
  <c r="F25" i="39"/>
  <c r="N25" i="39" s="1"/>
  <c r="O25" i="39" s="1"/>
  <c r="E25" i="39"/>
  <c r="D25" i="39"/>
  <c r="N24" i="39"/>
  <c r="O24" i="39"/>
  <c r="M23" i="39"/>
  <c r="L23" i="39"/>
  <c r="K23" i="39"/>
  <c r="N23" i="39" s="1"/>
  <c r="O23" i="39" s="1"/>
  <c r="J23" i="39"/>
  <c r="I23" i="39"/>
  <c r="H23" i="39"/>
  <c r="G23" i="39"/>
  <c r="F23" i="39"/>
  <c r="E23" i="39"/>
  <c r="D23" i="39"/>
  <c r="N22" i="39"/>
  <c r="O22" i="39"/>
  <c r="N21" i="39"/>
  <c r="O21" i="39"/>
  <c r="N20" i="39"/>
  <c r="O20" i="39" s="1"/>
  <c r="M19" i="39"/>
  <c r="L19" i="39"/>
  <c r="K19" i="39"/>
  <c r="J19" i="39"/>
  <c r="I19" i="39"/>
  <c r="H19" i="39"/>
  <c r="G19" i="39"/>
  <c r="F19" i="39"/>
  <c r="N19" i="39" s="1"/>
  <c r="O19" i="39" s="1"/>
  <c r="E19" i="39"/>
  <c r="D19" i="39"/>
  <c r="N18" i="39"/>
  <c r="O18" i="39" s="1"/>
  <c r="N17" i="39"/>
  <c r="O17" i="39"/>
  <c r="N16" i="39"/>
  <c r="O16" i="39" s="1"/>
  <c r="N15" i="39"/>
  <c r="O15" i="39"/>
  <c r="N14" i="39"/>
  <c r="O14" i="39" s="1"/>
  <c r="M13" i="39"/>
  <c r="L13" i="39"/>
  <c r="K13" i="39"/>
  <c r="J13" i="39"/>
  <c r="I13" i="39"/>
  <c r="H13" i="39"/>
  <c r="G13" i="39"/>
  <c r="F13" i="39"/>
  <c r="N13" i="39"/>
  <c r="O13" i="39"/>
  <c r="E13" i="39"/>
  <c r="D13" i="39"/>
  <c r="N12" i="39"/>
  <c r="O12" i="39" s="1"/>
  <c r="N11" i="39"/>
  <c r="O11" i="39" s="1"/>
  <c r="N10" i="39"/>
  <c r="O10" i="39"/>
  <c r="N9" i="39"/>
  <c r="O9" i="39" s="1"/>
  <c r="N8" i="39"/>
  <c r="O8" i="39"/>
  <c r="N7" i="39"/>
  <c r="O7" i="39" s="1"/>
  <c r="N6" i="39"/>
  <c r="O6" i="39" s="1"/>
  <c r="M5" i="39"/>
  <c r="M31" i="39" s="1"/>
  <c r="L5" i="39"/>
  <c r="L31" i="39" s="1"/>
  <c r="K5" i="39"/>
  <c r="K31" i="39" s="1"/>
  <c r="J5" i="39"/>
  <c r="I5" i="39"/>
  <c r="I31" i="39" s="1"/>
  <c r="H5" i="39"/>
  <c r="H31" i="39" s="1"/>
  <c r="G5" i="39"/>
  <c r="G31" i="39" s="1"/>
  <c r="F5" i="39"/>
  <c r="E5" i="39"/>
  <c r="E31" i="39" s="1"/>
  <c r="D5" i="39"/>
  <c r="N5" i="39" s="1"/>
  <c r="O5" i="39" s="1"/>
  <c r="D31" i="39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N30" i="38" s="1"/>
  <c r="O30" i="38" s="1"/>
  <c r="D30" i="38"/>
  <c r="N29" i="38"/>
  <c r="O29" i="38" s="1"/>
  <c r="M28" i="38"/>
  <c r="L28" i="38"/>
  <c r="K28" i="38"/>
  <c r="J28" i="38"/>
  <c r="I28" i="38"/>
  <c r="H28" i="38"/>
  <c r="G28" i="38"/>
  <c r="F28" i="38"/>
  <c r="E28" i="38"/>
  <c r="D28" i="38"/>
  <c r="N28" i="38" s="1"/>
  <c r="O28" i="38" s="1"/>
  <c r="N27" i="38"/>
  <c r="O27" i="38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M24" i="38"/>
  <c r="L24" i="38"/>
  <c r="L33" i="38"/>
  <c r="K24" i="38"/>
  <c r="J24" i="38"/>
  <c r="I24" i="38"/>
  <c r="H24" i="38"/>
  <c r="G24" i="38"/>
  <c r="F24" i="38"/>
  <c r="N24" i="38" s="1"/>
  <c r="O24" i="38" s="1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E33" i="38" s="1"/>
  <c r="D22" i="38"/>
  <c r="N21" i="38"/>
  <c r="O21" i="38" s="1"/>
  <c r="N20" i="38"/>
  <c r="O20" i="38"/>
  <c r="N19" i="38"/>
  <c r="O19" i="38" s="1"/>
  <c r="M18" i="38"/>
  <c r="L18" i="38"/>
  <c r="K18" i="38"/>
  <c r="J18" i="38"/>
  <c r="I18" i="38"/>
  <c r="H18" i="38"/>
  <c r="G18" i="38"/>
  <c r="F18" i="38"/>
  <c r="E18" i="38"/>
  <c r="D18" i="38"/>
  <c r="N18" i="38" s="1"/>
  <c r="O18" i="38" s="1"/>
  <c r="N17" i="38"/>
  <c r="O17" i="38" s="1"/>
  <c r="N16" i="38"/>
  <c r="O16" i="38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F33" i="38" s="1"/>
  <c r="E13" i="38"/>
  <c r="D13" i="38"/>
  <c r="N13" i="38" s="1"/>
  <c r="O13" i="38" s="1"/>
  <c r="N12" i="38"/>
  <c r="O12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J33" i="38"/>
  <c r="I5" i="38"/>
  <c r="I33" i="38" s="1"/>
  <c r="H5" i="38"/>
  <c r="H33" i="38" s="1"/>
  <c r="G5" i="38"/>
  <c r="G33" i="38" s="1"/>
  <c r="F5" i="38"/>
  <c r="E5" i="38"/>
  <c r="D5" i="38"/>
  <c r="N5" i="38" s="1"/>
  <c r="O5" i="38" s="1"/>
  <c r="N25" i="37"/>
  <c r="O25" i="37" s="1"/>
  <c r="M24" i="37"/>
  <c r="L24" i="37"/>
  <c r="N24" i="37" s="1"/>
  <c r="O24" i="37" s="1"/>
  <c r="K24" i="37"/>
  <c r="J24" i="37"/>
  <c r="I24" i="37"/>
  <c r="H24" i="37"/>
  <c r="G24" i="37"/>
  <c r="F24" i="37"/>
  <c r="E24" i="37"/>
  <c r="D24" i="37"/>
  <c r="N23" i="37"/>
  <c r="O23" i="37"/>
  <c r="M22" i="37"/>
  <c r="L22" i="37"/>
  <c r="K22" i="37"/>
  <c r="J22" i="37"/>
  <c r="I22" i="37"/>
  <c r="H22" i="37"/>
  <c r="G22" i="37"/>
  <c r="F22" i="37"/>
  <c r="E22" i="37"/>
  <c r="D22" i="37"/>
  <c r="N22" i="37"/>
  <c r="O22" i="37"/>
  <c r="N21" i="37"/>
  <c r="O21" i="37" s="1"/>
  <c r="N20" i="37"/>
  <c r="O20" i="37" s="1"/>
  <c r="N19" i="37"/>
  <c r="O19" i="37" s="1"/>
  <c r="M18" i="37"/>
  <c r="L18" i="37"/>
  <c r="K18" i="37"/>
  <c r="J18" i="37"/>
  <c r="I18" i="37"/>
  <c r="H18" i="37"/>
  <c r="H26" i="37" s="1"/>
  <c r="G18" i="37"/>
  <c r="F18" i="37"/>
  <c r="E18" i="37"/>
  <c r="D18" i="37"/>
  <c r="N17" i="37"/>
  <c r="O17" i="37" s="1"/>
  <c r="N16" i="37"/>
  <c r="O16" i="37" s="1"/>
  <c r="N15" i="37"/>
  <c r="O15" i="37"/>
  <c r="N14" i="37"/>
  <c r="O14" i="37" s="1"/>
  <c r="N13" i="37"/>
  <c r="O13" i="37" s="1"/>
  <c r="M12" i="37"/>
  <c r="L12" i="37"/>
  <c r="K12" i="37"/>
  <c r="J12" i="37"/>
  <c r="I12" i="37"/>
  <c r="H12" i="37"/>
  <c r="G12" i="37"/>
  <c r="G26" i="37" s="1"/>
  <c r="F12" i="37"/>
  <c r="E12" i="37"/>
  <c r="D12" i="37"/>
  <c r="N12" i="37" s="1"/>
  <c r="O12" i="37" s="1"/>
  <c r="N11" i="37"/>
  <c r="O11" i="37" s="1"/>
  <c r="N10" i="37"/>
  <c r="O10" i="37" s="1"/>
  <c r="N9" i="37"/>
  <c r="O9" i="37" s="1"/>
  <c r="N8" i="37"/>
  <c r="O8" i="37"/>
  <c r="N7" i="37"/>
  <c r="O7" i="37" s="1"/>
  <c r="N6" i="37"/>
  <c r="O6" i="37" s="1"/>
  <c r="M5" i="37"/>
  <c r="M26" i="37" s="1"/>
  <c r="L5" i="37"/>
  <c r="L26" i="37" s="1"/>
  <c r="K5" i="37"/>
  <c r="K26" i="37" s="1"/>
  <c r="J5" i="37"/>
  <c r="J26" i="37"/>
  <c r="I5" i="37"/>
  <c r="I26" i="37" s="1"/>
  <c r="H5" i="37"/>
  <c r="G5" i="37"/>
  <c r="F5" i="37"/>
  <c r="F26" i="37"/>
  <c r="E5" i="37"/>
  <c r="E26" i="37"/>
  <c r="D5" i="37"/>
  <c r="D26" i="37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8" i="36"/>
  <c r="O28" i="36" s="1"/>
  <c r="N27" i="36"/>
  <c r="O27" i="36" s="1"/>
  <c r="M26" i="36"/>
  <c r="L26" i="36"/>
  <c r="K26" i="36"/>
  <c r="J26" i="36"/>
  <c r="I26" i="36"/>
  <c r="H26" i="36"/>
  <c r="G26" i="36"/>
  <c r="F26" i="36"/>
  <c r="E26" i="36"/>
  <c r="E30" i="36" s="1"/>
  <c r="D26" i="36"/>
  <c r="N25" i="36"/>
  <c r="O25" i="36" s="1"/>
  <c r="M24" i="36"/>
  <c r="L24" i="36"/>
  <c r="K24" i="36"/>
  <c r="J24" i="36"/>
  <c r="I24" i="36"/>
  <c r="H24" i="36"/>
  <c r="G24" i="36"/>
  <c r="G30" i="36" s="1"/>
  <c r="F24" i="36"/>
  <c r="E24" i="36"/>
  <c r="D24" i="36"/>
  <c r="N24" i="36" s="1"/>
  <c r="O24" i="36" s="1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2" i="36" s="1"/>
  <c r="O22" i="36" s="1"/>
  <c r="N21" i="36"/>
  <c r="O21" i="36" s="1"/>
  <c r="N20" i="36"/>
  <c r="O20" i="36" s="1"/>
  <c r="M19" i="36"/>
  <c r="M30" i="36" s="1"/>
  <c r="L19" i="36"/>
  <c r="N19" i="36" s="1"/>
  <c r="O19" i="36" s="1"/>
  <c r="K19" i="36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N15" i="36"/>
  <c r="O15" i="36" s="1"/>
  <c r="N14" i="36"/>
  <c r="O14" i="36" s="1"/>
  <c r="M13" i="36"/>
  <c r="L13" i="36"/>
  <c r="K13" i="36"/>
  <c r="K30" i="36" s="1"/>
  <c r="J13" i="36"/>
  <c r="N13" i="36" s="1"/>
  <c r="O13" i="36" s="1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L30" i="36"/>
  <c r="K5" i="36"/>
  <c r="J5" i="36"/>
  <c r="J30" i="36" s="1"/>
  <c r="I5" i="36"/>
  <c r="I30" i="36" s="1"/>
  <c r="H5" i="36"/>
  <c r="H30" i="36" s="1"/>
  <c r="G5" i="36"/>
  <c r="F5" i="36"/>
  <c r="F30" i="36" s="1"/>
  <c r="E5" i="36"/>
  <c r="D5" i="36"/>
  <c r="N5" i="36" s="1"/>
  <c r="O5" i="36" s="1"/>
  <c r="N28" i="35"/>
  <c r="O28" i="35" s="1"/>
  <c r="M27" i="35"/>
  <c r="L27" i="35"/>
  <c r="K27" i="35"/>
  <c r="J27" i="35"/>
  <c r="I27" i="35"/>
  <c r="H27" i="35"/>
  <c r="G27" i="35"/>
  <c r="F27" i="35"/>
  <c r="E27" i="35"/>
  <c r="E29" i="35" s="1"/>
  <c r="D27" i="35"/>
  <c r="N26" i="35"/>
  <c r="O26" i="35" s="1"/>
  <c r="M25" i="35"/>
  <c r="L25" i="35"/>
  <c r="K25" i="35"/>
  <c r="J25" i="35"/>
  <c r="I25" i="35"/>
  <c r="H25" i="35"/>
  <c r="G25" i="35"/>
  <c r="F25" i="35"/>
  <c r="F29" i="35" s="1"/>
  <c r="E25" i="35"/>
  <c r="D25" i="35"/>
  <c r="N24" i="35"/>
  <c r="O24" i="35" s="1"/>
  <c r="M23" i="35"/>
  <c r="L23" i="35"/>
  <c r="K23" i="35"/>
  <c r="J23" i="35"/>
  <c r="I23" i="35"/>
  <c r="I29" i="35" s="1"/>
  <c r="H23" i="35"/>
  <c r="N23" i="35" s="1"/>
  <c r="O23" i="35" s="1"/>
  <c r="G23" i="35"/>
  <c r="F23" i="35"/>
  <c r="E23" i="35"/>
  <c r="D23" i="35"/>
  <c r="N22" i="35"/>
  <c r="O22" i="35" s="1"/>
  <c r="N21" i="35"/>
  <c r="O21" i="35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 s="1"/>
  <c r="N15" i="35"/>
  <c r="O15" i="35" s="1"/>
  <c r="N14" i="35"/>
  <c r="O14" i="35" s="1"/>
  <c r="M13" i="35"/>
  <c r="L13" i="35"/>
  <c r="K13" i="35"/>
  <c r="K29" i="35" s="1"/>
  <c r="J13" i="35"/>
  <c r="I13" i="35"/>
  <c r="H13" i="35"/>
  <c r="G13" i="35"/>
  <c r="F13" i="35"/>
  <c r="E13" i="35"/>
  <c r="D13" i="35"/>
  <c r="N13" i="35" s="1"/>
  <c r="O13" i="35" s="1"/>
  <c r="N12" i="35"/>
  <c r="O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M29" i="35" s="1"/>
  <c r="L5" i="35"/>
  <c r="L29" i="35" s="1"/>
  <c r="K5" i="35"/>
  <c r="J5" i="35"/>
  <c r="J29" i="35" s="1"/>
  <c r="I5" i="35"/>
  <c r="H5" i="35"/>
  <c r="G5" i="35"/>
  <c r="G29" i="35" s="1"/>
  <c r="F5" i="35"/>
  <c r="E5" i="35"/>
  <c r="D5" i="35"/>
  <c r="N27" i="34"/>
  <c r="O27" i="34" s="1"/>
  <c r="M26" i="34"/>
  <c r="L26" i="34"/>
  <c r="K26" i="34"/>
  <c r="J26" i="34"/>
  <c r="I26" i="34"/>
  <c r="H26" i="34"/>
  <c r="G26" i="34"/>
  <c r="F26" i="34"/>
  <c r="N26" i="34"/>
  <c r="O26" i="34"/>
  <c r="E26" i="34"/>
  <c r="D26" i="34"/>
  <c r="N25" i="34"/>
  <c r="O25" i="34" s="1"/>
  <c r="M24" i="34"/>
  <c r="L24" i="34"/>
  <c r="K24" i="34"/>
  <c r="J24" i="34"/>
  <c r="I24" i="34"/>
  <c r="H24" i="34"/>
  <c r="G24" i="34"/>
  <c r="N24" i="34" s="1"/>
  <c r="O24" i="34" s="1"/>
  <c r="F24" i="34"/>
  <c r="E24" i="34"/>
  <c r="D24" i="34"/>
  <c r="N23" i="34"/>
  <c r="O23" i="34" s="1"/>
  <c r="M22" i="34"/>
  <c r="L22" i="34"/>
  <c r="K22" i="34"/>
  <c r="J22" i="34"/>
  <c r="I22" i="34"/>
  <c r="H22" i="34"/>
  <c r="H28" i="34" s="1"/>
  <c r="G22" i="34"/>
  <c r="F22" i="34"/>
  <c r="E22" i="34"/>
  <c r="D22" i="34"/>
  <c r="N22" i="34" s="1"/>
  <c r="O22" i="34" s="1"/>
  <c r="N21" i="34"/>
  <c r="O21" i="34" s="1"/>
  <c r="N20" i="34"/>
  <c r="O20" i="34" s="1"/>
  <c r="N19" i="34"/>
  <c r="O19" i="34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N14" i="34"/>
  <c r="O14" i="34" s="1"/>
  <c r="N13" i="34"/>
  <c r="O13" i="34" s="1"/>
  <c r="M12" i="34"/>
  <c r="L12" i="34"/>
  <c r="K12" i="34"/>
  <c r="K28" i="34" s="1"/>
  <c r="J12" i="34"/>
  <c r="J28" i="34" s="1"/>
  <c r="I12" i="34"/>
  <c r="H12" i="34"/>
  <c r="G12" i="34"/>
  <c r="F12" i="34"/>
  <c r="E12" i="34"/>
  <c r="D12" i="34"/>
  <c r="N12" i="34" s="1"/>
  <c r="O12" i="34" s="1"/>
  <c r="N11" i="34"/>
  <c r="O11" i="34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L28" i="34"/>
  <c r="K5" i="34"/>
  <c r="J5" i="34"/>
  <c r="I5" i="34"/>
  <c r="I28" i="34" s="1"/>
  <c r="H5" i="34"/>
  <c r="G5" i="34"/>
  <c r="G28" i="34" s="1"/>
  <c r="F5" i="34"/>
  <c r="E5" i="34"/>
  <c r="D5" i="34"/>
  <c r="N5" i="34" s="1"/>
  <c r="O5" i="34" s="1"/>
  <c r="E24" i="33"/>
  <c r="E26" i="33" s="1"/>
  <c r="F24" i="33"/>
  <c r="G24" i="33"/>
  <c r="H24" i="33"/>
  <c r="I24" i="33"/>
  <c r="J24" i="33"/>
  <c r="K24" i="33"/>
  <c r="L24" i="33"/>
  <c r="M24" i="33"/>
  <c r="E22" i="33"/>
  <c r="F22" i="33"/>
  <c r="N22" i="33" s="1"/>
  <c r="O22" i="33" s="1"/>
  <c r="G22" i="33"/>
  <c r="H22" i="33"/>
  <c r="I22" i="33"/>
  <c r="J22" i="33"/>
  <c r="K22" i="33"/>
  <c r="L22" i="33"/>
  <c r="M22" i="33"/>
  <c r="E18" i="33"/>
  <c r="F18" i="33"/>
  <c r="G18" i="33"/>
  <c r="H18" i="33"/>
  <c r="N18" i="33" s="1"/>
  <c r="O18" i="33" s="1"/>
  <c r="I18" i="33"/>
  <c r="J18" i="33"/>
  <c r="K18" i="33"/>
  <c r="L18" i="33"/>
  <c r="M18" i="33"/>
  <c r="E12" i="33"/>
  <c r="F12" i="33"/>
  <c r="G12" i="33"/>
  <c r="H12" i="33"/>
  <c r="I12" i="33"/>
  <c r="J12" i="33"/>
  <c r="K12" i="33"/>
  <c r="L12" i="33"/>
  <c r="M12" i="33"/>
  <c r="E5" i="33"/>
  <c r="F5" i="33"/>
  <c r="F26" i="33" s="1"/>
  <c r="G5" i="33"/>
  <c r="G26" i="33" s="1"/>
  <c r="H5" i="33"/>
  <c r="I5" i="33"/>
  <c r="I26" i="33" s="1"/>
  <c r="J5" i="33"/>
  <c r="J26" i="33" s="1"/>
  <c r="K5" i="33"/>
  <c r="K26" i="33" s="1"/>
  <c r="L5" i="33"/>
  <c r="N5" i="33" s="1"/>
  <c r="O5" i="33" s="1"/>
  <c r="M5" i="33"/>
  <c r="M26" i="33" s="1"/>
  <c r="D24" i="33"/>
  <c r="D22" i="33"/>
  <c r="D18" i="33"/>
  <c r="D12" i="33"/>
  <c r="D5" i="33"/>
  <c r="N25" i="33"/>
  <c r="O25" i="33" s="1"/>
  <c r="N23" i="33"/>
  <c r="O23" i="33" s="1"/>
  <c r="N14" i="33"/>
  <c r="O14" i="33"/>
  <c r="N15" i="33"/>
  <c r="O15" i="33" s="1"/>
  <c r="N16" i="33"/>
  <c r="O16" i="33"/>
  <c r="N17" i="33"/>
  <c r="O17" i="33" s="1"/>
  <c r="N7" i="33"/>
  <c r="O7" i="33" s="1"/>
  <c r="N8" i="33"/>
  <c r="O8" i="33" s="1"/>
  <c r="N9" i="33"/>
  <c r="O9" i="33"/>
  <c r="N10" i="33"/>
  <c r="O10" i="33" s="1"/>
  <c r="N11" i="33"/>
  <c r="O11" i="33"/>
  <c r="N6" i="33"/>
  <c r="O6" i="33" s="1"/>
  <c r="N19" i="33"/>
  <c r="O19" i="33" s="1"/>
  <c r="N20" i="33"/>
  <c r="O20" i="33" s="1"/>
  <c r="N21" i="33"/>
  <c r="O21" i="33"/>
  <c r="N13" i="33"/>
  <c r="O13" i="33" s="1"/>
  <c r="M28" i="34"/>
  <c r="K33" i="38"/>
  <c r="M33" i="38"/>
  <c r="F28" i="34"/>
  <c r="D33" i="38"/>
  <c r="N12" i="33"/>
  <c r="O12" i="33" s="1"/>
  <c r="D26" i="33"/>
  <c r="E28" i="34"/>
  <c r="N18" i="34"/>
  <c r="O18" i="34" s="1"/>
  <c r="D29" i="35"/>
  <c r="N5" i="35"/>
  <c r="O5" i="35" s="1"/>
  <c r="N19" i="35"/>
  <c r="O19" i="35"/>
  <c r="D26" i="40"/>
  <c r="N5" i="37"/>
  <c r="O5" i="37"/>
  <c r="N26" i="41"/>
  <c r="O26" i="41" s="1"/>
  <c r="N28" i="41"/>
  <c r="O28" i="41" s="1"/>
  <c r="N30" i="41"/>
  <c r="O30" i="41" s="1"/>
  <c r="N24" i="41"/>
  <c r="O24" i="41"/>
  <c r="N29" i="44"/>
  <c r="O29" i="44" s="1"/>
  <c r="N27" i="44"/>
  <c r="O27" i="44" s="1"/>
  <c r="N25" i="44"/>
  <c r="O25" i="44" s="1"/>
  <c r="N23" i="44"/>
  <c r="O23" i="44"/>
  <c r="N13" i="44"/>
  <c r="O13" i="44"/>
  <c r="N5" i="44"/>
  <c r="O5" i="44" s="1"/>
  <c r="K33" i="45"/>
  <c r="L33" i="45"/>
  <c r="M33" i="45"/>
  <c r="G33" i="45"/>
  <c r="E33" i="45"/>
  <c r="H33" i="45"/>
  <c r="I33" i="45"/>
  <c r="O26" i="47"/>
  <c r="P26" i="47" s="1"/>
  <c r="O30" i="48" l="1"/>
  <c r="P30" i="48" s="1"/>
  <c r="N29" i="42"/>
  <c r="O29" i="42" s="1"/>
  <c r="N33" i="38"/>
  <c r="O33" i="38" s="1"/>
  <c r="O30" i="47"/>
  <c r="P30" i="47" s="1"/>
  <c r="N31" i="39"/>
  <c r="O31" i="39" s="1"/>
  <c r="N33" i="45"/>
  <c r="O33" i="45" s="1"/>
  <c r="N26" i="37"/>
  <c r="O26" i="37" s="1"/>
  <c r="N18" i="45"/>
  <c r="O18" i="45" s="1"/>
  <c r="H26" i="33"/>
  <c r="N26" i="33" s="1"/>
  <c r="O26" i="33" s="1"/>
  <c r="N25" i="35"/>
  <c r="O25" i="35" s="1"/>
  <c r="N22" i="38"/>
  <c r="O22" i="38" s="1"/>
  <c r="D32" i="41"/>
  <c r="N32" i="41" s="1"/>
  <c r="O32" i="41" s="1"/>
  <c r="O22" i="47"/>
  <c r="P22" i="47" s="1"/>
  <c r="N5" i="45"/>
  <c r="O5" i="45" s="1"/>
  <c r="N22" i="45"/>
  <c r="O22" i="45" s="1"/>
  <c r="N5" i="42"/>
  <c r="O5" i="42" s="1"/>
  <c r="N24" i="33"/>
  <c r="O24" i="33" s="1"/>
  <c r="L26" i="33"/>
  <c r="F29" i="42"/>
  <c r="F31" i="39"/>
  <c r="H29" i="35"/>
  <c r="N29" i="35" s="1"/>
  <c r="O29" i="35" s="1"/>
  <c r="E26" i="40"/>
  <c r="N26" i="40" s="1"/>
  <c r="O26" i="40" s="1"/>
  <c r="D31" i="46"/>
  <c r="N31" i="46" s="1"/>
  <c r="O31" i="46" s="1"/>
  <c r="N12" i="43"/>
  <c r="O12" i="43" s="1"/>
  <c r="D30" i="36"/>
  <c r="N30" i="36" s="1"/>
  <c r="O30" i="36" s="1"/>
  <c r="F30" i="47"/>
  <c r="N27" i="35"/>
  <c r="O27" i="35" s="1"/>
  <c r="N17" i="42"/>
  <c r="O17" i="42" s="1"/>
  <c r="D28" i="34"/>
  <c r="N28" i="34" s="1"/>
  <c r="O28" i="34" s="1"/>
  <c r="N18" i="37"/>
  <c r="O18" i="37" s="1"/>
  <c r="J30" i="43"/>
  <c r="N30" i="43" s="1"/>
  <c r="O30" i="43" s="1"/>
  <c r="N26" i="36"/>
  <c r="O26" i="36" s="1"/>
  <c r="F31" i="44"/>
  <c r="N31" i="44" s="1"/>
  <c r="O31" i="44" s="1"/>
</calcChain>
</file>

<file path=xl/sharedStrings.xml><?xml version="1.0" encoding="utf-8"?>
<sst xmlns="http://schemas.openxmlformats.org/spreadsheetml/2006/main" count="781" uniqueCount="100">
  <si>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</si>
  <si>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</si>
  <si>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</si>
  <si>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</si>
  <si>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</si>
  <si>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</si>
  <si>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</si>
  <si>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</si>
  <si>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</si>
  <si>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</si>
  <si>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</si>
  <si>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</si>
  <si>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</si>
  <si>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</si>
  <si>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</si>
  <si>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</si>
  <si>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</si>
  <si>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</si>
  <si>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</si>
  <si>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</si>
  <si>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</si>
  <si>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</si>
  <si>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</si>
  <si>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Debt Service Payments</t>
  </si>
  <si>
    <t>Other General Government Services</t>
  </si>
  <si>
    <t>Public Safety</t>
  </si>
  <si>
    <t>Law Enforcement</t>
  </si>
  <si>
    <t>Fire Control</t>
  </si>
  <si>
    <t>Protective Inspections</t>
  </si>
  <si>
    <t>Emergency and Disaster Relief Services</t>
  </si>
  <si>
    <t>Other Public Safety</t>
  </si>
  <si>
    <t>Physical Environment</t>
  </si>
  <si>
    <t>Garbage / Solid Waste Control Services</t>
  </si>
  <si>
    <t>Conservation and Resource Management</t>
  </si>
  <si>
    <t>Flood Control / Stormwater Management</t>
  </si>
  <si>
    <t>Transportation</t>
  </si>
  <si>
    <t>Road and Street Facilities</t>
  </si>
  <si>
    <t>Culture / Recreation</t>
  </si>
  <si>
    <t>Parks and Recreation</t>
  </si>
  <si>
    <t>2009 Municipal Population:</t>
  </si>
  <si>
    <t>DeBary Expenditures Reported by Account Code and Fund Type</t>
  </si>
  <si>
    <t>Local Fiscal Year Ended September 30, 2010</t>
  </si>
  <si>
    <t>Other Uses and Non-Operating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</si>
  <si>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</si>
  <si>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</si>
  <si>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</si>
  <si>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</si>
  <si>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Comprehensive Planning</t>
  </si>
  <si>
    <t>Detention and/or Correction</t>
  </si>
  <si>
    <t>2011 Municipal Population:</t>
  </si>
  <si>
    <t>Local Fiscal Year Ended September 30, 2012</t>
  </si>
  <si>
    <t>Human Services</t>
  </si>
  <si>
    <t>Health Services</t>
  </si>
  <si>
    <t>2012 Municipal Population:</t>
  </si>
  <si>
    <t>Local Fiscal Year Ended September 30, 2008</t>
  </si>
  <si>
    <t>Economic Environment</t>
  </si>
  <si>
    <t>Employment Opportunity and Development</t>
  </si>
  <si>
    <t>Payment to Refunded Bond Escrow Agent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</si>
  <si>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</si>
  <si>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</si>
  <si>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</si>
  <si>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</si>
  <si>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</si>
  <si>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Emergency and Disaster Relief</t>
  </si>
  <si>
    <t>Garbage / Solid Waste</t>
  </si>
  <si>
    <t>Flood Control / Stormwater Control</t>
  </si>
  <si>
    <t>Other Physical Environment</t>
  </si>
  <si>
    <t>Road / Street Facilities</t>
  </si>
  <si>
    <t>Other Economic Environment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</si>
  <si>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</si>
  <si>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</si>
  <si>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</si>
  <si>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</si>
  <si>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</si>
  <si>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</si>
  <si>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</si>
  <si>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Water Utility Services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</si>
  <si>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</si>
  <si>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</si>
  <si>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</si>
  <si>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</si>
  <si>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</si>
  <si>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</si>
  <si>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</si>
  <si>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</si>
  <si>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Health</t>
  </si>
  <si>
    <t>Other Non-Operating Disbursements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</si>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</sst>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sz val="10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1" fillId="0" borderId="1" xfId="0" applyFont="1" applyBorder="1" applyAlignment="1" applyProtection="1">
      <alignment vertical="center"/>
    </xf>
    <xf numFmtId="1" fontId="11" fillId="0" borderId="20" xfId="0" applyNumberFormat="1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92</v>
      </c>
      <c r="N4" s="32" t="s">
        <v>5</v>
      </c>
      <c r="O4" s="32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>SUM(D6:D11)</f>
        <v>3361493</v>
      </c>
      <c r="E5" s="24">
        <f>SUM(E6:E11)</f>
        <v>0</v>
      </c>
      <c r="F5" s="24">
        <f>SUM(F6:F11)</f>
        <v>0</v>
      </c>
      <c r="G5" s="24">
        <f>SUM(G6:G11)</f>
        <v>3871</v>
      </c>
      <c r="H5" s="24">
        <f>SUM(H6:H11)</f>
        <v>0</v>
      </c>
      <c r="I5" s="24">
        <f>SUM(I6:I11)</f>
        <v>0</v>
      </c>
      <c r="J5" s="24">
        <f>SUM(J6:J11)</f>
        <v>0</v>
      </c>
      <c r="K5" s="24">
        <f>SUM(K6:K11)</f>
        <v>0</v>
      </c>
      <c r="L5" s="24">
        <f>SUM(L6:L11)</f>
        <v>0</v>
      </c>
      <c r="M5" s="24">
        <f>SUM(M6:M11)</f>
        <v>0</v>
      </c>
      <c r="N5" s="24">
        <f>SUM(N6:N11)</f>
        <v>0</v>
      </c>
      <c r="O5" s="25">
        <f>SUM(D5:N5)</f>
        <v>3365364</v>
      </c>
      <c r="P5" s="30">
        <f>(O5/P$33)</f>
        <v>141.69953684210526</v>
      </c>
      <c r="Q5" s="6"/>
    </row>
    <row r="6" spans="1:134">
      <c r="A6" s="12"/>
      <c r="B6" s="42">
        <v>511</v>
      </c>
      <c r="C6" s="19" t="s">
        <v>19</v>
      </c>
      <c r="D6" s="43">
        <v>127658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127658</v>
      </c>
      <c r="P6" s="44">
        <f>(O6/P$33)</f>
        <v>5.375073684210526</v>
      </c>
      <c r="Q6" s="9"/>
    </row>
    <row r="7" spans="1:134">
      <c r="A7" s="12"/>
      <c r="B7" s="42">
        <v>512</v>
      </c>
      <c r="C7" s="19" t="s">
        <v>20</v>
      </c>
      <c r="D7" s="43">
        <v>805243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0">SUM(D7:N7)</f>
        <v>805243</v>
      </c>
      <c r="P7" s="44">
        <f>(O7/P$33)</f>
        <v>33.904968421052629</v>
      </c>
      <c r="Q7" s="9"/>
    </row>
    <row r="8" spans="1:134">
      <c r="A8" s="12"/>
      <c r="B8" s="42">
        <v>513</v>
      </c>
      <c r="C8" s="19" t="s">
        <v>21</v>
      </c>
      <c r="D8" s="43">
        <v>482857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0"/>
        <v>482857</v>
      </c>
      <c r="P8" s="44">
        <f>(O8/P$33)</f>
        <v>20.330821052631578</v>
      </c>
      <c r="Q8" s="9"/>
    </row>
    <row r="9" spans="1:134">
      <c r="A9" s="12"/>
      <c r="B9" s="42">
        <v>514</v>
      </c>
      <c r="C9" s="19" t="s">
        <v>22</v>
      </c>
      <c r="D9" s="43">
        <v>312827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0"/>
        <v>312827</v>
      </c>
      <c r="P9" s="44">
        <f>(O9/P$33)</f>
        <v>13.171663157894736</v>
      </c>
      <c r="Q9" s="9"/>
    </row>
    <row r="10" spans="1:134">
      <c r="A10" s="12"/>
      <c r="B10" s="42">
        <v>515</v>
      </c>
      <c r="C10" s="19" t="s">
        <v>47</v>
      </c>
      <c r="D10" s="43">
        <v>562773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0"/>
        <v>562773</v>
      </c>
      <c r="P10" s="44">
        <f>(O10/P$33)</f>
        <v>23.695705263157894</v>
      </c>
      <c r="Q10" s="9"/>
    </row>
    <row r="11" spans="1:134">
      <c r="A11" s="12"/>
      <c r="B11" s="42">
        <v>519</v>
      </c>
      <c r="C11" s="19" t="s">
        <v>24</v>
      </c>
      <c r="D11" s="43">
        <v>1070135</v>
      </c>
      <c r="E11" s="43">
        <v>0</v>
      </c>
      <c r="F11" s="43">
        <v>0</v>
      </c>
      <c r="G11" s="43">
        <v>3871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0"/>
        <v>1074006</v>
      </c>
      <c r="P11" s="44">
        <f>(O11/P$33)</f>
        <v>45.221305263157895</v>
      </c>
      <c r="Q11" s="9"/>
    </row>
    <row r="12" spans="1:134" ht="15.75">
      <c r="A12" s="26" t="s">
        <v>25</v>
      </c>
      <c r="B12" s="27"/>
      <c r="C12" s="28"/>
      <c r="D12" s="29">
        <f>SUM(D13:D16)</f>
        <v>8475057</v>
      </c>
      <c r="E12" s="29">
        <f>SUM(E13:E16)</f>
        <v>0</v>
      </c>
      <c r="F12" s="29">
        <f>SUM(F13:F16)</f>
        <v>300443</v>
      </c>
      <c r="G12" s="29">
        <f>SUM(G13:G16)</f>
        <v>0</v>
      </c>
      <c r="H12" s="29">
        <f>SUM(H13:H16)</f>
        <v>0</v>
      </c>
      <c r="I12" s="29">
        <f>SUM(I13:I16)</f>
        <v>0</v>
      </c>
      <c r="J12" s="29">
        <f>SUM(J13:J16)</f>
        <v>0</v>
      </c>
      <c r="K12" s="29">
        <f>SUM(K13:K16)</f>
        <v>0</v>
      </c>
      <c r="L12" s="29">
        <f>SUM(L13:L16)</f>
        <v>0</v>
      </c>
      <c r="M12" s="29">
        <f>SUM(M13:M16)</f>
        <v>0</v>
      </c>
      <c r="N12" s="29">
        <f>SUM(N13:N16)</f>
        <v>0</v>
      </c>
      <c r="O12" s="40">
        <f>SUM(D12:N12)</f>
        <v>8775500</v>
      </c>
      <c r="P12" s="41">
        <f>(O12/P$33)</f>
        <v>369.49473684210528</v>
      </c>
      <c r="Q12" s="10"/>
    </row>
    <row r="13" spans="1:134">
      <c r="A13" s="12"/>
      <c r="B13" s="42">
        <v>521</v>
      </c>
      <c r="C13" s="19" t="s">
        <v>26</v>
      </c>
      <c r="D13" s="43">
        <v>3996520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3996520</v>
      </c>
      <c r="P13" s="44">
        <f>(O13/P$33)</f>
        <v>168.27452631578947</v>
      </c>
      <c r="Q13" s="9"/>
    </row>
    <row r="14" spans="1:134">
      <c r="A14" s="12"/>
      <c r="B14" s="42">
        <v>522</v>
      </c>
      <c r="C14" s="19" t="s">
        <v>27</v>
      </c>
      <c r="D14" s="43">
        <v>2279821</v>
      </c>
      <c r="E14" s="43">
        <v>0</v>
      </c>
      <c r="F14" s="43">
        <v>300443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1">SUM(D14:N14)</f>
        <v>2580264</v>
      </c>
      <c r="P14" s="44">
        <f>(O14/P$33)</f>
        <v>108.6426947368421</v>
      </c>
      <c r="Q14" s="9"/>
    </row>
    <row r="15" spans="1:134">
      <c r="A15" s="12"/>
      <c r="B15" s="42">
        <v>524</v>
      </c>
      <c r="C15" s="19" t="s">
        <v>28</v>
      </c>
      <c r="D15" s="43">
        <v>1369723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1369723</v>
      </c>
      <c r="P15" s="44">
        <f>(O15/P$33)</f>
        <v>57.67254736842105</v>
      </c>
      <c r="Q15" s="9"/>
    </row>
    <row r="16" spans="1:134">
      <c r="A16" s="12"/>
      <c r="B16" s="42">
        <v>525</v>
      </c>
      <c r="C16" s="19" t="s">
        <v>29</v>
      </c>
      <c r="D16" s="43">
        <v>828993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828993</v>
      </c>
      <c r="P16" s="44">
        <f>(O16/P$33)</f>
        <v>34.904968421052629</v>
      </c>
      <c r="Q16" s="9"/>
    </row>
    <row r="17" spans="1:120" ht="15.75">
      <c r="A17" s="26" t="s">
        <v>31</v>
      </c>
      <c r="B17" s="27"/>
      <c r="C17" s="28"/>
      <c r="D17" s="29">
        <f>SUM(D18:D22)</f>
        <v>0</v>
      </c>
      <c r="E17" s="29">
        <f>SUM(E18:E22)</f>
        <v>3628704</v>
      </c>
      <c r="F17" s="29">
        <f>SUM(F18:F22)</f>
        <v>25209</v>
      </c>
      <c r="G17" s="29">
        <f>SUM(G18:G22)</f>
        <v>785897</v>
      </c>
      <c r="H17" s="29">
        <f>SUM(H18:H22)</f>
        <v>0</v>
      </c>
      <c r="I17" s="29">
        <f>SUM(I18:I22)</f>
        <v>0</v>
      </c>
      <c r="J17" s="29">
        <f>SUM(J18:J22)</f>
        <v>0</v>
      </c>
      <c r="K17" s="29">
        <f>SUM(K18:K22)</f>
        <v>0</v>
      </c>
      <c r="L17" s="29">
        <f>SUM(L18:L22)</f>
        <v>0</v>
      </c>
      <c r="M17" s="29">
        <f>SUM(M18:M22)</f>
        <v>0</v>
      </c>
      <c r="N17" s="29">
        <f>SUM(N18:N22)</f>
        <v>0</v>
      </c>
      <c r="O17" s="40">
        <f>SUM(D17:N17)</f>
        <v>4439810</v>
      </c>
      <c r="P17" s="41">
        <f>(O17/P$33)</f>
        <v>186.93936842105262</v>
      </c>
      <c r="Q17" s="10"/>
    </row>
    <row r="18" spans="1:120">
      <c r="A18" s="12"/>
      <c r="B18" s="42">
        <v>533</v>
      </c>
      <c r="C18" s="19" t="s">
        <v>76</v>
      </c>
      <c r="D18" s="43">
        <v>0</v>
      </c>
      <c r="E18" s="43">
        <v>0</v>
      </c>
      <c r="F18" s="43">
        <v>25209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8" si="2">SUM(D18:N18)</f>
        <v>25209</v>
      </c>
      <c r="P18" s="44">
        <f>(O18/P$33)</f>
        <v>1.0614315789473685</v>
      </c>
      <c r="Q18" s="9"/>
    </row>
    <row r="19" spans="1:120">
      <c r="A19" s="12"/>
      <c r="B19" s="42">
        <v>534</v>
      </c>
      <c r="C19" s="19" t="s">
        <v>32</v>
      </c>
      <c r="D19" s="43">
        <v>0</v>
      </c>
      <c r="E19" s="43">
        <v>1997352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2"/>
        <v>1997352</v>
      </c>
      <c r="P19" s="44">
        <f>(O19/P$33)</f>
        <v>84.099031578947375</v>
      </c>
      <c r="Q19" s="9"/>
    </row>
    <row r="20" spans="1:120">
      <c r="A20" s="12"/>
      <c r="B20" s="42">
        <v>537</v>
      </c>
      <c r="C20" s="19" t="s">
        <v>33</v>
      </c>
      <c r="D20" s="43">
        <v>0</v>
      </c>
      <c r="E20" s="43">
        <v>3172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2"/>
        <v>3172</v>
      </c>
      <c r="P20" s="44">
        <f>(O20/P$33)</f>
        <v>0.1335578947368421</v>
      </c>
      <c r="Q20" s="9"/>
    </row>
    <row r="21" spans="1:120">
      <c r="A21" s="12"/>
      <c r="B21" s="42">
        <v>538</v>
      </c>
      <c r="C21" s="19" t="s">
        <v>34</v>
      </c>
      <c r="D21" s="43">
        <v>0</v>
      </c>
      <c r="E21" s="43">
        <v>1624730</v>
      </c>
      <c r="F21" s="43">
        <v>0</v>
      </c>
      <c r="G21" s="43">
        <v>785897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2"/>
        <v>2410627</v>
      </c>
      <c r="P21" s="44">
        <f>(O21/P$33)</f>
        <v>101.50008421052631</v>
      </c>
      <c r="Q21" s="9"/>
    </row>
    <row r="22" spans="1:120">
      <c r="A22" s="12"/>
      <c r="B22" s="42">
        <v>539</v>
      </c>
      <c r="C22" s="19" t="s">
        <v>66</v>
      </c>
      <c r="D22" s="43">
        <v>0</v>
      </c>
      <c r="E22" s="43">
        <v>3450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2"/>
        <v>3450</v>
      </c>
      <c r="P22" s="44">
        <f>(O22/P$33)</f>
        <v>0.14526315789473684</v>
      </c>
      <c r="Q22" s="9"/>
    </row>
    <row r="23" spans="1:120" ht="15.75">
      <c r="A23" s="26" t="s">
        <v>35</v>
      </c>
      <c r="B23" s="27"/>
      <c r="C23" s="28"/>
      <c r="D23" s="29">
        <f>SUM(D24:D24)</f>
        <v>1117733</v>
      </c>
      <c r="E23" s="29">
        <f>SUM(E24:E24)</f>
        <v>965391</v>
      </c>
      <c r="F23" s="29">
        <f>SUM(F24:F24)</f>
        <v>0</v>
      </c>
      <c r="G23" s="29">
        <f>SUM(G24:G24)</f>
        <v>843281</v>
      </c>
      <c r="H23" s="29">
        <f>SUM(H24:H24)</f>
        <v>0</v>
      </c>
      <c r="I23" s="29">
        <f>SUM(I24:I24)</f>
        <v>0</v>
      </c>
      <c r="J23" s="29">
        <f>SUM(J24:J24)</f>
        <v>0</v>
      </c>
      <c r="K23" s="29">
        <f>SUM(K24:K24)</f>
        <v>0</v>
      </c>
      <c r="L23" s="29">
        <f>SUM(L24:L24)</f>
        <v>0</v>
      </c>
      <c r="M23" s="29">
        <f>SUM(M24:M24)</f>
        <v>0</v>
      </c>
      <c r="N23" s="29">
        <f>SUM(N24:N24)</f>
        <v>0</v>
      </c>
      <c r="O23" s="29">
        <f t="shared" si="2"/>
        <v>2926405</v>
      </c>
      <c r="P23" s="41">
        <f>(O23/P$33)</f>
        <v>123.21705263157895</v>
      </c>
      <c r="Q23" s="10"/>
    </row>
    <row r="24" spans="1:120">
      <c r="A24" s="12"/>
      <c r="B24" s="42">
        <v>541</v>
      </c>
      <c r="C24" s="19" t="s">
        <v>36</v>
      </c>
      <c r="D24" s="43">
        <v>1117733</v>
      </c>
      <c r="E24" s="43">
        <v>965391</v>
      </c>
      <c r="F24" s="43">
        <v>0</v>
      </c>
      <c r="G24" s="43">
        <v>843281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2"/>
        <v>2926405</v>
      </c>
      <c r="P24" s="44">
        <f>(O24/P$33)</f>
        <v>123.21705263157895</v>
      </c>
      <c r="Q24" s="9"/>
    </row>
    <row r="25" spans="1:120" ht="15.75">
      <c r="A25" s="26" t="s">
        <v>51</v>
      </c>
      <c r="B25" s="27"/>
      <c r="C25" s="28"/>
      <c r="D25" s="29">
        <f>SUM(D26:D26)</f>
        <v>79080</v>
      </c>
      <c r="E25" s="29">
        <f>SUM(E26:E26)</f>
        <v>0</v>
      </c>
      <c r="F25" s="29">
        <f>SUM(F26:F26)</f>
        <v>0</v>
      </c>
      <c r="G25" s="29">
        <f>SUM(G26:G26)</f>
        <v>0</v>
      </c>
      <c r="H25" s="29">
        <f>SUM(H26:H26)</f>
        <v>0</v>
      </c>
      <c r="I25" s="29">
        <f>SUM(I26:I26)</f>
        <v>0</v>
      </c>
      <c r="J25" s="29">
        <f>SUM(J26:J26)</f>
        <v>0</v>
      </c>
      <c r="K25" s="29">
        <f>SUM(K26:K26)</f>
        <v>0</v>
      </c>
      <c r="L25" s="29">
        <f>SUM(L26:L26)</f>
        <v>0</v>
      </c>
      <c r="M25" s="29">
        <f>SUM(M26:M26)</f>
        <v>0</v>
      </c>
      <c r="N25" s="29">
        <f>SUM(N26:N26)</f>
        <v>0</v>
      </c>
      <c r="O25" s="29">
        <f t="shared" si="2"/>
        <v>79080</v>
      </c>
      <c r="P25" s="41">
        <f>(O25/P$33)</f>
        <v>3.3296842105263158</v>
      </c>
      <c r="Q25" s="10"/>
    </row>
    <row r="26" spans="1:120">
      <c r="A26" s="12"/>
      <c r="B26" s="42">
        <v>562</v>
      </c>
      <c r="C26" s="19" t="s">
        <v>52</v>
      </c>
      <c r="D26" s="43">
        <v>79080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si="2"/>
        <v>79080</v>
      </c>
      <c r="P26" s="44">
        <f>(O26/P$33)</f>
        <v>3.3296842105263158</v>
      </c>
      <c r="Q26" s="9"/>
    </row>
    <row r="27" spans="1:120" ht="15.75">
      <c r="A27" s="26" t="s">
        <v>37</v>
      </c>
      <c r="B27" s="27"/>
      <c r="C27" s="28"/>
      <c r="D27" s="29">
        <f>SUM(D28:D28)</f>
        <v>2572206</v>
      </c>
      <c r="E27" s="29">
        <f>SUM(E28:E28)</f>
        <v>96000</v>
      </c>
      <c r="F27" s="29">
        <f>SUM(F28:F28)</f>
        <v>0</v>
      </c>
      <c r="G27" s="29">
        <f>SUM(G28:G28)</f>
        <v>3563825</v>
      </c>
      <c r="H27" s="29">
        <f>SUM(H28:H28)</f>
        <v>0</v>
      </c>
      <c r="I27" s="29">
        <f>SUM(I28:I28)</f>
        <v>0</v>
      </c>
      <c r="J27" s="29">
        <f>SUM(J28:J28)</f>
        <v>0</v>
      </c>
      <c r="K27" s="29">
        <f>SUM(K28:K28)</f>
        <v>0</v>
      </c>
      <c r="L27" s="29">
        <f>SUM(L28:L28)</f>
        <v>0</v>
      </c>
      <c r="M27" s="29">
        <f>SUM(M28:M28)</f>
        <v>0</v>
      </c>
      <c r="N27" s="29">
        <f>SUM(N28:N28)</f>
        <v>0</v>
      </c>
      <c r="O27" s="29">
        <f>SUM(D27:N27)</f>
        <v>6232031</v>
      </c>
      <c r="P27" s="41">
        <f>(O27/P$33)</f>
        <v>262.40130526315789</v>
      </c>
      <c r="Q27" s="9"/>
    </row>
    <row r="28" spans="1:120">
      <c r="A28" s="12"/>
      <c r="B28" s="42">
        <v>572</v>
      </c>
      <c r="C28" s="19" t="s">
        <v>38</v>
      </c>
      <c r="D28" s="43">
        <v>2572206</v>
      </c>
      <c r="E28" s="43">
        <v>96000</v>
      </c>
      <c r="F28" s="43">
        <v>0</v>
      </c>
      <c r="G28" s="43">
        <v>3563825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2"/>
        <v>6232031</v>
      </c>
      <c r="P28" s="44">
        <f>(O28/P$33)</f>
        <v>262.40130526315789</v>
      </c>
      <c r="Q28" s="9"/>
    </row>
    <row r="29" spans="1:120" ht="15.75">
      <c r="A29" s="26" t="s">
        <v>42</v>
      </c>
      <c r="B29" s="27"/>
      <c r="C29" s="28"/>
      <c r="D29" s="29">
        <f>SUM(D30:D30)</f>
        <v>50478</v>
      </c>
      <c r="E29" s="29">
        <f>SUM(E30:E30)</f>
        <v>659523</v>
      </c>
      <c r="F29" s="29">
        <f>SUM(F30:F30)</f>
        <v>493</v>
      </c>
      <c r="G29" s="29">
        <f>SUM(G30:G30)</f>
        <v>6163</v>
      </c>
      <c r="H29" s="29">
        <f>SUM(H30:H30)</f>
        <v>0</v>
      </c>
      <c r="I29" s="29">
        <f>SUM(I30:I30)</f>
        <v>0</v>
      </c>
      <c r="J29" s="29">
        <f>SUM(J30:J30)</f>
        <v>0</v>
      </c>
      <c r="K29" s="29">
        <f>SUM(K30:K30)</f>
        <v>0</v>
      </c>
      <c r="L29" s="29">
        <f>SUM(L30:L30)</f>
        <v>0</v>
      </c>
      <c r="M29" s="29">
        <f>SUM(M30:M30)</f>
        <v>0</v>
      </c>
      <c r="N29" s="29">
        <f>SUM(N30:N30)</f>
        <v>0</v>
      </c>
      <c r="O29" s="29">
        <f>SUM(D29:N29)</f>
        <v>716657</v>
      </c>
      <c r="P29" s="41">
        <f>(O29/P$33)</f>
        <v>30.175031578947369</v>
      </c>
      <c r="Q29" s="9"/>
    </row>
    <row r="30" spans="1:120" ht="15.75" thickBot="1">
      <c r="A30" s="12"/>
      <c r="B30" s="42">
        <v>581</v>
      </c>
      <c r="C30" s="19" t="s">
        <v>94</v>
      </c>
      <c r="D30" s="43">
        <v>50478</v>
      </c>
      <c r="E30" s="43">
        <v>659523</v>
      </c>
      <c r="F30" s="43">
        <v>493</v>
      </c>
      <c r="G30" s="43">
        <v>6163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v>0</v>
      </c>
      <c r="O30" s="43">
        <f>SUM(D30:N30)</f>
        <v>716657</v>
      </c>
      <c r="P30" s="44">
        <f>(O30/P$33)</f>
        <v>30.175031578947369</v>
      </c>
      <c r="Q30" s="9"/>
    </row>
    <row r="31" spans="1:120" ht="16.5" thickBot="1">
      <c r="A31" s="13" t="s">
        <v>10</v>
      </c>
      <c r="B31" s="21"/>
      <c r="C31" s="20"/>
      <c r="D31" s="14">
        <f>SUM(D5,D12,D17,D23,D25,D27,D29)</f>
        <v>15656047</v>
      </c>
      <c r="E31" s="14">
        <f t="shared" ref="E31:N31" si="3">SUM(E5,E12,E17,E23,E25,E27,E29)</f>
        <v>5349618</v>
      </c>
      <c r="F31" s="14">
        <f t="shared" si="3"/>
        <v>326145</v>
      </c>
      <c r="G31" s="14">
        <f t="shared" si="3"/>
        <v>5203037</v>
      </c>
      <c r="H31" s="14">
        <f t="shared" si="3"/>
        <v>0</v>
      </c>
      <c r="I31" s="14">
        <f t="shared" si="3"/>
        <v>0</v>
      </c>
      <c r="J31" s="14">
        <f t="shared" si="3"/>
        <v>0</v>
      </c>
      <c r="K31" s="14">
        <f t="shared" si="3"/>
        <v>0</v>
      </c>
      <c r="L31" s="14">
        <f t="shared" si="3"/>
        <v>0</v>
      </c>
      <c r="M31" s="14">
        <f t="shared" si="3"/>
        <v>0</v>
      </c>
      <c r="N31" s="14">
        <f t="shared" si="3"/>
        <v>0</v>
      </c>
      <c r="O31" s="14">
        <f>SUM(D31:N31)</f>
        <v>26534847</v>
      </c>
      <c r="P31" s="35">
        <f>(O31/P$33)</f>
        <v>1117.2567157894737</v>
      </c>
      <c r="Q31" s="6"/>
      <c r="R31" s="2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</row>
    <row r="32" spans="1:120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8"/>
    </row>
    <row r="33" spans="1:16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38"/>
      <c r="M33" s="93" t="s">
        <v>99</v>
      </c>
      <c r="N33" s="93"/>
      <c r="O33" s="93"/>
      <c r="P33" s="39">
        <v>23750</v>
      </c>
    </row>
    <row r="34" spans="1:16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6"/>
    </row>
    <row r="35" spans="1:16" ht="15.75" customHeight="1" thickBot="1">
      <c r="A35" s="97" t="s">
        <v>45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9"/>
    </row>
  </sheetData>
  <mergeCells count="10">
    <mergeCell ref="M33:O33"/>
    <mergeCell ref="A34:P34"/>
    <mergeCell ref="A35:P3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40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3129759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0</v>
      </c>
      <c r="L5" s="59">
        <f t="shared" si="0"/>
        <v>0</v>
      </c>
      <c r="M5" s="59">
        <f t="shared" si="0"/>
        <v>0</v>
      </c>
      <c r="N5" s="60">
        <f>SUM(D5:M5)</f>
        <v>3129759</v>
      </c>
      <c r="O5" s="61">
        <f t="shared" ref="O5:O31" si="1">(N5/O$33)</f>
        <v>158.05267144732855</v>
      </c>
      <c r="P5" s="62"/>
    </row>
    <row r="6" spans="1:133">
      <c r="A6" s="64"/>
      <c r="B6" s="65">
        <v>511</v>
      </c>
      <c r="C6" s="66" t="s">
        <v>19</v>
      </c>
      <c r="D6" s="67">
        <v>149801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149801</v>
      </c>
      <c r="O6" s="68">
        <f t="shared" si="1"/>
        <v>7.5649429350570649</v>
      </c>
      <c r="P6" s="69"/>
    </row>
    <row r="7" spans="1:133">
      <c r="A7" s="64"/>
      <c r="B7" s="65">
        <v>512</v>
      </c>
      <c r="C7" s="66" t="s">
        <v>20</v>
      </c>
      <c r="D7" s="67">
        <v>483113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483113</v>
      </c>
      <c r="O7" s="68">
        <f t="shared" si="1"/>
        <v>24.397182102817897</v>
      </c>
      <c r="P7" s="69"/>
    </row>
    <row r="8" spans="1:133">
      <c r="A8" s="64"/>
      <c r="B8" s="65">
        <v>513</v>
      </c>
      <c r="C8" s="66" t="s">
        <v>21</v>
      </c>
      <c r="D8" s="67">
        <v>355255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355255</v>
      </c>
      <c r="O8" s="68">
        <f t="shared" si="1"/>
        <v>17.940359559640441</v>
      </c>
      <c r="P8" s="69"/>
    </row>
    <row r="9" spans="1:133">
      <c r="A9" s="64"/>
      <c r="B9" s="65">
        <v>514</v>
      </c>
      <c r="C9" s="66" t="s">
        <v>22</v>
      </c>
      <c r="D9" s="67">
        <v>144943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144943</v>
      </c>
      <c r="O9" s="68">
        <f t="shared" si="1"/>
        <v>7.3196141803858197</v>
      </c>
      <c r="P9" s="69"/>
    </row>
    <row r="10" spans="1:133">
      <c r="A10" s="64"/>
      <c r="B10" s="65">
        <v>515</v>
      </c>
      <c r="C10" s="66" t="s">
        <v>47</v>
      </c>
      <c r="D10" s="67">
        <v>189943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189943</v>
      </c>
      <c r="O10" s="68">
        <f t="shared" si="1"/>
        <v>9.5921119078880928</v>
      </c>
      <c r="P10" s="69"/>
    </row>
    <row r="11" spans="1:133">
      <c r="A11" s="64"/>
      <c r="B11" s="65">
        <v>517</v>
      </c>
      <c r="C11" s="66" t="s">
        <v>23</v>
      </c>
      <c r="D11" s="67">
        <v>465380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465380</v>
      </c>
      <c r="O11" s="68">
        <f t="shared" si="1"/>
        <v>23.501666498333503</v>
      </c>
      <c r="P11" s="69"/>
    </row>
    <row r="12" spans="1:133">
      <c r="A12" s="64"/>
      <c r="B12" s="65">
        <v>519</v>
      </c>
      <c r="C12" s="66" t="s">
        <v>62</v>
      </c>
      <c r="D12" s="67">
        <v>1341324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1341324</v>
      </c>
      <c r="O12" s="68">
        <f t="shared" si="1"/>
        <v>67.736794263205738</v>
      </c>
      <c r="P12" s="69"/>
    </row>
    <row r="13" spans="1:133" ht="15.75">
      <c r="A13" s="70" t="s">
        <v>25</v>
      </c>
      <c r="B13" s="71"/>
      <c r="C13" s="72"/>
      <c r="D13" s="73">
        <f t="shared" ref="D13:M13" si="3">SUM(D14:D18)</f>
        <v>4969023</v>
      </c>
      <c r="E13" s="73">
        <f t="shared" si="3"/>
        <v>0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1" si="4">SUM(D13:M13)</f>
        <v>4969023</v>
      </c>
      <c r="O13" s="75">
        <f t="shared" si="1"/>
        <v>250.93541056458943</v>
      </c>
      <c r="P13" s="76"/>
    </row>
    <row r="14" spans="1:133">
      <c r="A14" s="64"/>
      <c r="B14" s="65">
        <v>521</v>
      </c>
      <c r="C14" s="66" t="s">
        <v>26</v>
      </c>
      <c r="D14" s="67">
        <v>2833027</v>
      </c>
      <c r="E14" s="67">
        <v>0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2833027</v>
      </c>
      <c r="O14" s="68">
        <f t="shared" si="1"/>
        <v>143.06772043227957</v>
      </c>
      <c r="P14" s="69"/>
    </row>
    <row r="15" spans="1:133">
      <c r="A15" s="64"/>
      <c r="B15" s="65">
        <v>522</v>
      </c>
      <c r="C15" s="66" t="s">
        <v>27</v>
      </c>
      <c r="D15" s="67">
        <v>1730376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1730376</v>
      </c>
      <c r="O15" s="68">
        <f t="shared" si="1"/>
        <v>87.383900616099382</v>
      </c>
      <c r="P15" s="69"/>
    </row>
    <row r="16" spans="1:133">
      <c r="A16" s="64"/>
      <c r="B16" s="65">
        <v>524</v>
      </c>
      <c r="C16" s="66" t="s">
        <v>28</v>
      </c>
      <c r="D16" s="67">
        <v>252682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252682</v>
      </c>
      <c r="O16" s="68">
        <f t="shared" si="1"/>
        <v>12.760428239571761</v>
      </c>
      <c r="P16" s="69"/>
    </row>
    <row r="17" spans="1:119">
      <c r="A17" s="64"/>
      <c r="B17" s="65">
        <v>525</v>
      </c>
      <c r="C17" s="66" t="s">
        <v>63</v>
      </c>
      <c r="D17" s="67">
        <v>18245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18245</v>
      </c>
      <c r="O17" s="68">
        <f t="shared" si="1"/>
        <v>0.92137157862842134</v>
      </c>
      <c r="P17" s="69"/>
    </row>
    <row r="18" spans="1:119">
      <c r="A18" s="64"/>
      <c r="B18" s="65">
        <v>529</v>
      </c>
      <c r="C18" s="66" t="s">
        <v>30</v>
      </c>
      <c r="D18" s="67">
        <v>134693</v>
      </c>
      <c r="E18" s="67">
        <v>0</v>
      </c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134693</v>
      </c>
      <c r="O18" s="68">
        <f t="shared" si="1"/>
        <v>6.8019896980103018</v>
      </c>
      <c r="P18" s="69"/>
    </row>
    <row r="19" spans="1:119" ht="15.75">
      <c r="A19" s="70" t="s">
        <v>31</v>
      </c>
      <c r="B19" s="71"/>
      <c r="C19" s="72"/>
      <c r="D19" s="73">
        <f t="shared" ref="D19:M19" si="5">SUM(D20:D22)</f>
        <v>0</v>
      </c>
      <c r="E19" s="73">
        <f t="shared" si="5"/>
        <v>2391617</v>
      </c>
      <c r="F19" s="73">
        <f t="shared" si="5"/>
        <v>0</v>
      </c>
      <c r="G19" s="73">
        <f t="shared" si="5"/>
        <v>534813</v>
      </c>
      <c r="H19" s="73">
        <f t="shared" si="5"/>
        <v>0</v>
      </c>
      <c r="I19" s="73">
        <f t="shared" si="5"/>
        <v>0</v>
      </c>
      <c r="J19" s="73">
        <f t="shared" si="5"/>
        <v>0</v>
      </c>
      <c r="K19" s="73">
        <f t="shared" si="5"/>
        <v>0</v>
      </c>
      <c r="L19" s="73">
        <f t="shared" si="5"/>
        <v>0</v>
      </c>
      <c r="M19" s="73">
        <f t="shared" si="5"/>
        <v>0</v>
      </c>
      <c r="N19" s="74">
        <f t="shared" si="4"/>
        <v>2926430</v>
      </c>
      <c r="O19" s="75">
        <f t="shared" si="1"/>
        <v>147.78456721543279</v>
      </c>
      <c r="P19" s="76"/>
    </row>
    <row r="20" spans="1:119">
      <c r="A20" s="64"/>
      <c r="B20" s="65">
        <v>534</v>
      </c>
      <c r="C20" s="66" t="s">
        <v>64</v>
      </c>
      <c r="D20" s="67">
        <v>0</v>
      </c>
      <c r="E20" s="67">
        <v>1397745</v>
      </c>
      <c r="F20" s="67">
        <v>0</v>
      </c>
      <c r="G20" s="67">
        <v>0</v>
      </c>
      <c r="H20" s="67">
        <v>0</v>
      </c>
      <c r="I20" s="67">
        <v>0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1397745</v>
      </c>
      <c r="O20" s="68">
        <f t="shared" si="1"/>
        <v>70.586051913948083</v>
      </c>
      <c r="P20" s="69"/>
    </row>
    <row r="21" spans="1:119">
      <c r="A21" s="64"/>
      <c r="B21" s="65">
        <v>538</v>
      </c>
      <c r="C21" s="66" t="s">
        <v>65</v>
      </c>
      <c r="D21" s="67">
        <v>0</v>
      </c>
      <c r="E21" s="67">
        <v>989772</v>
      </c>
      <c r="F21" s="67">
        <v>0</v>
      </c>
      <c r="G21" s="67">
        <v>534813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1524585</v>
      </c>
      <c r="O21" s="68">
        <f t="shared" si="1"/>
        <v>76.991465508534489</v>
      </c>
      <c r="P21" s="69"/>
    </row>
    <row r="22" spans="1:119">
      <c r="A22" s="64"/>
      <c r="B22" s="65">
        <v>539</v>
      </c>
      <c r="C22" s="66" t="s">
        <v>66</v>
      </c>
      <c r="D22" s="67">
        <v>0</v>
      </c>
      <c r="E22" s="67">
        <v>4100</v>
      </c>
      <c r="F22" s="67">
        <v>0</v>
      </c>
      <c r="G22" s="67">
        <v>0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4100</v>
      </c>
      <c r="O22" s="68">
        <f t="shared" si="1"/>
        <v>0.20704979295020706</v>
      </c>
      <c r="P22" s="69"/>
    </row>
    <row r="23" spans="1:119" ht="15.75">
      <c r="A23" s="70" t="s">
        <v>35</v>
      </c>
      <c r="B23" s="71"/>
      <c r="C23" s="72"/>
      <c r="D23" s="73">
        <f t="shared" ref="D23:M23" si="6">SUM(D24:D24)</f>
        <v>488213</v>
      </c>
      <c r="E23" s="73">
        <f t="shared" si="6"/>
        <v>644936</v>
      </c>
      <c r="F23" s="73">
        <f t="shared" si="6"/>
        <v>0</v>
      </c>
      <c r="G23" s="73">
        <f t="shared" si="6"/>
        <v>64334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0</v>
      </c>
      <c r="N23" s="73">
        <f t="shared" si="4"/>
        <v>1197483</v>
      </c>
      <c r="O23" s="75">
        <f t="shared" si="1"/>
        <v>60.472831027168972</v>
      </c>
      <c r="P23" s="76"/>
    </row>
    <row r="24" spans="1:119">
      <c r="A24" s="64"/>
      <c r="B24" s="65">
        <v>541</v>
      </c>
      <c r="C24" s="66" t="s">
        <v>67</v>
      </c>
      <c r="D24" s="67">
        <v>488213</v>
      </c>
      <c r="E24" s="67">
        <v>644936</v>
      </c>
      <c r="F24" s="67">
        <v>0</v>
      </c>
      <c r="G24" s="67">
        <v>64334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4"/>
        <v>1197483</v>
      </c>
      <c r="O24" s="68">
        <f t="shared" si="1"/>
        <v>60.472831027168972</v>
      </c>
      <c r="P24" s="69"/>
    </row>
    <row r="25" spans="1:119" ht="15.75">
      <c r="A25" s="70" t="s">
        <v>55</v>
      </c>
      <c r="B25" s="71"/>
      <c r="C25" s="72"/>
      <c r="D25" s="73">
        <f t="shared" ref="D25:M25" si="7">SUM(D26:D26)</f>
        <v>0</v>
      </c>
      <c r="E25" s="73">
        <f t="shared" si="7"/>
        <v>55920</v>
      </c>
      <c r="F25" s="73">
        <f t="shared" si="7"/>
        <v>0</v>
      </c>
      <c r="G25" s="73">
        <f t="shared" si="7"/>
        <v>0</v>
      </c>
      <c r="H25" s="73">
        <f t="shared" si="7"/>
        <v>0</v>
      </c>
      <c r="I25" s="73">
        <f t="shared" si="7"/>
        <v>0</v>
      </c>
      <c r="J25" s="73">
        <f t="shared" si="7"/>
        <v>0</v>
      </c>
      <c r="K25" s="73">
        <f t="shared" si="7"/>
        <v>0</v>
      </c>
      <c r="L25" s="73">
        <f t="shared" si="7"/>
        <v>0</v>
      </c>
      <c r="M25" s="73">
        <f t="shared" si="7"/>
        <v>0</v>
      </c>
      <c r="N25" s="73">
        <f t="shared" si="4"/>
        <v>55920</v>
      </c>
      <c r="O25" s="75">
        <f t="shared" si="1"/>
        <v>2.8239571760428239</v>
      </c>
      <c r="P25" s="76"/>
    </row>
    <row r="26" spans="1:119">
      <c r="A26" s="64"/>
      <c r="B26" s="65">
        <v>559</v>
      </c>
      <c r="C26" s="66" t="s">
        <v>68</v>
      </c>
      <c r="D26" s="67">
        <v>0</v>
      </c>
      <c r="E26" s="67">
        <v>55920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4"/>
        <v>55920</v>
      </c>
      <c r="O26" s="68">
        <f t="shared" si="1"/>
        <v>2.8239571760428239</v>
      </c>
      <c r="P26" s="69"/>
    </row>
    <row r="27" spans="1:119" ht="15.75">
      <c r="A27" s="70" t="s">
        <v>37</v>
      </c>
      <c r="B27" s="71"/>
      <c r="C27" s="72"/>
      <c r="D27" s="73">
        <f t="shared" ref="D27:M27" si="8">SUM(D28:D28)</f>
        <v>791883</v>
      </c>
      <c r="E27" s="73">
        <f t="shared" si="8"/>
        <v>0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4"/>
        <v>791883</v>
      </c>
      <c r="O27" s="75">
        <f t="shared" si="1"/>
        <v>39.990051509948493</v>
      </c>
      <c r="P27" s="69"/>
    </row>
    <row r="28" spans="1:119">
      <c r="A28" s="64"/>
      <c r="B28" s="65">
        <v>572</v>
      </c>
      <c r="C28" s="66" t="s">
        <v>69</v>
      </c>
      <c r="D28" s="67">
        <v>791883</v>
      </c>
      <c r="E28" s="67">
        <v>0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4"/>
        <v>791883</v>
      </c>
      <c r="O28" s="68">
        <f t="shared" si="1"/>
        <v>39.990051509948493</v>
      </c>
      <c r="P28" s="69"/>
    </row>
    <row r="29" spans="1:119" ht="15.75">
      <c r="A29" s="70" t="s">
        <v>70</v>
      </c>
      <c r="B29" s="71"/>
      <c r="C29" s="72"/>
      <c r="D29" s="73">
        <f t="shared" ref="D29:M29" si="9">SUM(D30:D30)</f>
        <v>2397147</v>
      </c>
      <c r="E29" s="73">
        <f t="shared" si="9"/>
        <v>800000</v>
      </c>
      <c r="F29" s="73">
        <f t="shared" si="9"/>
        <v>0</v>
      </c>
      <c r="G29" s="73">
        <f t="shared" si="9"/>
        <v>0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si="4"/>
        <v>3197147</v>
      </c>
      <c r="O29" s="75">
        <f t="shared" si="1"/>
        <v>161.45576204423796</v>
      </c>
      <c r="P29" s="69"/>
    </row>
    <row r="30" spans="1:119" ht="15.75" thickBot="1">
      <c r="A30" s="64"/>
      <c r="B30" s="65">
        <v>581</v>
      </c>
      <c r="C30" s="66" t="s">
        <v>71</v>
      </c>
      <c r="D30" s="67">
        <v>2397147</v>
      </c>
      <c r="E30" s="67">
        <v>800000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4"/>
        <v>3197147</v>
      </c>
      <c r="O30" s="68">
        <f t="shared" si="1"/>
        <v>161.45576204423796</v>
      </c>
      <c r="P30" s="69"/>
    </row>
    <row r="31" spans="1:119" ht="16.5" thickBot="1">
      <c r="A31" s="77" t="s">
        <v>10</v>
      </c>
      <c r="B31" s="78"/>
      <c r="C31" s="79"/>
      <c r="D31" s="80">
        <f>SUM(D5,D13,D19,D23,D25,D27,D29)</f>
        <v>11776025</v>
      </c>
      <c r="E31" s="80">
        <f t="shared" ref="E31:M31" si="10">SUM(E5,E13,E19,E23,E25,E27,E29)</f>
        <v>3892473</v>
      </c>
      <c r="F31" s="80">
        <f t="shared" si="10"/>
        <v>0</v>
      </c>
      <c r="G31" s="80">
        <f t="shared" si="10"/>
        <v>599147</v>
      </c>
      <c r="H31" s="80">
        <f t="shared" si="10"/>
        <v>0</v>
      </c>
      <c r="I31" s="80">
        <f t="shared" si="10"/>
        <v>0</v>
      </c>
      <c r="J31" s="80">
        <f t="shared" si="10"/>
        <v>0</v>
      </c>
      <c r="K31" s="80">
        <f t="shared" si="10"/>
        <v>0</v>
      </c>
      <c r="L31" s="80">
        <f t="shared" si="10"/>
        <v>0</v>
      </c>
      <c r="M31" s="80">
        <f t="shared" si="10"/>
        <v>0</v>
      </c>
      <c r="N31" s="80">
        <f t="shared" si="4"/>
        <v>16267645</v>
      </c>
      <c r="O31" s="81">
        <f t="shared" si="1"/>
        <v>821.51525098474906</v>
      </c>
      <c r="P31" s="62"/>
      <c r="Q31" s="82"/>
      <c r="R31" s="83"/>
      <c r="S31" s="83"/>
      <c r="T31" s="83"/>
      <c r="U31" s="83"/>
      <c r="V31" s="83"/>
      <c r="W31" s="83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  <c r="AP31" s="83"/>
      <c r="AQ31" s="83"/>
      <c r="AR31" s="83"/>
      <c r="AS31" s="83"/>
      <c r="AT31" s="83"/>
      <c r="AU31" s="83"/>
      <c r="AV31" s="83"/>
      <c r="AW31" s="83"/>
      <c r="AX31" s="83"/>
      <c r="AY31" s="83"/>
      <c r="AZ31" s="83"/>
      <c r="BA31" s="83"/>
      <c r="BB31" s="83"/>
      <c r="BC31" s="83"/>
      <c r="BD31" s="83"/>
      <c r="BE31" s="83"/>
      <c r="BF31" s="83"/>
      <c r="BG31" s="83"/>
      <c r="BH31" s="83"/>
      <c r="BI31" s="83"/>
      <c r="BJ31" s="83"/>
      <c r="BK31" s="83"/>
      <c r="BL31" s="83"/>
      <c r="BM31" s="83"/>
      <c r="BN31" s="83"/>
      <c r="BO31" s="83"/>
      <c r="BP31" s="83"/>
      <c r="BQ31" s="83"/>
      <c r="BR31" s="83"/>
      <c r="BS31" s="83"/>
      <c r="BT31" s="83"/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83"/>
      <c r="DC31" s="83"/>
      <c r="DD31" s="83"/>
      <c r="DE31" s="83"/>
      <c r="DF31" s="83"/>
      <c r="DG31" s="83"/>
      <c r="DH31" s="83"/>
      <c r="DI31" s="83"/>
      <c r="DJ31" s="83"/>
      <c r="DK31" s="83"/>
      <c r="DL31" s="83"/>
      <c r="DM31" s="83"/>
      <c r="DN31" s="83"/>
      <c r="DO31" s="83"/>
    </row>
    <row r="32" spans="1:119">
      <c r="A32" s="84"/>
      <c r="B32" s="85"/>
      <c r="C32" s="85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</row>
    <row r="33" spans="1:15">
      <c r="A33" s="88"/>
      <c r="B33" s="89"/>
      <c r="C33" s="89"/>
      <c r="D33" s="90"/>
      <c r="E33" s="90"/>
      <c r="F33" s="90"/>
      <c r="G33" s="90"/>
      <c r="H33" s="90"/>
      <c r="I33" s="90"/>
      <c r="J33" s="90"/>
      <c r="K33" s="90"/>
      <c r="L33" s="117" t="s">
        <v>72</v>
      </c>
      <c r="M33" s="117"/>
      <c r="N33" s="117"/>
      <c r="O33" s="91">
        <v>19802</v>
      </c>
    </row>
    <row r="34" spans="1:15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20"/>
    </row>
    <row r="35" spans="1:15" ht="15.75" customHeight="1" thickBot="1">
      <c r="A35" s="121" t="s">
        <v>45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3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2650187</v>
      </c>
      <c r="E5" s="24">
        <f t="shared" si="0"/>
        <v>717672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3367859</v>
      </c>
      <c r="O5" s="30">
        <f t="shared" ref="O5:O33" si="1">(N5/O$35)</f>
        <v>173.93270670867119</v>
      </c>
      <c r="P5" s="6"/>
    </row>
    <row r="6" spans="1:133">
      <c r="A6" s="12"/>
      <c r="B6" s="42">
        <v>511</v>
      </c>
      <c r="C6" s="19" t="s">
        <v>19</v>
      </c>
      <c r="D6" s="43">
        <v>108107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108107</v>
      </c>
      <c r="O6" s="44">
        <f t="shared" si="1"/>
        <v>5.5831740949233071</v>
      </c>
      <c r="P6" s="9"/>
    </row>
    <row r="7" spans="1:133">
      <c r="A7" s="12"/>
      <c r="B7" s="42">
        <v>512</v>
      </c>
      <c r="C7" s="19" t="s">
        <v>20</v>
      </c>
      <c r="D7" s="43">
        <v>403865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403865</v>
      </c>
      <c r="O7" s="44">
        <f t="shared" si="1"/>
        <v>20.857563394102154</v>
      </c>
      <c r="P7" s="9"/>
    </row>
    <row r="8" spans="1:133">
      <c r="A8" s="12"/>
      <c r="B8" s="42">
        <v>513</v>
      </c>
      <c r="C8" s="19" t="s">
        <v>21</v>
      </c>
      <c r="D8" s="43">
        <v>239467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239467</v>
      </c>
      <c r="O8" s="44">
        <f t="shared" si="1"/>
        <v>12.367246810928059</v>
      </c>
      <c r="P8" s="9"/>
    </row>
    <row r="9" spans="1:133">
      <c r="A9" s="12"/>
      <c r="B9" s="42">
        <v>514</v>
      </c>
      <c r="C9" s="19" t="s">
        <v>22</v>
      </c>
      <c r="D9" s="43">
        <v>128084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128084</v>
      </c>
      <c r="O9" s="44">
        <f t="shared" si="1"/>
        <v>6.6148840572225378</v>
      </c>
      <c r="P9" s="9"/>
    </row>
    <row r="10" spans="1:133">
      <c r="A10" s="12"/>
      <c r="B10" s="42">
        <v>515</v>
      </c>
      <c r="C10" s="19" t="s">
        <v>47</v>
      </c>
      <c r="D10" s="43">
        <v>180011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180011</v>
      </c>
      <c r="O10" s="44">
        <f t="shared" si="1"/>
        <v>9.2966482466559928</v>
      </c>
      <c r="P10" s="9"/>
    </row>
    <row r="11" spans="1:133">
      <c r="A11" s="12"/>
      <c r="B11" s="42">
        <v>517</v>
      </c>
      <c r="C11" s="19" t="s">
        <v>23</v>
      </c>
      <c r="D11" s="43">
        <v>464284</v>
      </c>
      <c r="E11" s="43">
        <v>712957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1177241</v>
      </c>
      <c r="O11" s="44">
        <f t="shared" si="1"/>
        <v>60.798481640241697</v>
      </c>
      <c r="P11" s="9"/>
    </row>
    <row r="12" spans="1:133">
      <c r="A12" s="12"/>
      <c r="B12" s="42">
        <v>519</v>
      </c>
      <c r="C12" s="19" t="s">
        <v>24</v>
      </c>
      <c r="D12" s="43">
        <v>1126369</v>
      </c>
      <c r="E12" s="43">
        <v>4715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1131084</v>
      </c>
      <c r="O12" s="44">
        <f t="shared" si="1"/>
        <v>58.414708464597425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4418977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4418977</v>
      </c>
      <c r="O13" s="41">
        <f t="shared" si="1"/>
        <v>228.21757992046687</v>
      </c>
      <c r="P13" s="10"/>
    </row>
    <row r="14" spans="1:133">
      <c r="A14" s="12"/>
      <c r="B14" s="42">
        <v>521</v>
      </c>
      <c r="C14" s="19" t="s">
        <v>26</v>
      </c>
      <c r="D14" s="43">
        <v>2756434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2756434</v>
      </c>
      <c r="O14" s="44">
        <f t="shared" si="1"/>
        <v>142.35573000051644</v>
      </c>
      <c r="P14" s="9"/>
    </row>
    <row r="15" spans="1:133">
      <c r="A15" s="12"/>
      <c r="B15" s="42">
        <v>522</v>
      </c>
      <c r="C15" s="19" t="s">
        <v>27</v>
      </c>
      <c r="D15" s="43">
        <v>1203144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1203144</v>
      </c>
      <c r="O15" s="44">
        <f t="shared" si="1"/>
        <v>62.136239219129266</v>
      </c>
      <c r="P15" s="9"/>
    </row>
    <row r="16" spans="1:133">
      <c r="A16" s="12"/>
      <c r="B16" s="42">
        <v>524</v>
      </c>
      <c r="C16" s="19" t="s">
        <v>28</v>
      </c>
      <c r="D16" s="43">
        <v>425366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425366</v>
      </c>
      <c r="O16" s="44">
        <f t="shared" si="1"/>
        <v>21.967980168362342</v>
      </c>
      <c r="P16" s="9"/>
    </row>
    <row r="17" spans="1:16">
      <c r="A17" s="12"/>
      <c r="B17" s="42">
        <v>525</v>
      </c>
      <c r="C17" s="19" t="s">
        <v>29</v>
      </c>
      <c r="D17" s="43">
        <v>34033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34033</v>
      </c>
      <c r="O17" s="44">
        <f t="shared" si="1"/>
        <v>1.7576305324588133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1589190</v>
      </c>
      <c r="F18" s="29">
        <f t="shared" si="5"/>
        <v>0</v>
      </c>
      <c r="G18" s="29">
        <f t="shared" si="5"/>
        <v>618381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2207571</v>
      </c>
      <c r="O18" s="41">
        <f t="shared" si="1"/>
        <v>114.00976088416051</v>
      </c>
      <c r="P18" s="10"/>
    </row>
    <row r="19" spans="1:16">
      <c r="A19" s="12"/>
      <c r="B19" s="42">
        <v>534</v>
      </c>
      <c r="C19" s="19" t="s">
        <v>32</v>
      </c>
      <c r="D19" s="43">
        <v>0</v>
      </c>
      <c r="E19" s="43">
        <v>1364041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1364041</v>
      </c>
      <c r="O19" s="44">
        <f t="shared" si="1"/>
        <v>70.445747043330059</v>
      </c>
      <c r="P19" s="9"/>
    </row>
    <row r="20" spans="1:16">
      <c r="A20" s="12"/>
      <c r="B20" s="42">
        <v>537</v>
      </c>
      <c r="C20" s="19" t="s">
        <v>33</v>
      </c>
      <c r="D20" s="43">
        <v>0</v>
      </c>
      <c r="E20" s="43">
        <v>4599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4599</v>
      </c>
      <c r="O20" s="44">
        <f t="shared" si="1"/>
        <v>0.23751484790579971</v>
      </c>
      <c r="P20" s="9"/>
    </row>
    <row r="21" spans="1:16">
      <c r="A21" s="12"/>
      <c r="B21" s="42">
        <v>538</v>
      </c>
      <c r="C21" s="19" t="s">
        <v>34</v>
      </c>
      <c r="D21" s="43">
        <v>0</v>
      </c>
      <c r="E21" s="43">
        <v>220550</v>
      </c>
      <c r="F21" s="43">
        <v>0</v>
      </c>
      <c r="G21" s="43">
        <v>618381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838931</v>
      </c>
      <c r="O21" s="44">
        <f t="shared" si="1"/>
        <v>43.326498992924648</v>
      </c>
      <c r="P21" s="9"/>
    </row>
    <row r="22" spans="1:16" ht="15.75">
      <c r="A22" s="26" t="s">
        <v>35</v>
      </c>
      <c r="B22" s="27"/>
      <c r="C22" s="28"/>
      <c r="D22" s="29">
        <f t="shared" ref="D22:M22" si="6">SUM(D23:D23)</f>
        <v>864967</v>
      </c>
      <c r="E22" s="29">
        <f t="shared" si="6"/>
        <v>695655</v>
      </c>
      <c r="F22" s="29">
        <f t="shared" si="6"/>
        <v>0</v>
      </c>
      <c r="G22" s="29">
        <f t="shared" si="6"/>
        <v>177804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1738426</v>
      </c>
      <c r="O22" s="41">
        <f t="shared" si="1"/>
        <v>89.780819087951244</v>
      </c>
      <c r="P22" s="10"/>
    </row>
    <row r="23" spans="1:16">
      <c r="A23" s="12"/>
      <c r="B23" s="42">
        <v>541</v>
      </c>
      <c r="C23" s="19" t="s">
        <v>36</v>
      </c>
      <c r="D23" s="43">
        <v>864967</v>
      </c>
      <c r="E23" s="43">
        <v>695655</v>
      </c>
      <c r="F23" s="43">
        <v>0</v>
      </c>
      <c r="G23" s="43">
        <v>177804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1738426</v>
      </c>
      <c r="O23" s="44">
        <f t="shared" si="1"/>
        <v>89.780819087951244</v>
      </c>
      <c r="P23" s="9"/>
    </row>
    <row r="24" spans="1:16" ht="15.75">
      <c r="A24" s="26" t="s">
        <v>55</v>
      </c>
      <c r="B24" s="27"/>
      <c r="C24" s="28"/>
      <c r="D24" s="29">
        <f t="shared" ref="D24:M24" si="7">SUM(D25:D25)</f>
        <v>0</v>
      </c>
      <c r="E24" s="29">
        <f t="shared" si="7"/>
        <v>10000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10000</v>
      </c>
      <c r="O24" s="41">
        <f t="shared" si="1"/>
        <v>0.51644889738160404</v>
      </c>
      <c r="P24" s="10"/>
    </row>
    <row r="25" spans="1:16">
      <c r="A25" s="45"/>
      <c r="B25" s="46">
        <v>551</v>
      </c>
      <c r="C25" s="47" t="s">
        <v>56</v>
      </c>
      <c r="D25" s="43">
        <v>0</v>
      </c>
      <c r="E25" s="43">
        <v>10000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10000</v>
      </c>
      <c r="O25" s="44">
        <f t="shared" si="1"/>
        <v>0.51644889738160404</v>
      </c>
      <c r="P25" s="9"/>
    </row>
    <row r="26" spans="1:16" ht="15.75">
      <c r="A26" s="26" t="s">
        <v>51</v>
      </c>
      <c r="B26" s="27"/>
      <c r="C26" s="28"/>
      <c r="D26" s="29">
        <f t="shared" ref="D26:M26" si="8">SUM(D27:D27)</f>
        <v>79714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79714</v>
      </c>
      <c r="O26" s="41">
        <f t="shared" si="1"/>
        <v>4.1168207405877189</v>
      </c>
      <c r="P26" s="10"/>
    </row>
    <row r="27" spans="1:16">
      <c r="A27" s="12"/>
      <c r="B27" s="42">
        <v>562</v>
      </c>
      <c r="C27" s="19" t="s">
        <v>52</v>
      </c>
      <c r="D27" s="43">
        <v>79714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79714</v>
      </c>
      <c r="O27" s="44">
        <f t="shared" si="1"/>
        <v>4.1168207405877189</v>
      </c>
      <c r="P27" s="9"/>
    </row>
    <row r="28" spans="1:16" ht="15.75">
      <c r="A28" s="26" t="s">
        <v>37</v>
      </c>
      <c r="B28" s="27"/>
      <c r="C28" s="28"/>
      <c r="D28" s="29">
        <f t="shared" ref="D28:M28" si="9">SUM(D29:D29)</f>
        <v>833451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833451</v>
      </c>
      <c r="O28" s="41">
        <f t="shared" si="1"/>
        <v>43.043484997159531</v>
      </c>
      <c r="P28" s="9"/>
    </row>
    <row r="29" spans="1:16">
      <c r="A29" s="12"/>
      <c r="B29" s="42">
        <v>572</v>
      </c>
      <c r="C29" s="19" t="s">
        <v>38</v>
      </c>
      <c r="D29" s="43">
        <v>833451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833451</v>
      </c>
      <c r="O29" s="44">
        <f t="shared" si="1"/>
        <v>43.043484997159531</v>
      </c>
      <c r="P29" s="9"/>
    </row>
    <row r="30" spans="1:16" ht="15.75">
      <c r="A30" s="26" t="s">
        <v>42</v>
      </c>
      <c r="B30" s="27"/>
      <c r="C30" s="28"/>
      <c r="D30" s="29">
        <f t="shared" ref="D30:M30" si="10">SUM(D31:D32)</f>
        <v>38752</v>
      </c>
      <c r="E30" s="29">
        <f t="shared" si="10"/>
        <v>4602954</v>
      </c>
      <c r="F30" s="29">
        <f t="shared" si="10"/>
        <v>0</v>
      </c>
      <c r="G30" s="29">
        <f t="shared" si="10"/>
        <v>722685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4"/>
        <v>5364391</v>
      </c>
      <c r="O30" s="41">
        <f t="shared" si="1"/>
        <v>277.04338170738004</v>
      </c>
      <c r="P30" s="9"/>
    </row>
    <row r="31" spans="1:16">
      <c r="A31" s="12"/>
      <c r="B31" s="42">
        <v>581</v>
      </c>
      <c r="C31" s="19" t="s">
        <v>43</v>
      </c>
      <c r="D31" s="43">
        <v>38752</v>
      </c>
      <c r="E31" s="43">
        <v>202954</v>
      </c>
      <c r="F31" s="43">
        <v>0</v>
      </c>
      <c r="G31" s="43">
        <v>722685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964391</v>
      </c>
      <c r="O31" s="44">
        <f t="shared" si="1"/>
        <v>49.805866859474257</v>
      </c>
      <c r="P31" s="9"/>
    </row>
    <row r="32" spans="1:16" ht="15.75" thickBot="1">
      <c r="A32" s="12"/>
      <c r="B32" s="42">
        <v>585</v>
      </c>
      <c r="C32" s="19" t="s">
        <v>57</v>
      </c>
      <c r="D32" s="43">
        <v>0</v>
      </c>
      <c r="E32" s="43">
        <v>4400000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4400000</v>
      </c>
      <c r="O32" s="44">
        <f t="shared" si="1"/>
        <v>227.2375148479058</v>
      </c>
      <c r="P32" s="9"/>
    </row>
    <row r="33" spans="1:119" ht="16.5" thickBot="1">
      <c r="A33" s="13" t="s">
        <v>10</v>
      </c>
      <c r="B33" s="21"/>
      <c r="C33" s="20"/>
      <c r="D33" s="14">
        <f t="shared" ref="D33:M33" si="11">SUM(D5,D13,D18,D22,D24,D26,D28,D30)</f>
        <v>8886048</v>
      </c>
      <c r="E33" s="14">
        <f t="shared" si="11"/>
        <v>7615471</v>
      </c>
      <c r="F33" s="14">
        <f t="shared" si="11"/>
        <v>0</v>
      </c>
      <c r="G33" s="14">
        <f t="shared" si="11"/>
        <v>1518870</v>
      </c>
      <c r="H33" s="14">
        <f t="shared" si="11"/>
        <v>0</v>
      </c>
      <c r="I33" s="14">
        <f t="shared" si="11"/>
        <v>0</v>
      </c>
      <c r="J33" s="14">
        <f t="shared" si="11"/>
        <v>0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 t="shared" si="4"/>
        <v>18020389</v>
      </c>
      <c r="O33" s="35">
        <f t="shared" si="1"/>
        <v>930.66100294375872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60</v>
      </c>
      <c r="M35" s="93"/>
      <c r="N35" s="93"/>
      <c r="O35" s="39">
        <v>19363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1987446</v>
      </c>
      <c r="E5" s="24">
        <f t="shared" si="0"/>
        <v>759017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2746463</v>
      </c>
      <c r="O5" s="30">
        <f t="shared" ref="O5:O30" si="1">(N5/O$32)</f>
        <v>142.02414934326197</v>
      </c>
      <c r="P5" s="6"/>
    </row>
    <row r="6" spans="1:133">
      <c r="A6" s="12"/>
      <c r="B6" s="42">
        <v>511</v>
      </c>
      <c r="C6" s="19" t="s">
        <v>19</v>
      </c>
      <c r="D6" s="43">
        <v>127817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127817</v>
      </c>
      <c r="O6" s="44">
        <f t="shared" si="1"/>
        <v>6.6096287103113038</v>
      </c>
      <c r="P6" s="9"/>
    </row>
    <row r="7" spans="1:133">
      <c r="A7" s="12"/>
      <c r="B7" s="42">
        <v>512</v>
      </c>
      <c r="C7" s="19" t="s">
        <v>20</v>
      </c>
      <c r="D7" s="43">
        <v>390754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390754</v>
      </c>
      <c r="O7" s="44">
        <f t="shared" si="1"/>
        <v>20.206536353294034</v>
      </c>
      <c r="P7" s="9"/>
    </row>
    <row r="8" spans="1:133">
      <c r="A8" s="12"/>
      <c r="B8" s="42">
        <v>513</v>
      </c>
      <c r="C8" s="19" t="s">
        <v>21</v>
      </c>
      <c r="D8" s="43">
        <v>226324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226324</v>
      </c>
      <c r="O8" s="44">
        <f t="shared" si="1"/>
        <v>11.70358878891302</v>
      </c>
      <c r="P8" s="9"/>
    </row>
    <row r="9" spans="1:133">
      <c r="A9" s="12"/>
      <c r="B9" s="42">
        <v>514</v>
      </c>
      <c r="C9" s="19" t="s">
        <v>22</v>
      </c>
      <c r="D9" s="43">
        <v>127857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127857</v>
      </c>
      <c r="O9" s="44">
        <f t="shared" si="1"/>
        <v>6.6116971765435926</v>
      </c>
      <c r="P9" s="9"/>
    </row>
    <row r="10" spans="1:133">
      <c r="A10" s="12"/>
      <c r="B10" s="42">
        <v>515</v>
      </c>
      <c r="C10" s="19" t="s">
        <v>47</v>
      </c>
      <c r="D10" s="43">
        <v>132188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132188</v>
      </c>
      <c r="O10" s="44">
        <f t="shared" si="1"/>
        <v>6.8356603578446578</v>
      </c>
      <c r="P10" s="9"/>
    </row>
    <row r="11" spans="1:133">
      <c r="A11" s="12"/>
      <c r="B11" s="42">
        <v>517</v>
      </c>
      <c r="C11" s="19" t="s">
        <v>23</v>
      </c>
      <c r="D11" s="43">
        <v>462643</v>
      </c>
      <c r="E11" s="43">
        <v>754074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1216717</v>
      </c>
      <c r="O11" s="44">
        <f t="shared" si="1"/>
        <v>62.918450718792016</v>
      </c>
      <c r="P11" s="9"/>
    </row>
    <row r="12" spans="1:133">
      <c r="A12" s="12"/>
      <c r="B12" s="42">
        <v>519</v>
      </c>
      <c r="C12" s="19" t="s">
        <v>24</v>
      </c>
      <c r="D12" s="43">
        <v>519863</v>
      </c>
      <c r="E12" s="43">
        <v>4943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524806</v>
      </c>
      <c r="O12" s="44">
        <f t="shared" si="1"/>
        <v>27.138587237563346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SUM(D14:D18)</f>
        <v>4188233</v>
      </c>
      <c r="E13" s="29">
        <f t="shared" si="3"/>
        <v>9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0" si="4">SUM(D13:M13)</f>
        <v>4188242</v>
      </c>
      <c r="O13" s="41">
        <f t="shared" si="1"/>
        <v>216.58092874133831</v>
      </c>
      <c r="P13" s="10"/>
    </row>
    <row r="14" spans="1:133">
      <c r="A14" s="12"/>
      <c r="B14" s="42">
        <v>521</v>
      </c>
      <c r="C14" s="19" t="s">
        <v>26</v>
      </c>
      <c r="D14" s="43">
        <v>2695635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2695635</v>
      </c>
      <c r="O14" s="44">
        <f t="shared" si="1"/>
        <v>139.39574930189264</v>
      </c>
      <c r="P14" s="9"/>
    </row>
    <row r="15" spans="1:133">
      <c r="A15" s="12"/>
      <c r="B15" s="42">
        <v>522</v>
      </c>
      <c r="C15" s="19" t="s">
        <v>27</v>
      </c>
      <c r="D15" s="43">
        <v>1095356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1095356</v>
      </c>
      <c r="O15" s="44">
        <f t="shared" si="1"/>
        <v>56.642672458372118</v>
      </c>
      <c r="P15" s="9"/>
    </row>
    <row r="16" spans="1:133">
      <c r="A16" s="12"/>
      <c r="B16" s="42">
        <v>524</v>
      </c>
      <c r="C16" s="19" t="s">
        <v>28</v>
      </c>
      <c r="D16" s="43">
        <v>190953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190953</v>
      </c>
      <c r="O16" s="44">
        <f t="shared" si="1"/>
        <v>9.8744958113558798</v>
      </c>
      <c r="P16" s="9"/>
    </row>
    <row r="17" spans="1:119">
      <c r="A17" s="12"/>
      <c r="B17" s="42">
        <v>525</v>
      </c>
      <c r="C17" s="19" t="s">
        <v>29</v>
      </c>
      <c r="D17" s="43">
        <v>75364</v>
      </c>
      <c r="E17" s="43">
        <v>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75373</v>
      </c>
      <c r="O17" s="44">
        <f t="shared" si="1"/>
        <v>3.8976626331575135</v>
      </c>
      <c r="P17" s="9"/>
    </row>
    <row r="18" spans="1:119">
      <c r="A18" s="12"/>
      <c r="B18" s="42">
        <v>529</v>
      </c>
      <c r="C18" s="19" t="s">
        <v>30</v>
      </c>
      <c r="D18" s="43">
        <v>130925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130925</v>
      </c>
      <c r="O18" s="44">
        <f t="shared" si="1"/>
        <v>6.7703485365601406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SUM(D20:D21)</f>
        <v>0</v>
      </c>
      <c r="E19" s="29">
        <f t="shared" si="5"/>
        <v>1537959</v>
      </c>
      <c r="F19" s="29">
        <f t="shared" si="5"/>
        <v>0</v>
      </c>
      <c r="G19" s="29">
        <f t="shared" si="5"/>
        <v>1302839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2840798</v>
      </c>
      <c r="O19" s="41">
        <f t="shared" si="1"/>
        <v>146.90236839383596</v>
      </c>
      <c r="P19" s="10"/>
    </row>
    <row r="20" spans="1:119">
      <c r="A20" s="12"/>
      <c r="B20" s="42">
        <v>534</v>
      </c>
      <c r="C20" s="19" t="s">
        <v>32</v>
      </c>
      <c r="D20" s="43">
        <v>0</v>
      </c>
      <c r="E20" s="43">
        <v>1322823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1322823</v>
      </c>
      <c r="O20" s="44">
        <f t="shared" si="1"/>
        <v>68.405367669872788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215136</v>
      </c>
      <c r="F21" s="43">
        <v>0</v>
      </c>
      <c r="G21" s="43">
        <v>1302839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1517975</v>
      </c>
      <c r="O21" s="44">
        <f t="shared" si="1"/>
        <v>78.497000723963183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335380</v>
      </c>
      <c r="E22" s="29">
        <f t="shared" si="6"/>
        <v>613382</v>
      </c>
      <c r="F22" s="29">
        <f t="shared" si="6"/>
        <v>0</v>
      </c>
      <c r="G22" s="29">
        <f t="shared" si="6"/>
        <v>991196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1939958</v>
      </c>
      <c r="O22" s="41">
        <f t="shared" si="1"/>
        <v>100.31844037646086</v>
      </c>
      <c r="P22" s="10"/>
    </row>
    <row r="23" spans="1:119">
      <c r="A23" s="12"/>
      <c r="B23" s="42">
        <v>541</v>
      </c>
      <c r="C23" s="19" t="s">
        <v>36</v>
      </c>
      <c r="D23" s="43">
        <v>335380</v>
      </c>
      <c r="E23" s="43">
        <v>613382</v>
      </c>
      <c r="F23" s="43">
        <v>0</v>
      </c>
      <c r="G23" s="43">
        <v>991196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1939958</v>
      </c>
      <c r="O23" s="44">
        <f t="shared" si="1"/>
        <v>100.31844037646086</v>
      </c>
      <c r="P23" s="9"/>
    </row>
    <row r="24" spans="1:119" ht="15.75">
      <c r="A24" s="26" t="s">
        <v>51</v>
      </c>
      <c r="B24" s="27"/>
      <c r="C24" s="28"/>
      <c r="D24" s="29">
        <f t="shared" ref="D24:M24" si="7">SUM(D25:D25)</f>
        <v>78278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78278</v>
      </c>
      <c r="O24" s="41">
        <f t="shared" si="1"/>
        <v>4.047884993277485</v>
      </c>
      <c r="P24" s="10"/>
    </row>
    <row r="25" spans="1:119">
      <c r="A25" s="12"/>
      <c r="B25" s="42">
        <v>562</v>
      </c>
      <c r="C25" s="19" t="s">
        <v>52</v>
      </c>
      <c r="D25" s="43">
        <v>78278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78278</v>
      </c>
      <c r="O25" s="44">
        <f t="shared" si="1"/>
        <v>4.047884993277485</v>
      </c>
      <c r="P25" s="9"/>
    </row>
    <row r="26" spans="1:119" ht="15.75">
      <c r="A26" s="26" t="s">
        <v>37</v>
      </c>
      <c r="B26" s="27"/>
      <c r="C26" s="28"/>
      <c r="D26" s="29">
        <f t="shared" ref="D26:M26" si="8">SUM(D27:D27)</f>
        <v>736856</v>
      </c>
      <c r="E26" s="29">
        <f t="shared" si="8"/>
        <v>11265</v>
      </c>
      <c r="F26" s="29">
        <f t="shared" si="8"/>
        <v>0</v>
      </c>
      <c r="G26" s="29">
        <f t="shared" si="8"/>
        <v>442995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1191116</v>
      </c>
      <c r="O26" s="41">
        <f t="shared" si="1"/>
        <v>61.594580618471404</v>
      </c>
      <c r="P26" s="9"/>
    </row>
    <row r="27" spans="1:119">
      <c r="A27" s="12"/>
      <c r="B27" s="42">
        <v>572</v>
      </c>
      <c r="C27" s="19" t="s">
        <v>38</v>
      </c>
      <c r="D27" s="43">
        <v>736856</v>
      </c>
      <c r="E27" s="43">
        <v>11265</v>
      </c>
      <c r="F27" s="43">
        <v>0</v>
      </c>
      <c r="G27" s="43">
        <v>442995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1191116</v>
      </c>
      <c r="O27" s="44">
        <f t="shared" si="1"/>
        <v>61.594580618471404</v>
      </c>
      <c r="P27" s="9"/>
    </row>
    <row r="28" spans="1:119" ht="15.75">
      <c r="A28" s="26" t="s">
        <v>42</v>
      </c>
      <c r="B28" s="27"/>
      <c r="C28" s="28"/>
      <c r="D28" s="29">
        <f t="shared" ref="D28:M28" si="9">SUM(D29:D29)</f>
        <v>692711</v>
      </c>
      <c r="E28" s="29">
        <f t="shared" si="9"/>
        <v>256290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949001</v>
      </c>
      <c r="O28" s="41">
        <f t="shared" si="1"/>
        <v>49.074413072706591</v>
      </c>
      <c r="P28" s="9"/>
    </row>
    <row r="29" spans="1:119" ht="15.75" thickBot="1">
      <c r="A29" s="12"/>
      <c r="B29" s="42">
        <v>581</v>
      </c>
      <c r="C29" s="19" t="s">
        <v>43</v>
      </c>
      <c r="D29" s="43">
        <v>692711</v>
      </c>
      <c r="E29" s="43">
        <v>256290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949001</v>
      </c>
      <c r="O29" s="44">
        <f t="shared" si="1"/>
        <v>49.074413072706591</v>
      </c>
      <c r="P29" s="9"/>
    </row>
    <row r="30" spans="1:119" ht="16.5" thickBot="1">
      <c r="A30" s="13" t="s">
        <v>10</v>
      </c>
      <c r="B30" s="21"/>
      <c r="C30" s="20"/>
      <c r="D30" s="14">
        <f>SUM(D5,D13,D19,D22,D24,D26,D28)</f>
        <v>8018904</v>
      </c>
      <c r="E30" s="14">
        <f t="shared" ref="E30:M30" si="10">SUM(E5,E13,E19,E22,E24,E26,E28)</f>
        <v>3177922</v>
      </c>
      <c r="F30" s="14">
        <f t="shared" si="10"/>
        <v>0</v>
      </c>
      <c r="G30" s="14">
        <f t="shared" si="10"/>
        <v>2737030</v>
      </c>
      <c r="H30" s="14">
        <f t="shared" si="10"/>
        <v>0</v>
      </c>
      <c r="I30" s="14">
        <f t="shared" si="10"/>
        <v>0</v>
      </c>
      <c r="J30" s="14">
        <f t="shared" si="10"/>
        <v>0</v>
      </c>
      <c r="K30" s="14">
        <f t="shared" si="10"/>
        <v>0</v>
      </c>
      <c r="L30" s="14">
        <f t="shared" si="10"/>
        <v>0</v>
      </c>
      <c r="M30" s="14">
        <f t="shared" si="10"/>
        <v>0</v>
      </c>
      <c r="N30" s="14">
        <f t="shared" si="4"/>
        <v>13933856</v>
      </c>
      <c r="O30" s="35">
        <f t="shared" si="1"/>
        <v>720.54276553935256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53</v>
      </c>
      <c r="M32" s="93"/>
      <c r="N32" s="93"/>
      <c r="O32" s="39">
        <v>19338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5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1705182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1705182</v>
      </c>
      <c r="O5" s="30">
        <f t="shared" ref="O5:O29" si="1">(N5/O$31)</f>
        <v>88.282785399948224</v>
      </c>
      <c r="P5" s="6"/>
    </row>
    <row r="6" spans="1:133">
      <c r="A6" s="12"/>
      <c r="B6" s="42">
        <v>511</v>
      </c>
      <c r="C6" s="19" t="s">
        <v>19</v>
      </c>
      <c r="D6" s="43">
        <v>98482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98482</v>
      </c>
      <c r="O6" s="44">
        <f t="shared" si="1"/>
        <v>5.0987315557856592</v>
      </c>
      <c r="P6" s="9"/>
    </row>
    <row r="7" spans="1:133">
      <c r="A7" s="12"/>
      <c r="B7" s="42">
        <v>512</v>
      </c>
      <c r="C7" s="19" t="s">
        <v>20</v>
      </c>
      <c r="D7" s="43">
        <v>375984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375984</v>
      </c>
      <c r="O7" s="44">
        <f t="shared" si="1"/>
        <v>19.465907325912504</v>
      </c>
      <c r="P7" s="9"/>
    </row>
    <row r="8" spans="1:133">
      <c r="A8" s="12"/>
      <c r="B8" s="42">
        <v>513</v>
      </c>
      <c r="C8" s="19" t="s">
        <v>21</v>
      </c>
      <c r="D8" s="43">
        <v>213792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213792</v>
      </c>
      <c r="O8" s="44">
        <f t="shared" si="1"/>
        <v>11.068703080507378</v>
      </c>
      <c r="P8" s="9"/>
    </row>
    <row r="9" spans="1:133">
      <c r="A9" s="12"/>
      <c r="B9" s="42">
        <v>514</v>
      </c>
      <c r="C9" s="19" t="s">
        <v>22</v>
      </c>
      <c r="D9" s="43">
        <v>120125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120125</v>
      </c>
      <c r="O9" s="44">
        <f t="shared" si="1"/>
        <v>6.2192596427646905</v>
      </c>
      <c r="P9" s="9"/>
    </row>
    <row r="10" spans="1:133">
      <c r="A10" s="12"/>
      <c r="B10" s="42">
        <v>515</v>
      </c>
      <c r="C10" s="19" t="s">
        <v>47</v>
      </c>
      <c r="D10" s="43">
        <v>159826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159826</v>
      </c>
      <c r="O10" s="44">
        <f t="shared" si="1"/>
        <v>8.2747087755630346</v>
      </c>
      <c r="P10" s="9"/>
    </row>
    <row r="11" spans="1:133">
      <c r="A11" s="12"/>
      <c r="B11" s="42">
        <v>517</v>
      </c>
      <c r="C11" s="19" t="s">
        <v>23</v>
      </c>
      <c r="D11" s="43">
        <v>465547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465547</v>
      </c>
      <c r="O11" s="44">
        <f t="shared" si="1"/>
        <v>24.102873414444733</v>
      </c>
      <c r="P11" s="9"/>
    </row>
    <row r="12" spans="1:133">
      <c r="A12" s="12"/>
      <c r="B12" s="42">
        <v>519</v>
      </c>
      <c r="C12" s="19" t="s">
        <v>24</v>
      </c>
      <c r="D12" s="43">
        <v>271426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271426</v>
      </c>
      <c r="O12" s="44">
        <f t="shared" si="1"/>
        <v>14.05260160497023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SUM(D14:D18)</f>
        <v>4236242</v>
      </c>
      <c r="E13" s="29">
        <f t="shared" si="3"/>
        <v>153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29" si="4">SUM(D13:M13)</f>
        <v>4236395</v>
      </c>
      <c r="O13" s="41">
        <f t="shared" si="1"/>
        <v>219.33186642505825</v>
      </c>
      <c r="P13" s="10"/>
    </row>
    <row r="14" spans="1:133">
      <c r="A14" s="12"/>
      <c r="B14" s="42">
        <v>521</v>
      </c>
      <c r="C14" s="19" t="s">
        <v>26</v>
      </c>
      <c r="D14" s="43">
        <v>2842947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2842947</v>
      </c>
      <c r="O14" s="44">
        <f t="shared" si="1"/>
        <v>147.1885581154543</v>
      </c>
      <c r="P14" s="9"/>
    </row>
    <row r="15" spans="1:133">
      <c r="A15" s="12"/>
      <c r="B15" s="42">
        <v>522</v>
      </c>
      <c r="C15" s="19" t="s">
        <v>27</v>
      </c>
      <c r="D15" s="43">
        <v>976025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976025</v>
      </c>
      <c r="O15" s="44">
        <f t="shared" si="1"/>
        <v>50.531969971524724</v>
      </c>
      <c r="P15" s="9"/>
    </row>
    <row r="16" spans="1:133">
      <c r="A16" s="12"/>
      <c r="B16" s="42">
        <v>523</v>
      </c>
      <c r="C16" s="19" t="s">
        <v>48</v>
      </c>
      <c r="D16" s="43">
        <v>260641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260641</v>
      </c>
      <c r="O16" s="44">
        <f t="shared" si="1"/>
        <v>13.494227284493917</v>
      </c>
      <c r="P16" s="9"/>
    </row>
    <row r="17" spans="1:119">
      <c r="A17" s="12"/>
      <c r="B17" s="42">
        <v>525</v>
      </c>
      <c r="C17" s="19" t="s">
        <v>29</v>
      </c>
      <c r="D17" s="43">
        <v>83249</v>
      </c>
      <c r="E17" s="43">
        <v>153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83402</v>
      </c>
      <c r="O17" s="44">
        <f t="shared" si="1"/>
        <v>4.3179911985503496</v>
      </c>
      <c r="P17" s="9"/>
    </row>
    <row r="18" spans="1:119">
      <c r="A18" s="12"/>
      <c r="B18" s="42">
        <v>529</v>
      </c>
      <c r="C18" s="19" t="s">
        <v>30</v>
      </c>
      <c r="D18" s="43">
        <v>73380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73380</v>
      </c>
      <c r="O18" s="44">
        <f t="shared" si="1"/>
        <v>3.799119855034947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2121862</v>
      </c>
      <c r="F19" s="29">
        <f t="shared" si="5"/>
        <v>0</v>
      </c>
      <c r="G19" s="29">
        <f t="shared" si="5"/>
        <v>837166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2959028</v>
      </c>
      <c r="O19" s="41">
        <f t="shared" si="1"/>
        <v>153.19844680300284</v>
      </c>
      <c r="P19" s="10"/>
    </row>
    <row r="20" spans="1:119">
      <c r="A20" s="12"/>
      <c r="B20" s="42">
        <v>534</v>
      </c>
      <c r="C20" s="19" t="s">
        <v>32</v>
      </c>
      <c r="D20" s="43">
        <v>0</v>
      </c>
      <c r="E20" s="43">
        <v>1320110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1320110</v>
      </c>
      <c r="O20" s="44">
        <f t="shared" si="1"/>
        <v>68.346362930365004</v>
      </c>
      <c r="P20" s="9"/>
    </row>
    <row r="21" spans="1:119">
      <c r="A21" s="12"/>
      <c r="B21" s="42">
        <v>537</v>
      </c>
      <c r="C21" s="19" t="s">
        <v>33</v>
      </c>
      <c r="D21" s="43">
        <v>0</v>
      </c>
      <c r="E21" s="43">
        <v>6175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6175</v>
      </c>
      <c r="O21" s="44">
        <f t="shared" si="1"/>
        <v>0.31969971524721719</v>
      </c>
      <c r="P21" s="9"/>
    </row>
    <row r="22" spans="1:119">
      <c r="A22" s="12"/>
      <c r="B22" s="42">
        <v>538</v>
      </c>
      <c r="C22" s="19" t="s">
        <v>34</v>
      </c>
      <c r="D22" s="43">
        <v>0</v>
      </c>
      <c r="E22" s="43">
        <v>795577</v>
      </c>
      <c r="F22" s="43">
        <v>0</v>
      </c>
      <c r="G22" s="43">
        <v>837166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1632743</v>
      </c>
      <c r="O22" s="44">
        <f t="shared" si="1"/>
        <v>84.532384157390624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247359</v>
      </c>
      <c r="E23" s="29">
        <f t="shared" si="6"/>
        <v>668199</v>
      </c>
      <c r="F23" s="29">
        <f t="shared" si="6"/>
        <v>0</v>
      </c>
      <c r="G23" s="29">
        <f t="shared" si="6"/>
        <v>1069606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1985164</v>
      </c>
      <c r="O23" s="41">
        <f t="shared" si="1"/>
        <v>102.77835878850634</v>
      </c>
      <c r="P23" s="10"/>
    </row>
    <row r="24" spans="1:119">
      <c r="A24" s="12"/>
      <c r="B24" s="42">
        <v>541</v>
      </c>
      <c r="C24" s="19" t="s">
        <v>36</v>
      </c>
      <c r="D24" s="43">
        <v>247359</v>
      </c>
      <c r="E24" s="43">
        <v>668199</v>
      </c>
      <c r="F24" s="43">
        <v>0</v>
      </c>
      <c r="G24" s="43">
        <v>1069606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1985164</v>
      </c>
      <c r="O24" s="44">
        <f t="shared" si="1"/>
        <v>102.77835878850634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1108769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1108769</v>
      </c>
      <c r="O25" s="41">
        <f t="shared" si="1"/>
        <v>57.404556044524981</v>
      </c>
      <c r="P25" s="9"/>
    </row>
    <row r="26" spans="1:119">
      <c r="A26" s="12"/>
      <c r="B26" s="42">
        <v>572</v>
      </c>
      <c r="C26" s="19" t="s">
        <v>38</v>
      </c>
      <c r="D26" s="43">
        <v>1108769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1108769</v>
      </c>
      <c r="O26" s="44">
        <f t="shared" si="1"/>
        <v>57.404556044524981</v>
      </c>
      <c r="P26" s="9"/>
    </row>
    <row r="27" spans="1:119" ht="15.75">
      <c r="A27" s="26" t="s">
        <v>42</v>
      </c>
      <c r="B27" s="27"/>
      <c r="C27" s="28"/>
      <c r="D27" s="29">
        <f t="shared" ref="D27:M27" si="8">SUM(D28:D28)</f>
        <v>762154</v>
      </c>
      <c r="E27" s="29">
        <f t="shared" si="8"/>
        <v>329025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1091179</v>
      </c>
      <c r="O27" s="41">
        <f t="shared" si="1"/>
        <v>56.493864871861248</v>
      </c>
      <c r="P27" s="9"/>
    </row>
    <row r="28" spans="1:119" ht="15.75" thickBot="1">
      <c r="A28" s="12"/>
      <c r="B28" s="42">
        <v>581</v>
      </c>
      <c r="C28" s="19" t="s">
        <v>43</v>
      </c>
      <c r="D28" s="43">
        <v>762154</v>
      </c>
      <c r="E28" s="43">
        <v>329025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1091179</v>
      </c>
      <c r="O28" s="44">
        <f t="shared" si="1"/>
        <v>56.493864871861248</v>
      </c>
      <c r="P28" s="9"/>
    </row>
    <row r="29" spans="1:119" ht="16.5" thickBot="1">
      <c r="A29" s="13" t="s">
        <v>10</v>
      </c>
      <c r="B29" s="21"/>
      <c r="C29" s="20"/>
      <c r="D29" s="14">
        <f>SUM(D5,D13,D19,D23,D25,D27)</f>
        <v>8059706</v>
      </c>
      <c r="E29" s="14">
        <f t="shared" ref="E29:M29" si="9">SUM(E5,E13,E19,E23,E25,E27)</f>
        <v>3119239</v>
      </c>
      <c r="F29" s="14">
        <f t="shared" si="9"/>
        <v>0</v>
      </c>
      <c r="G29" s="14">
        <f t="shared" si="9"/>
        <v>1906772</v>
      </c>
      <c r="H29" s="14">
        <f t="shared" si="9"/>
        <v>0</v>
      </c>
      <c r="I29" s="14">
        <f t="shared" si="9"/>
        <v>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4"/>
        <v>13085717</v>
      </c>
      <c r="O29" s="35">
        <f t="shared" si="1"/>
        <v>677.48987833290187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49</v>
      </c>
      <c r="M31" s="93"/>
      <c r="N31" s="93"/>
      <c r="O31" s="39">
        <v>19315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1652603</v>
      </c>
      <c r="E5" s="24">
        <f t="shared" si="0"/>
        <v>11885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8" si="1">SUM(D5:M5)</f>
        <v>1664488</v>
      </c>
      <c r="O5" s="30">
        <f t="shared" ref="O5:O28" si="2">(N5/O$30)</f>
        <v>86.153623188405803</v>
      </c>
      <c r="P5" s="6"/>
    </row>
    <row r="6" spans="1:133">
      <c r="A6" s="12"/>
      <c r="B6" s="42">
        <v>511</v>
      </c>
      <c r="C6" s="19" t="s">
        <v>19</v>
      </c>
      <c r="D6" s="43">
        <v>78024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78024</v>
      </c>
      <c r="O6" s="44">
        <f t="shared" si="2"/>
        <v>4.0385093167701864</v>
      </c>
      <c r="P6" s="9"/>
    </row>
    <row r="7" spans="1:133">
      <c r="A7" s="12"/>
      <c r="B7" s="42">
        <v>512</v>
      </c>
      <c r="C7" s="19" t="s">
        <v>20</v>
      </c>
      <c r="D7" s="43">
        <v>323273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323273</v>
      </c>
      <c r="O7" s="44">
        <f t="shared" si="2"/>
        <v>16.732556935817804</v>
      </c>
      <c r="P7" s="9"/>
    </row>
    <row r="8" spans="1:133">
      <c r="A8" s="12"/>
      <c r="B8" s="42">
        <v>513</v>
      </c>
      <c r="C8" s="19" t="s">
        <v>21</v>
      </c>
      <c r="D8" s="43">
        <v>220634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220634</v>
      </c>
      <c r="O8" s="44">
        <f t="shared" si="2"/>
        <v>11.419979296066252</v>
      </c>
      <c r="P8" s="9"/>
    </row>
    <row r="9" spans="1:133">
      <c r="A9" s="12"/>
      <c r="B9" s="42">
        <v>514</v>
      </c>
      <c r="C9" s="19" t="s">
        <v>22</v>
      </c>
      <c r="D9" s="43">
        <v>219919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219919</v>
      </c>
      <c r="O9" s="44">
        <f t="shared" si="2"/>
        <v>11.382971014492753</v>
      </c>
      <c r="P9" s="9"/>
    </row>
    <row r="10" spans="1:133">
      <c r="A10" s="12"/>
      <c r="B10" s="42">
        <v>517</v>
      </c>
      <c r="C10" s="19" t="s">
        <v>23</v>
      </c>
      <c r="D10" s="43">
        <v>409245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409245</v>
      </c>
      <c r="O10" s="44">
        <f t="shared" si="2"/>
        <v>21.18245341614907</v>
      </c>
      <c r="P10" s="9"/>
    </row>
    <row r="11" spans="1:133">
      <c r="A11" s="12"/>
      <c r="B11" s="42">
        <v>519</v>
      </c>
      <c r="C11" s="19" t="s">
        <v>24</v>
      </c>
      <c r="D11" s="43">
        <v>401508</v>
      </c>
      <c r="E11" s="43">
        <v>11885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413393</v>
      </c>
      <c r="O11" s="44">
        <f t="shared" si="2"/>
        <v>21.397153209109732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SUM(D13:D17)</f>
        <v>4828431</v>
      </c>
      <c r="E12" s="29">
        <f t="shared" si="3"/>
        <v>105808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4934239</v>
      </c>
      <c r="O12" s="41">
        <f t="shared" si="2"/>
        <v>255.39539337474119</v>
      </c>
      <c r="P12" s="10"/>
    </row>
    <row r="13" spans="1:133">
      <c r="A13" s="12"/>
      <c r="B13" s="42">
        <v>521</v>
      </c>
      <c r="C13" s="19" t="s">
        <v>26</v>
      </c>
      <c r="D13" s="43">
        <v>2855498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2855498</v>
      </c>
      <c r="O13" s="44">
        <f t="shared" si="2"/>
        <v>147.80010351966874</v>
      </c>
      <c r="P13" s="9"/>
    </row>
    <row r="14" spans="1:133">
      <c r="A14" s="12"/>
      <c r="B14" s="42">
        <v>522</v>
      </c>
      <c r="C14" s="19" t="s">
        <v>27</v>
      </c>
      <c r="D14" s="43">
        <v>1319246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1319246</v>
      </c>
      <c r="O14" s="44">
        <f t="shared" si="2"/>
        <v>68.28395445134575</v>
      </c>
      <c r="P14" s="9"/>
    </row>
    <row r="15" spans="1:133">
      <c r="A15" s="12"/>
      <c r="B15" s="42">
        <v>524</v>
      </c>
      <c r="C15" s="19" t="s">
        <v>28</v>
      </c>
      <c r="D15" s="43">
        <v>485042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485042</v>
      </c>
      <c r="O15" s="44">
        <f t="shared" si="2"/>
        <v>25.105693581780539</v>
      </c>
      <c r="P15" s="9"/>
    </row>
    <row r="16" spans="1:133">
      <c r="A16" s="12"/>
      <c r="B16" s="42">
        <v>525</v>
      </c>
      <c r="C16" s="19" t="s">
        <v>29</v>
      </c>
      <c r="D16" s="43">
        <v>77521</v>
      </c>
      <c r="E16" s="43">
        <v>105808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183329</v>
      </c>
      <c r="O16" s="44">
        <f t="shared" si="2"/>
        <v>9.4890786749482405</v>
      </c>
      <c r="P16" s="9"/>
    </row>
    <row r="17" spans="1:119">
      <c r="A17" s="12"/>
      <c r="B17" s="42">
        <v>529</v>
      </c>
      <c r="C17" s="19" t="s">
        <v>30</v>
      </c>
      <c r="D17" s="43">
        <v>91124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91124</v>
      </c>
      <c r="O17" s="44">
        <f t="shared" si="2"/>
        <v>4.7165631469979292</v>
      </c>
      <c r="P17" s="9"/>
    </row>
    <row r="18" spans="1:119" ht="15.75">
      <c r="A18" s="26" t="s">
        <v>31</v>
      </c>
      <c r="B18" s="27"/>
      <c r="C18" s="28"/>
      <c r="D18" s="29">
        <f t="shared" ref="D18:M18" si="4">SUM(D19:D21)</f>
        <v>0</v>
      </c>
      <c r="E18" s="29">
        <f t="shared" si="4"/>
        <v>2042341</v>
      </c>
      <c r="F18" s="29">
        <f t="shared" si="4"/>
        <v>0</v>
      </c>
      <c r="G18" s="29">
        <f t="shared" si="4"/>
        <v>7611081</v>
      </c>
      <c r="H18" s="29">
        <f t="shared" si="4"/>
        <v>0</v>
      </c>
      <c r="I18" s="29">
        <f t="shared" si="4"/>
        <v>0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9653422</v>
      </c>
      <c r="O18" s="41">
        <f t="shared" si="2"/>
        <v>499.65952380952382</v>
      </c>
      <c r="P18" s="10"/>
    </row>
    <row r="19" spans="1:119">
      <c r="A19" s="12"/>
      <c r="B19" s="42">
        <v>534</v>
      </c>
      <c r="C19" s="19" t="s">
        <v>32</v>
      </c>
      <c r="D19" s="43">
        <v>0</v>
      </c>
      <c r="E19" s="43">
        <v>1218007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1218007</v>
      </c>
      <c r="O19" s="44">
        <f t="shared" si="2"/>
        <v>63.043840579710142</v>
      </c>
      <c r="P19" s="9"/>
    </row>
    <row r="20" spans="1:119">
      <c r="A20" s="12"/>
      <c r="B20" s="42">
        <v>537</v>
      </c>
      <c r="C20" s="19" t="s">
        <v>33</v>
      </c>
      <c r="D20" s="43">
        <v>0</v>
      </c>
      <c r="E20" s="43">
        <v>1985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1985</v>
      </c>
      <c r="O20" s="44">
        <f t="shared" si="2"/>
        <v>0.1027432712215321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822349</v>
      </c>
      <c r="F21" s="43">
        <v>0</v>
      </c>
      <c r="G21" s="43">
        <v>7611081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8433430</v>
      </c>
      <c r="O21" s="44">
        <f t="shared" si="2"/>
        <v>436.51293995859214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399123</v>
      </c>
      <c r="E22" s="29">
        <f t="shared" si="5"/>
        <v>642973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1042096</v>
      </c>
      <c r="O22" s="41">
        <f t="shared" si="2"/>
        <v>53.938716356107662</v>
      </c>
      <c r="P22" s="10"/>
    </row>
    <row r="23" spans="1:119">
      <c r="A23" s="12"/>
      <c r="B23" s="42">
        <v>541</v>
      </c>
      <c r="C23" s="19" t="s">
        <v>36</v>
      </c>
      <c r="D23" s="43">
        <v>399123</v>
      </c>
      <c r="E23" s="43">
        <v>642973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1042096</v>
      </c>
      <c r="O23" s="44">
        <f t="shared" si="2"/>
        <v>53.938716356107662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625932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625932</v>
      </c>
      <c r="O24" s="41">
        <f t="shared" si="2"/>
        <v>32.39813664596273</v>
      </c>
      <c r="P24" s="9"/>
    </row>
    <row r="25" spans="1:119">
      <c r="A25" s="12"/>
      <c r="B25" s="42">
        <v>572</v>
      </c>
      <c r="C25" s="19" t="s">
        <v>38</v>
      </c>
      <c r="D25" s="43">
        <v>625932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625932</v>
      </c>
      <c r="O25" s="44">
        <f t="shared" si="2"/>
        <v>32.39813664596273</v>
      </c>
      <c r="P25" s="9"/>
    </row>
    <row r="26" spans="1:119" ht="15.75">
      <c r="A26" s="26" t="s">
        <v>42</v>
      </c>
      <c r="B26" s="27"/>
      <c r="C26" s="28"/>
      <c r="D26" s="29">
        <f t="shared" ref="D26:M26" si="7">SUM(D27:D27)</f>
        <v>433576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433576</v>
      </c>
      <c r="O26" s="41">
        <f t="shared" si="2"/>
        <v>22.441821946169771</v>
      </c>
      <c r="P26" s="9"/>
    </row>
    <row r="27" spans="1:119" ht="15.75" thickBot="1">
      <c r="A27" s="12"/>
      <c r="B27" s="42">
        <v>581</v>
      </c>
      <c r="C27" s="19" t="s">
        <v>43</v>
      </c>
      <c r="D27" s="43">
        <v>433576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433576</v>
      </c>
      <c r="O27" s="44">
        <f t="shared" si="2"/>
        <v>22.441821946169771</v>
      </c>
      <c r="P27" s="9"/>
    </row>
    <row r="28" spans="1:119" ht="16.5" thickBot="1">
      <c r="A28" s="13" t="s">
        <v>10</v>
      </c>
      <c r="B28" s="21"/>
      <c r="C28" s="20"/>
      <c r="D28" s="14">
        <f>SUM(D5,D12,D18,D22,D24,D26)</f>
        <v>7939665</v>
      </c>
      <c r="E28" s="14">
        <f t="shared" ref="E28:M28" si="8">SUM(E5,E12,E18,E22,E24,E26)</f>
        <v>2803007</v>
      </c>
      <c r="F28" s="14">
        <f t="shared" si="8"/>
        <v>0</v>
      </c>
      <c r="G28" s="14">
        <f t="shared" si="8"/>
        <v>7611081</v>
      </c>
      <c r="H28" s="14">
        <f t="shared" si="8"/>
        <v>0</v>
      </c>
      <c r="I28" s="14">
        <f t="shared" si="8"/>
        <v>0</v>
      </c>
      <c r="J28" s="14">
        <f t="shared" si="8"/>
        <v>0</v>
      </c>
      <c r="K28" s="14">
        <f t="shared" si="8"/>
        <v>0</v>
      </c>
      <c r="L28" s="14">
        <f t="shared" si="8"/>
        <v>0</v>
      </c>
      <c r="M28" s="14">
        <f t="shared" si="8"/>
        <v>0</v>
      </c>
      <c r="N28" s="14">
        <f t="shared" si="1"/>
        <v>18353753</v>
      </c>
      <c r="O28" s="35">
        <f t="shared" si="2"/>
        <v>949.98721532091099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93" t="s">
        <v>44</v>
      </c>
      <c r="M30" s="93"/>
      <c r="N30" s="93"/>
      <c r="O30" s="39">
        <v>19320</v>
      </c>
    </row>
    <row r="31" spans="1:119">
      <c r="A31" s="94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6"/>
    </row>
    <row r="32" spans="1:119" ht="15.75" thickBot="1">
      <c r="A32" s="97" t="s">
        <v>45</v>
      </c>
      <c r="B32" s="98"/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3357563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3357563</v>
      </c>
      <c r="O5" s="30">
        <f t="shared" ref="O5:O26" si="2">(N5/O$28)</f>
        <v>179.15602155701404</v>
      </c>
      <c r="P5" s="6"/>
    </row>
    <row r="6" spans="1:133">
      <c r="A6" s="12"/>
      <c r="B6" s="42">
        <v>511</v>
      </c>
      <c r="C6" s="19" t="s">
        <v>19</v>
      </c>
      <c r="D6" s="43">
        <v>115446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115446</v>
      </c>
      <c r="O6" s="44">
        <f t="shared" si="2"/>
        <v>6.1600768368817036</v>
      </c>
      <c r="P6" s="9"/>
    </row>
    <row r="7" spans="1:133">
      <c r="A7" s="12"/>
      <c r="B7" s="42">
        <v>512</v>
      </c>
      <c r="C7" s="19" t="s">
        <v>20</v>
      </c>
      <c r="D7" s="43">
        <v>607353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607353</v>
      </c>
      <c r="O7" s="44">
        <f t="shared" si="2"/>
        <v>32.407715703537697</v>
      </c>
      <c r="P7" s="9"/>
    </row>
    <row r="8" spans="1:133">
      <c r="A8" s="12"/>
      <c r="B8" s="42">
        <v>513</v>
      </c>
      <c r="C8" s="19" t="s">
        <v>21</v>
      </c>
      <c r="D8" s="43">
        <v>38570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38570</v>
      </c>
      <c r="O8" s="44">
        <f t="shared" si="2"/>
        <v>2.0580545328424309</v>
      </c>
      <c r="P8" s="9"/>
    </row>
    <row r="9" spans="1:133">
      <c r="A9" s="12"/>
      <c r="B9" s="42">
        <v>514</v>
      </c>
      <c r="C9" s="19" t="s">
        <v>22</v>
      </c>
      <c r="D9" s="43">
        <v>287235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287235</v>
      </c>
      <c r="O9" s="44">
        <f t="shared" si="2"/>
        <v>15.326556747238675</v>
      </c>
      <c r="P9" s="9"/>
    </row>
    <row r="10" spans="1:133">
      <c r="A10" s="12"/>
      <c r="B10" s="42">
        <v>517</v>
      </c>
      <c r="C10" s="19" t="s">
        <v>23</v>
      </c>
      <c r="D10" s="43">
        <v>406150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406150</v>
      </c>
      <c r="O10" s="44">
        <f t="shared" si="2"/>
        <v>21.671735766501254</v>
      </c>
      <c r="P10" s="9"/>
    </row>
    <row r="11" spans="1:133">
      <c r="A11" s="12"/>
      <c r="B11" s="42">
        <v>519</v>
      </c>
      <c r="C11" s="19" t="s">
        <v>24</v>
      </c>
      <c r="D11" s="43">
        <v>1902809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1902809</v>
      </c>
      <c r="O11" s="44">
        <f t="shared" si="2"/>
        <v>101.53188197001228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SUM(D13:D17)</f>
        <v>6234153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6234153</v>
      </c>
      <c r="O12" s="41">
        <f t="shared" si="2"/>
        <v>332.64783095886025</v>
      </c>
      <c r="P12" s="10"/>
    </row>
    <row r="13" spans="1:133">
      <c r="A13" s="12"/>
      <c r="B13" s="42">
        <v>521</v>
      </c>
      <c r="C13" s="19" t="s">
        <v>26</v>
      </c>
      <c r="D13" s="43">
        <v>2826838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2826838</v>
      </c>
      <c r="O13" s="44">
        <f t="shared" si="2"/>
        <v>150.83709513900004</v>
      </c>
      <c r="P13" s="9"/>
    </row>
    <row r="14" spans="1:133">
      <c r="A14" s="12"/>
      <c r="B14" s="42">
        <v>522</v>
      </c>
      <c r="C14" s="19" t="s">
        <v>27</v>
      </c>
      <c r="D14" s="43">
        <v>1091825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1091825</v>
      </c>
      <c r="O14" s="44">
        <f t="shared" si="2"/>
        <v>58.258630809455205</v>
      </c>
      <c r="P14" s="9"/>
    </row>
    <row r="15" spans="1:133">
      <c r="A15" s="12"/>
      <c r="B15" s="42">
        <v>524</v>
      </c>
      <c r="C15" s="19" t="s">
        <v>28</v>
      </c>
      <c r="D15" s="43">
        <v>420902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420902</v>
      </c>
      <c r="O15" s="44">
        <f t="shared" si="2"/>
        <v>22.458886932394215</v>
      </c>
      <c r="P15" s="9"/>
    </row>
    <row r="16" spans="1:133">
      <c r="A16" s="12"/>
      <c r="B16" s="42">
        <v>525</v>
      </c>
      <c r="C16" s="19" t="s">
        <v>29</v>
      </c>
      <c r="D16" s="43">
        <v>1825646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1825646</v>
      </c>
      <c r="O16" s="44">
        <f t="shared" si="2"/>
        <v>97.414545648577985</v>
      </c>
      <c r="P16" s="9"/>
    </row>
    <row r="17" spans="1:119">
      <c r="A17" s="12"/>
      <c r="B17" s="42">
        <v>529</v>
      </c>
      <c r="C17" s="19" t="s">
        <v>30</v>
      </c>
      <c r="D17" s="43">
        <v>68942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68942</v>
      </c>
      <c r="O17" s="44">
        <f t="shared" si="2"/>
        <v>3.6786724294327944</v>
      </c>
      <c r="P17" s="9"/>
    </row>
    <row r="18" spans="1:119" ht="15.75">
      <c r="A18" s="26" t="s">
        <v>31</v>
      </c>
      <c r="B18" s="27"/>
      <c r="C18" s="28"/>
      <c r="D18" s="29">
        <f t="shared" ref="D18:M18" si="4">SUM(D19:D21)</f>
        <v>0</v>
      </c>
      <c r="E18" s="29">
        <f t="shared" si="4"/>
        <v>4357771</v>
      </c>
      <c r="F18" s="29">
        <f t="shared" si="4"/>
        <v>0</v>
      </c>
      <c r="G18" s="29">
        <f t="shared" si="4"/>
        <v>2547990</v>
      </c>
      <c r="H18" s="29">
        <f t="shared" si="4"/>
        <v>0</v>
      </c>
      <c r="I18" s="29">
        <f t="shared" si="4"/>
        <v>0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6905761</v>
      </c>
      <c r="O18" s="41">
        <f t="shared" si="2"/>
        <v>368.48412571367589</v>
      </c>
      <c r="P18" s="10"/>
    </row>
    <row r="19" spans="1:119">
      <c r="A19" s="12"/>
      <c r="B19" s="42">
        <v>534</v>
      </c>
      <c r="C19" s="19" t="s">
        <v>32</v>
      </c>
      <c r="D19" s="43">
        <v>0</v>
      </c>
      <c r="E19" s="43">
        <v>1217634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1217634</v>
      </c>
      <c r="O19" s="44">
        <f t="shared" si="2"/>
        <v>64.971666399871935</v>
      </c>
      <c r="P19" s="9"/>
    </row>
    <row r="20" spans="1:119">
      <c r="A20" s="12"/>
      <c r="B20" s="42">
        <v>537</v>
      </c>
      <c r="C20" s="19" t="s">
        <v>33</v>
      </c>
      <c r="D20" s="43">
        <v>0</v>
      </c>
      <c r="E20" s="43">
        <v>4225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4225</v>
      </c>
      <c r="O20" s="44">
        <f t="shared" si="2"/>
        <v>0.22544154527506535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3135912</v>
      </c>
      <c r="F21" s="43">
        <v>0</v>
      </c>
      <c r="G21" s="43">
        <v>2547990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5683902</v>
      </c>
      <c r="O21" s="44">
        <f t="shared" si="2"/>
        <v>303.28701776852887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985783</v>
      </c>
      <c r="E22" s="29">
        <f t="shared" si="5"/>
        <v>653565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1639348</v>
      </c>
      <c r="O22" s="41">
        <f t="shared" si="2"/>
        <v>87.473880796115466</v>
      </c>
      <c r="P22" s="10"/>
    </row>
    <row r="23" spans="1:119">
      <c r="A23" s="12"/>
      <c r="B23" s="42">
        <v>541</v>
      </c>
      <c r="C23" s="19" t="s">
        <v>36</v>
      </c>
      <c r="D23" s="43">
        <v>985783</v>
      </c>
      <c r="E23" s="43">
        <v>653565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1639348</v>
      </c>
      <c r="O23" s="44">
        <f t="shared" si="2"/>
        <v>87.473880796115466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679353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679353</v>
      </c>
      <c r="O24" s="41">
        <f t="shared" si="2"/>
        <v>36.249559788698576</v>
      </c>
      <c r="P24" s="9"/>
    </row>
    <row r="25" spans="1:119" ht="15.75" thickBot="1">
      <c r="A25" s="12"/>
      <c r="B25" s="42">
        <v>572</v>
      </c>
      <c r="C25" s="19" t="s">
        <v>38</v>
      </c>
      <c r="D25" s="43">
        <v>679353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679353</v>
      </c>
      <c r="O25" s="44">
        <f t="shared" si="2"/>
        <v>36.249559788698576</v>
      </c>
      <c r="P25" s="9"/>
    </row>
    <row r="26" spans="1:119" ht="16.5" thickBot="1">
      <c r="A26" s="13" t="s">
        <v>10</v>
      </c>
      <c r="B26" s="21"/>
      <c r="C26" s="20"/>
      <c r="D26" s="14">
        <f>SUM(D5,D12,D18,D22,D24)</f>
        <v>11256852</v>
      </c>
      <c r="E26" s="14">
        <f t="shared" ref="E26:M26" si="7">SUM(E5,E12,E18,E22,E24)</f>
        <v>5011336</v>
      </c>
      <c r="F26" s="14">
        <f t="shared" si="7"/>
        <v>0</v>
      </c>
      <c r="G26" s="14">
        <f t="shared" si="7"/>
        <v>2547990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18816178</v>
      </c>
      <c r="O26" s="35">
        <f t="shared" si="2"/>
        <v>1004.0114188143642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39</v>
      </c>
      <c r="M28" s="93"/>
      <c r="N28" s="93"/>
      <c r="O28" s="39">
        <v>18741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A30:O30"/>
    <mergeCell ref="A29:O29"/>
    <mergeCell ref="L28:N2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2689033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2689033</v>
      </c>
      <c r="O5" s="30">
        <f t="shared" ref="O5:O26" si="2">(N5/O$28)</f>
        <v>142.17908317030614</v>
      </c>
      <c r="P5" s="6"/>
    </row>
    <row r="6" spans="1:133">
      <c r="A6" s="12"/>
      <c r="B6" s="42">
        <v>511</v>
      </c>
      <c r="C6" s="19" t="s">
        <v>19</v>
      </c>
      <c r="D6" s="43">
        <v>137668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137668</v>
      </c>
      <c r="O6" s="44">
        <f t="shared" si="2"/>
        <v>7.2790144345159415</v>
      </c>
      <c r="P6" s="9"/>
    </row>
    <row r="7" spans="1:133">
      <c r="A7" s="12"/>
      <c r="B7" s="42">
        <v>512</v>
      </c>
      <c r="C7" s="19" t="s">
        <v>20</v>
      </c>
      <c r="D7" s="43">
        <v>542014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542014</v>
      </c>
      <c r="O7" s="44">
        <f t="shared" si="2"/>
        <v>28.658277375350288</v>
      </c>
      <c r="P7" s="9"/>
    </row>
    <row r="8" spans="1:133">
      <c r="A8" s="12"/>
      <c r="B8" s="42">
        <v>513</v>
      </c>
      <c r="C8" s="19" t="s">
        <v>21</v>
      </c>
      <c r="D8" s="43">
        <v>29825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29825</v>
      </c>
      <c r="O8" s="44">
        <f t="shared" si="2"/>
        <v>1.5769576481785015</v>
      </c>
      <c r="P8" s="9"/>
    </row>
    <row r="9" spans="1:133">
      <c r="A9" s="12"/>
      <c r="B9" s="42">
        <v>514</v>
      </c>
      <c r="C9" s="19" t="s">
        <v>22</v>
      </c>
      <c r="D9" s="43">
        <v>126644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126644</v>
      </c>
      <c r="O9" s="44">
        <f t="shared" si="2"/>
        <v>6.6961349336435259</v>
      </c>
      <c r="P9" s="9"/>
    </row>
    <row r="10" spans="1:133">
      <c r="A10" s="12"/>
      <c r="B10" s="42">
        <v>517</v>
      </c>
      <c r="C10" s="19" t="s">
        <v>23</v>
      </c>
      <c r="D10" s="43">
        <v>74195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74195</v>
      </c>
      <c r="O10" s="44">
        <f t="shared" si="2"/>
        <v>3.9229630412943477</v>
      </c>
      <c r="P10" s="9"/>
    </row>
    <row r="11" spans="1:133">
      <c r="A11" s="12"/>
      <c r="B11" s="42">
        <v>519</v>
      </c>
      <c r="C11" s="19" t="s">
        <v>24</v>
      </c>
      <c r="D11" s="43">
        <v>1778687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1778687</v>
      </c>
      <c r="O11" s="44">
        <f t="shared" si="2"/>
        <v>94.04573573732354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SUM(D13:D17)</f>
        <v>8733511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8733511</v>
      </c>
      <c r="O12" s="41">
        <f t="shared" si="2"/>
        <v>461.77290752392537</v>
      </c>
      <c r="P12" s="10"/>
    </row>
    <row r="13" spans="1:133">
      <c r="A13" s="12"/>
      <c r="B13" s="42">
        <v>521</v>
      </c>
      <c r="C13" s="19" t="s">
        <v>26</v>
      </c>
      <c r="D13" s="43">
        <v>2718033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2718033</v>
      </c>
      <c r="O13" s="44">
        <f t="shared" si="2"/>
        <v>143.71242002855178</v>
      </c>
      <c r="P13" s="9"/>
    </row>
    <row r="14" spans="1:133">
      <c r="A14" s="12"/>
      <c r="B14" s="42">
        <v>522</v>
      </c>
      <c r="C14" s="19" t="s">
        <v>27</v>
      </c>
      <c r="D14" s="43">
        <v>1071698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1071698</v>
      </c>
      <c r="O14" s="44">
        <f t="shared" si="2"/>
        <v>56.664622217522336</v>
      </c>
      <c r="P14" s="9"/>
    </row>
    <row r="15" spans="1:133">
      <c r="A15" s="12"/>
      <c r="B15" s="42">
        <v>524</v>
      </c>
      <c r="C15" s="19" t="s">
        <v>28</v>
      </c>
      <c r="D15" s="43">
        <v>636632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636632</v>
      </c>
      <c r="O15" s="44">
        <f t="shared" si="2"/>
        <v>33.661079680642942</v>
      </c>
      <c r="P15" s="9"/>
    </row>
    <row r="16" spans="1:133">
      <c r="A16" s="12"/>
      <c r="B16" s="42">
        <v>525</v>
      </c>
      <c r="C16" s="19" t="s">
        <v>29</v>
      </c>
      <c r="D16" s="43">
        <v>4226178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4226178</v>
      </c>
      <c r="O16" s="44">
        <f t="shared" si="2"/>
        <v>223.45360334161688</v>
      </c>
      <c r="P16" s="9"/>
    </row>
    <row r="17" spans="1:119">
      <c r="A17" s="12"/>
      <c r="B17" s="42">
        <v>529</v>
      </c>
      <c r="C17" s="19" t="s">
        <v>30</v>
      </c>
      <c r="D17" s="43">
        <v>80970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80970</v>
      </c>
      <c r="O17" s="44">
        <f t="shared" si="2"/>
        <v>4.2811822555913919</v>
      </c>
      <c r="P17" s="9"/>
    </row>
    <row r="18" spans="1:119" ht="15.75">
      <c r="A18" s="26" t="s">
        <v>31</v>
      </c>
      <c r="B18" s="27"/>
      <c r="C18" s="28"/>
      <c r="D18" s="29">
        <f t="shared" ref="D18:M18" si="4">SUM(D19:D21)</f>
        <v>0</v>
      </c>
      <c r="E18" s="29">
        <f t="shared" si="4"/>
        <v>1511655</v>
      </c>
      <c r="F18" s="29">
        <f t="shared" si="4"/>
        <v>0</v>
      </c>
      <c r="G18" s="29">
        <f t="shared" si="4"/>
        <v>2596328</v>
      </c>
      <c r="H18" s="29">
        <f t="shared" si="4"/>
        <v>0</v>
      </c>
      <c r="I18" s="29">
        <f t="shared" si="4"/>
        <v>0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4107983</v>
      </c>
      <c r="O18" s="41">
        <f t="shared" si="2"/>
        <v>217.20419817057052</v>
      </c>
      <c r="P18" s="10"/>
    </row>
    <row r="19" spans="1:119">
      <c r="A19" s="12"/>
      <c r="B19" s="42">
        <v>534</v>
      </c>
      <c r="C19" s="19" t="s">
        <v>32</v>
      </c>
      <c r="D19" s="43">
        <v>0</v>
      </c>
      <c r="E19" s="43">
        <v>1062383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1062383</v>
      </c>
      <c r="O19" s="44">
        <f t="shared" si="2"/>
        <v>56.172103843916879</v>
      </c>
      <c r="P19" s="9"/>
    </row>
    <row r="20" spans="1:119">
      <c r="A20" s="12"/>
      <c r="B20" s="42">
        <v>537</v>
      </c>
      <c r="C20" s="19" t="s">
        <v>33</v>
      </c>
      <c r="D20" s="43">
        <v>0</v>
      </c>
      <c r="E20" s="43">
        <v>1575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1575</v>
      </c>
      <c r="O20" s="44">
        <f t="shared" si="2"/>
        <v>8.3276053508168982E-2</v>
      </c>
      <c r="P20" s="9"/>
    </row>
    <row r="21" spans="1:119">
      <c r="A21" s="12"/>
      <c r="B21" s="42">
        <v>538</v>
      </c>
      <c r="C21" s="19" t="s">
        <v>34</v>
      </c>
      <c r="D21" s="43">
        <v>0</v>
      </c>
      <c r="E21" s="43">
        <v>447697</v>
      </c>
      <c r="F21" s="43">
        <v>0</v>
      </c>
      <c r="G21" s="43">
        <v>2596328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3044025</v>
      </c>
      <c r="O21" s="44">
        <f t="shared" si="2"/>
        <v>160.94881827314546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1000889</v>
      </c>
      <c r="E22" s="29">
        <f t="shared" si="5"/>
        <v>968922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1969811</v>
      </c>
      <c r="O22" s="41">
        <f t="shared" si="2"/>
        <v>104.15116586474912</v>
      </c>
      <c r="P22" s="10"/>
    </row>
    <row r="23" spans="1:119">
      <c r="A23" s="12"/>
      <c r="B23" s="42">
        <v>541</v>
      </c>
      <c r="C23" s="19" t="s">
        <v>36</v>
      </c>
      <c r="D23" s="43">
        <v>1000889</v>
      </c>
      <c r="E23" s="43">
        <v>968922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1969811</v>
      </c>
      <c r="O23" s="44">
        <f t="shared" si="2"/>
        <v>104.15116586474912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674098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674098</v>
      </c>
      <c r="O24" s="41">
        <f t="shared" si="2"/>
        <v>35.642045154126791</v>
      </c>
      <c r="P24" s="9"/>
    </row>
    <row r="25" spans="1:119" ht="15.75" thickBot="1">
      <c r="A25" s="12"/>
      <c r="B25" s="42">
        <v>572</v>
      </c>
      <c r="C25" s="19" t="s">
        <v>38</v>
      </c>
      <c r="D25" s="43">
        <v>674098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674098</v>
      </c>
      <c r="O25" s="44">
        <f t="shared" si="2"/>
        <v>35.642045154126791</v>
      </c>
      <c r="P25" s="9"/>
    </row>
    <row r="26" spans="1:119" ht="16.5" thickBot="1">
      <c r="A26" s="13" t="s">
        <v>10</v>
      </c>
      <c r="B26" s="21"/>
      <c r="C26" s="20"/>
      <c r="D26" s="14">
        <f>SUM(D5,D12,D18,D22,D24)</f>
        <v>13097531</v>
      </c>
      <c r="E26" s="14">
        <f t="shared" ref="E26:M26" si="7">SUM(E5,E12,E18,E22,E24)</f>
        <v>2480577</v>
      </c>
      <c r="F26" s="14">
        <f t="shared" si="7"/>
        <v>0</v>
      </c>
      <c r="G26" s="14">
        <f t="shared" si="7"/>
        <v>2596328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18174436</v>
      </c>
      <c r="O26" s="35">
        <f t="shared" si="2"/>
        <v>960.94939988367787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58</v>
      </c>
      <c r="M28" s="93"/>
      <c r="N28" s="93"/>
      <c r="O28" s="39">
        <v>18913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2742303</v>
      </c>
      <c r="E5" s="24">
        <f t="shared" si="0"/>
        <v>329900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3072203</v>
      </c>
      <c r="O5" s="30">
        <f t="shared" ref="O5:O26" si="2">(N5/O$28)</f>
        <v>162.81747840373097</v>
      </c>
      <c r="P5" s="6"/>
    </row>
    <row r="6" spans="1:133">
      <c r="A6" s="12"/>
      <c r="B6" s="42">
        <v>511</v>
      </c>
      <c r="C6" s="19" t="s">
        <v>19</v>
      </c>
      <c r="D6" s="43">
        <v>418252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418252</v>
      </c>
      <c r="O6" s="44">
        <f t="shared" si="2"/>
        <v>22.166092532725635</v>
      </c>
      <c r="P6" s="9"/>
    </row>
    <row r="7" spans="1:133">
      <c r="A7" s="12"/>
      <c r="B7" s="42">
        <v>512</v>
      </c>
      <c r="C7" s="19" t="s">
        <v>20</v>
      </c>
      <c r="D7" s="43">
        <v>551031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551031</v>
      </c>
      <c r="O7" s="44">
        <f t="shared" si="2"/>
        <v>29.202978430229479</v>
      </c>
      <c r="P7" s="9"/>
    </row>
    <row r="8" spans="1:133">
      <c r="A8" s="12"/>
      <c r="B8" s="42">
        <v>514</v>
      </c>
      <c r="C8" s="19" t="s">
        <v>22</v>
      </c>
      <c r="D8" s="43">
        <v>82147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82147</v>
      </c>
      <c r="O8" s="44">
        <f t="shared" si="2"/>
        <v>4.3535428480576606</v>
      </c>
      <c r="P8" s="9"/>
    </row>
    <row r="9" spans="1:133">
      <c r="A9" s="12"/>
      <c r="B9" s="42">
        <v>517</v>
      </c>
      <c r="C9" s="19" t="s">
        <v>23</v>
      </c>
      <c r="D9" s="43">
        <v>1265131</v>
      </c>
      <c r="E9" s="43">
        <v>329900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1595031</v>
      </c>
      <c r="O9" s="44">
        <f t="shared" si="2"/>
        <v>84.531824685992902</v>
      </c>
      <c r="P9" s="9"/>
    </row>
    <row r="10" spans="1:133">
      <c r="A10" s="12"/>
      <c r="B10" s="42">
        <v>519</v>
      </c>
      <c r="C10" s="19" t="s">
        <v>24</v>
      </c>
      <c r="D10" s="43">
        <v>425742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425742</v>
      </c>
      <c r="O10" s="44">
        <f t="shared" si="2"/>
        <v>22.563039906725315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SUM(D12:D16)</f>
        <v>4652484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4652484</v>
      </c>
      <c r="O11" s="41">
        <f t="shared" si="2"/>
        <v>246.56759764693413</v>
      </c>
      <c r="P11" s="10"/>
    </row>
    <row r="12" spans="1:133">
      <c r="A12" s="12"/>
      <c r="B12" s="42">
        <v>521</v>
      </c>
      <c r="C12" s="19" t="s">
        <v>26</v>
      </c>
      <c r="D12" s="43">
        <v>2360234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2360234</v>
      </c>
      <c r="O12" s="44">
        <f t="shared" si="2"/>
        <v>125.08527213948805</v>
      </c>
      <c r="P12" s="9"/>
    </row>
    <row r="13" spans="1:133">
      <c r="A13" s="12"/>
      <c r="B13" s="42">
        <v>522</v>
      </c>
      <c r="C13" s="19" t="s">
        <v>27</v>
      </c>
      <c r="D13" s="43">
        <v>937408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937408</v>
      </c>
      <c r="O13" s="44">
        <f t="shared" si="2"/>
        <v>49.679792251841647</v>
      </c>
      <c r="P13" s="9"/>
    </row>
    <row r="14" spans="1:133">
      <c r="A14" s="12"/>
      <c r="B14" s="42">
        <v>524</v>
      </c>
      <c r="C14" s="19" t="s">
        <v>28</v>
      </c>
      <c r="D14" s="43">
        <v>1219583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1219583</v>
      </c>
      <c r="O14" s="44">
        <f t="shared" si="2"/>
        <v>64.634214849753562</v>
      </c>
      <c r="P14" s="9"/>
    </row>
    <row r="15" spans="1:133">
      <c r="A15" s="12"/>
      <c r="B15" s="42">
        <v>525</v>
      </c>
      <c r="C15" s="19" t="s">
        <v>29</v>
      </c>
      <c r="D15" s="43">
        <v>71667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71667</v>
      </c>
      <c r="O15" s="44">
        <f t="shared" si="2"/>
        <v>3.7981345063331391</v>
      </c>
      <c r="P15" s="9"/>
    </row>
    <row r="16" spans="1:133">
      <c r="A16" s="12"/>
      <c r="B16" s="42">
        <v>529</v>
      </c>
      <c r="C16" s="19" t="s">
        <v>30</v>
      </c>
      <c r="D16" s="43">
        <v>63592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63592</v>
      </c>
      <c r="O16" s="44">
        <f t="shared" si="2"/>
        <v>3.3701838995177273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SUM(D18:D21)</f>
        <v>105850</v>
      </c>
      <c r="E17" s="29">
        <f t="shared" si="4"/>
        <v>1207428</v>
      </c>
      <c r="F17" s="29">
        <f t="shared" si="4"/>
        <v>0</v>
      </c>
      <c r="G17" s="29">
        <f t="shared" si="4"/>
        <v>2194481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3507759</v>
      </c>
      <c r="O17" s="41">
        <f t="shared" si="2"/>
        <v>185.90063066405216</v>
      </c>
      <c r="P17" s="10"/>
    </row>
    <row r="18" spans="1:119">
      <c r="A18" s="12"/>
      <c r="B18" s="42">
        <v>534</v>
      </c>
      <c r="C18" s="19" t="s">
        <v>32</v>
      </c>
      <c r="D18" s="43">
        <v>0</v>
      </c>
      <c r="E18" s="43">
        <v>1049004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1049004</v>
      </c>
      <c r="O18" s="44">
        <f t="shared" si="2"/>
        <v>55.594043139541043</v>
      </c>
      <c r="P18" s="9"/>
    </row>
    <row r="19" spans="1:119">
      <c r="A19" s="12"/>
      <c r="B19" s="42">
        <v>537</v>
      </c>
      <c r="C19" s="19" t="s">
        <v>33</v>
      </c>
      <c r="D19" s="43">
        <v>8817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8817</v>
      </c>
      <c r="O19" s="44">
        <f t="shared" si="2"/>
        <v>0.46727436536117439</v>
      </c>
      <c r="P19" s="9"/>
    </row>
    <row r="20" spans="1:119">
      <c r="A20" s="12"/>
      <c r="B20" s="42">
        <v>538</v>
      </c>
      <c r="C20" s="19" t="s">
        <v>34</v>
      </c>
      <c r="D20" s="43">
        <v>0</v>
      </c>
      <c r="E20" s="43">
        <v>5786</v>
      </c>
      <c r="F20" s="43">
        <v>0</v>
      </c>
      <c r="G20" s="43">
        <v>2194481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2200267</v>
      </c>
      <c r="O20" s="44">
        <f t="shared" si="2"/>
        <v>116.60750437225079</v>
      </c>
      <c r="P20" s="9"/>
    </row>
    <row r="21" spans="1:119">
      <c r="A21" s="12"/>
      <c r="B21" s="42">
        <v>539</v>
      </c>
      <c r="C21" s="19" t="s">
        <v>66</v>
      </c>
      <c r="D21" s="43">
        <v>97033</v>
      </c>
      <c r="E21" s="43">
        <v>152638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249671</v>
      </c>
      <c r="O21" s="44">
        <f t="shared" si="2"/>
        <v>13.231808786899148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913459</v>
      </c>
      <c r="E22" s="29">
        <f t="shared" si="5"/>
        <v>286109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1199568</v>
      </c>
      <c r="O22" s="41">
        <f t="shared" si="2"/>
        <v>63.573480311622241</v>
      </c>
      <c r="P22" s="10"/>
    </row>
    <row r="23" spans="1:119">
      <c r="A23" s="12"/>
      <c r="B23" s="42">
        <v>541</v>
      </c>
      <c r="C23" s="19" t="s">
        <v>36</v>
      </c>
      <c r="D23" s="43">
        <v>913459</v>
      </c>
      <c r="E23" s="43">
        <v>286109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1199568</v>
      </c>
      <c r="O23" s="44">
        <f t="shared" si="2"/>
        <v>63.573480311622241</v>
      </c>
      <c r="P23" s="9"/>
    </row>
    <row r="24" spans="1:119" ht="15.75">
      <c r="A24" s="26" t="s">
        <v>37</v>
      </c>
      <c r="B24" s="27"/>
      <c r="C24" s="28"/>
      <c r="D24" s="29">
        <f t="shared" ref="D24:M24" si="6">SUM(D25:D25)</f>
        <v>745622</v>
      </c>
      <c r="E24" s="29">
        <f t="shared" si="6"/>
        <v>51205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796827</v>
      </c>
      <c r="O24" s="41">
        <f t="shared" si="2"/>
        <v>42.229423922836396</v>
      </c>
      <c r="P24" s="9"/>
    </row>
    <row r="25" spans="1:119" ht="15.75" thickBot="1">
      <c r="A25" s="12"/>
      <c r="B25" s="42">
        <v>572</v>
      </c>
      <c r="C25" s="19" t="s">
        <v>38</v>
      </c>
      <c r="D25" s="43">
        <v>745622</v>
      </c>
      <c r="E25" s="43">
        <v>51205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796827</v>
      </c>
      <c r="O25" s="44">
        <f t="shared" si="2"/>
        <v>42.229423922836396</v>
      </c>
      <c r="P25" s="9"/>
    </row>
    <row r="26" spans="1:119" ht="16.5" thickBot="1">
      <c r="A26" s="13" t="s">
        <v>10</v>
      </c>
      <c r="B26" s="21"/>
      <c r="C26" s="20"/>
      <c r="D26" s="14">
        <f>SUM(D5,D11,D17,D22,D24)</f>
        <v>9159718</v>
      </c>
      <c r="E26" s="14">
        <f t="shared" ref="E26:M26" si="7">SUM(E5,E11,E17,E22,E24)</f>
        <v>1874642</v>
      </c>
      <c r="F26" s="14">
        <f t="shared" si="7"/>
        <v>0</v>
      </c>
      <c r="G26" s="14">
        <f t="shared" si="7"/>
        <v>2194481</v>
      </c>
      <c r="H26" s="14">
        <f t="shared" si="7"/>
        <v>0</v>
      </c>
      <c r="I26" s="14">
        <f t="shared" si="7"/>
        <v>0</v>
      </c>
      <c r="J26" s="14">
        <f t="shared" si="7"/>
        <v>0</v>
      </c>
      <c r="K26" s="14">
        <f t="shared" si="7"/>
        <v>0</v>
      </c>
      <c r="L26" s="14">
        <f t="shared" si="7"/>
        <v>0</v>
      </c>
      <c r="M26" s="14">
        <f t="shared" si="7"/>
        <v>0</v>
      </c>
      <c r="N26" s="14">
        <f t="shared" si="1"/>
        <v>13228841</v>
      </c>
      <c r="O26" s="35">
        <f t="shared" si="2"/>
        <v>701.08861094917586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93" t="s">
        <v>74</v>
      </c>
      <c r="M28" s="93"/>
      <c r="N28" s="93"/>
      <c r="O28" s="39">
        <v>18869</v>
      </c>
    </row>
    <row r="29" spans="1:119">
      <c r="A29" s="94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6"/>
    </row>
    <row r="30" spans="1:119" ht="15.75" customHeight="1" thickBot="1">
      <c r="A30" s="97" t="s">
        <v>45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92</v>
      </c>
      <c r="N4" s="32" t="s">
        <v>5</v>
      </c>
      <c r="O4" s="32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2364110</v>
      </c>
      <c r="E5" s="24">
        <f t="shared" si="0"/>
        <v>0</v>
      </c>
      <c r="F5" s="24">
        <f t="shared" si="0"/>
        <v>0</v>
      </c>
      <c r="G5" s="24">
        <f t="shared" si="0"/>
        <v>18324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2382434</v>
      </c>
      <c r="P5" s="30">
        <f t="shared" ref="P5:P30" si="1">(O5/P$32)</f>
        <v>102.09264655467946</v>
      </c>
      <c r="Q5" s="6"/>
    </row>
    <row r="6" spans="1:134">
      <c r="A6" s="12"/>
      <c r="B6" s="42">
        <v>511</v>
      </c>
      <c r="C6" s="19" t="s">
        <v>19</v>
      </c>
      <c r="D6" s="43">
        <v>107488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107488</v>
      </c>
      <c r="P6" s="44">
        <f t="shared" si="1"/>
        <v>4.6061021597531715</v>
      </c>
      <c r="Q6" s="9"/>
    </row>
    <row r="7" spans="1:134">
      <c r="A7" s="12"/>
      <c r="B7" s="42">
        <v>512</v>
      </c>
      <c r="C7" s="19" t="s">
        <v>20</v>
      </c>
      <c r="D7" s="43">
        <v>672424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1" si="2">SUM(D7:N7)</f>
        <v>672424</v>
      </c>
      <c r="P7" s="44">
        <f t="shared" si="1"/>
        <v>28.814878299622901</v>
      </c>
      <c r="Q7" s="9"/>
    </row>
    <row r="8" spans="1:134">
      <c r="A8" s="12"/>
      <c r="B8" s="42">
        <v>513</v>
      </c>
      <c r="C8" s="19" t="s">
        <v>21</v>
      </c>
      <c r="D8" s="43">
        <v>430090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430090</v>
      </c>
      <c r="P8" s="44">
        <f t="shared" si="1"/>
        <v>18.43032224888584</v>
      </c>
      <c r="Q8" s="9"/>
    </row>
    <row r="9" spans="1:134">
      <c r="A9" s="12"/>
      <c r="B9" s="42">
        <v>514</v>
      </c>
      <c r="C9" s="19" t="s">
        <v>22</v>
      </c>
      <c r="D9" s="43">
        <v>239914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239914</v>
      </c>
      <c r="P9" s="44">
        <f t="shared" si="1"/>
        <v>10.280853616729516</v>
      </c>
      <c r="Q9" s="9"/>
    </row>
    <row r="10" spans="1:134">
      <c r="A10" s="12"/>
      <c r="B10" s="42">
        <v>515</v>
      </c>
      <c r="C10" s="19" t="s">
        <v>47</v>
      </c>
      <c r="D10" s="43">
        <v>329110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329110</v>
      </c>
      <c r="P10" s="44">
        <f t="shared" si="1"/>
        <v>14.103102502571135</v>
      </c>
      <c r="Q10" s="9"/>
    </row>
    <row r="11" spans="1:134">
      <c r="A11" s="12"/>
      <c r="B11" s="42">
        <v>519</v>
      </c>
      <c r="C11" s="19" t="s">
        <v>24</v>
      </c>
      <c r="D11" s="43">
        <v>585084</v>
      </c>
      <c r="E11" s="43">
        <v>0</v>
      </c>
      <c r="F11" s="43">
        <v>0</v>
      </c>
      <c r="G11" s="43">
        <v>18324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2"/>
        <v>603408</v>
      </c>
      <c r="P11" s="44">
        <f t="shared" si="1"/>
        <v>25.857387727116901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SUM(D13:D16)</f>
        <v>7473355</v>
      </c>
      <c r="E12" s="29">
        <f t="shared" si="3"/>
        <v>22200</v>
      </c>
      <c r="F12" s="29">
        <f t="shared" si="3"/>
        <v>300290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>SUM(D12:N12)</f>
        <v>7795845</v>
      </c>
      <c r="P12" s="41">
        <f t="shared" si="1"/>
        <v>334.06946348988686</v>
      </c>
      <c r="Q12" s="10"/>
    </row>
    <row r="13" spans="1:134">
      <c r="A13" s="12"/>
      <c r="B13" s="42">
        <v>521</v>
      </c>
      <c r="C13" s="19" t="s">
        <v>26</v>
      </c>
      <c r="D13" s="43">
        <v>3774307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>SUM(D13:N13)</f>
        <v>3774307</v>
      </c>
      <c r="P13" s="44">
        <f t="shared" si="1"/>
        <v>161.73752999657182</v>
      </c>
      <c r="Q13" s="9"/>
    </row>
    <row r="14" spans="1:134">
      <c r="A14" s="12"/>
      <c r="B14" s="42">
        <v>522</v>
      </c>
      <c r="C14" s="19" t="s">
        <v>27</v>
      </c>
      <c r="D14" s="43">
        <v>2250035</v>
      </c>
      <c r="E14" s="43">
        <v>0</v>
      </c>
      <c r="F14" s="43">
        <v>300290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16" si="4">SUM(D14:N14)</f>
        <v>2550325</v>
      </c>
      <c r="P14" s="44">
        <f t="shared" si="1"/>
        <v>109.28715289681179</v>
      </c>
      <c r="Q14" s="9"/>
    </row>
    <row r="15" spans="1:134">
      <c r="A15" s="12"/>
      <c r="B15" s="42">
        <v>524</v>
      </c>
      <c r="C15" s="19" t="s">
        <v>28</v>
      </c>
      <c r="D15" s="43">
        <v>1361770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1361770</v>
      </c>
      <c r="P15" s="44">
        <f t="shared" si="1"/>
        <v>58.354902296880354</v>
      </c>
      <c r="Q15" s="9"/>
    </row>
    <row r="16" spans="1:134">
      <c r="A16" s="12"/>
      <c r="B16" s="42">
        <v>525</v>
      </c>
      <c r="C16" s="19" t="s">
        <v>29</v>
      </c>
      <c r="D16" s="43">
        <v>87243</v>
      </c>
      <c r="E16" s="43">
        <v>22200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4"/>
        <v>109443</v>
      </c>
      <c r="P16" s="44">
        <f t="shared" si="1"/>
        <v>4.6898782996229</v>
      </c>
      <c r="Q16" s="9"/>
    </row>
    <row r="17" spans="1:120" ht="15.75">
      <c r="A17" s="26" t="s">
        <v>31</v>
      </c>
      <c r="B17" s="27"/>
      <c r="C17" s="28"/>
      <c r="D17" s="29">
        <f t="shared" ref="D17:N17" si="5">SUM(D18:D21)</f>
        <v>0</v>
      </c>
      <c r="E17" s="29">
        <f t="shared" si="5"/>
        <v>4230994</v>
      </c>
      <c r="F17" s="29">
        <f t="shared" si="5"/>
        <v>85118</v>
      </c>
      <c r="G17" s="29">
        <f t="shared" si="5"/>
        <v>870471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40">
        <f>SUM(D17:N17)</f>
        <v>5186583</v>
      </c>
      <c r="P17" s="41">
        <f t="shared" si="1"/>
        <v>222.25672780253686</v>
      </c>
      <c r="Q17" s="10"/>
    </row>
    <row r="18" spans="1:120">
      <c r="A18" s="12"/>
      <c r="B18" s="42">
        <v>533</v>
      </c>
      <c r="C18" s="19" t="s">
        <v>76</v>
      </c>
      <c r="D18" s="43">
        <v>0</v>
      </c>
      <c r="E18" s="43">
        <v>0</v>
      </c>
      <c r="F18" s="43">
        <v>85118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ref="O18:O27" si="6">SUM(D18:N18)</f>
        <v>85118</v>
      </c>
      <c r="P18" s="44">
        <f t="shared" si="1"/>
        <v>3.6474974288652726</v>
      </c>
      <c r="Q18" s="9"/>
    </row>
    <row r="19" spans="1:120">
      <c r="A19" s="12"/>
      <c r="B19" s="42">
        <v>534</v>
      </c>
      <c r="C19" s="19" t="s">
        <v>32</v>
      </c>
      <c r="D19" s="43">
        <v>0</v>
      </c>
      <c r="E19" s="43">
        <v>1819290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1819290</v>
      </c>
      <c r="P19" s="44">
        <f t="shared" si="1"/>
        <v>77.960661638669862</v>
      </c>
      <c r="Q19" s="9"/>
    </row>
    <row r="20" spans="1:120">
      <c r="A20" s="12"/>
      <c r="B20" s="42">
        <v>537</v>
      </c>
      <c r="C20" s="19" t="s">
        <v>33</v>
      </c>
      <c r="D20" s="43">
        <v>0</v>
      </c>
      <c r="E20" s="43">
        <v>3284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3284</v>
      </c>
      <c r="P20" s="44">
        <f t="shared" si="1"/>
        <v>0.14072677408296194</v>
      </c>
      <c r="Q20" s="9"/>
    </row>
    <row r="21" spans="1:120">
      <c r="A21" s="12"/>
      <c r="B21" s="42">
        <v>538</v>
      </c>
      <c r="C21" s="19" t="s">
        <v>34</v>
      </c>
      <c r="D21" s="43">
        <v>0</v>
      </c>
      <c r="E21" s="43">
        <v>2408420</v>
      </c>
      <c r="F21" s="43">
        <v>0</v>
      </c>
      <c r="G21" s="43">
        <v>870471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3278891</v>
      </c>
      <c r="P21" s="44">
        <f t="shared" si="1"/>
        <v>140.50784196091874</v>
      </c>
      <c r="Q21" s="9"/>
    </row>
    <row r="22" spans="1:120" ht="15.75">
      <c r="A22" s="26" t="s">
        <v>35</v>
      </c>
      <c r="B22" s="27"/>
      <c r="C22" s="28"/>
      <c r="D22" s="29">
        <f t="shared" ref="D22:N22" si="7">SUM(D23:D23)</f>
        <v>2557658</v>
      </c>
      <c r="E22" s="29">
        <f t="shared" si="7"/>
        <v>1008298</v>
      </c>
      <c r="F22" s="29">
        <f t="shared" si="7"/>
        <v>0</v>
      </c>
      <c r="G22" s="29">
        <f t="shared" si="7"/>
        <v>144971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3710927</v>
      </c>
      <c r="P22" s="41">
        <f t="shared" si="1"/>
        <v>159.0215546794652</v>
      </c>
      <c r="Q22" s="10"/>
    </row>
    <row r="23" spans="1:120">
      <c r="A23" s="12"/>
      <c r="B23" s="42">
        <v>541</v>
      </c>
      <c r="C23" s="19" t="s">
        <v>36</v>
      </c>
      <c r="D23" s="43">
        <v>2557658</v>
      </c>
      <c r="E23" s="43">
        <v>1008298</v>
      </c>
      <c r="F23" s="43">
        <v>0</v>
      </c>
      <c r="G23" s="43">
        <v>144971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3710927</v>
      </c>
      <c r="P23" s="44">
        <f t="shared" si="1"/>
        <v>159.0215546794652</v>
      </c>
      <c r="Q23" s="9"/>
    </row>
    <row r="24" spans="1:120" ht="15.75">
      <c r="A24" s="26" t="s">
        <v>51</v>
      </c>
      <c r="B24" s="27"/>
      <c r="C24" s="28"/>
      <c r="D24" s="29">
        <f t="shared" ref="D24:N24" si="8">SUM(D25:D25)</f>
        <v>81005</v>
      </c>
      <c r="E24" s="29">
        <f t="shared" si="8"/>
        <v>0</v>
      </c>
      <c r="F24" s="29">
        <f t="shared" si="8"/>
        <v>0</v>
      </c>
      <c r="G24" s="29">
        <f t="shared" si="8"/>
        <v>0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 t="shared" si="6"/>
        <v>81005</v>
      </c>
      <c r="P24" s="41">
        <f t="shared" si="1"/>
        <v>3.4712461432979089</v>
      </c>
      <c r="Q24" s="10"/>
    </row>
    <row r="25" spans="1:120">
      <c r="A25" s="12"/>
      <c r="B25" s="42">
        <v>562</v>
      </c>
      <c r="C25" s="19" t="s">
        <v>52</v>
      </c>
      <c r="D25" s="43">
        <v>81005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81005</v>
      </c>
      <c r="P25" s="44">
        <f t="shared" si="1"/>
        <v>3.4712461432979089</v>
      </c>
      <c r="Q25" s="9"/>
    </row>
    <row r="26" spans="1:120" ht="15.75">
      <c r="A26" s="26" t="s">
        <v>37</v>
      </c>
      <c r="B26" s="27"/>
      <c r="C26" s="28"/>
      <c r="D26" s="29">
        <f t="shared" ref="D26:N26" si="9">SUM(D27:D27)</f>
        <v>1633405</v>
      </c>
      <c r="E26" s="29">
        <f t="shared" si="9"/>
        <v>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1633405</v>
      </c>
      <c r="P26" s="41">
        <f t="shared" si="1"/>
        <v>69.995071991772363</v>
      </c>
      <c r="Q26" s="9"/>
    </row>
    <row r="27" spans="1:120">
      <c r="A27" s="12"/>
      <c r="B27" s="42">
        <v>572</v>
      </c>
      <c r="C27" s="19" t="s">
        <v>38</v>
      </c>
      <c r="D27" s="43">
        <v>1633405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6"/>
        <v>1633405</v>
      </c>
      <c r="P27" s="44">
        <f t="shared" si="1"/>
        <v>69.995071991772363</v>
      </c>
      <c r="Q27" s="9"/>
    </row>
    <row r="28" spans="1:120" ht="15.75">
      <c r="A28" s="26" t="s">
        <v>42</v>
      </c>
      <c r="B28" s="27"/>
      <c r="C28" s="28"/>
      <c r="D28" s="29">
        <f t="shared" ref="D28:N28" si="10">SUM(D29:D29)</f>
        <v>302855</v>
      </c>
      <c r="E28" s="29">
        <f t="shared" si="10"/>
        <v>607731</v>
      </c>
      <c r="F28" s="29">
        <f t="shared" si="10"/>
        <v>0</v>
      </c>
      <c r="G28" s="29">
        <f t="shared" si="10"/>
        <v>0</v>
      </c>
      <c r="H28" s="29">
        <f t="shared" si="10"/>
        <v>0</v>
      </c>
      <c r="I28" s="29">
        <f t="shared" si="10"/>
        <v>0</v>
      </c>
      <c r="J28" s="29">
        <f t="shared" si="10"/>
        <v>0</v>
      </c>
      <c r="K28" s="29">
        <f t="shared" si="10"/>
        <v>0</v>
      </c>
      <c r="L28" s="29">
        <f t="shared" si="10"/>
        <v>0</v>
      </c>
      <c r="M28" s="29">
        <f t="shared" si="10"/>
        <v>0</v>
      </c>
      <c r="N28" s="29">
        <f t="shared" si="10"/>
        <v>0</v>
      </c>
      <c r="O28" s="29">
        <f>SUM(D28:N28)</f>
        <v>910586</v>
      </c>
      <c r="P28" s="41">
        <f t="shared" si="1"/>
        <v>39.020654782310594</v>
      </c>
      <c r="Q28" s="9"/>
    </row>
    <row r="29" spans="1:120" ht="15.75" thickBot="1">
      <c r="A29" s="12"/>
      <c r="B29" s="42">
        <v>581</v>
      </c>
      <c r="C29" s="19" t="s">
        <v>94</v>
      </c>
      <c r="D29" s="43">
        <v>302855</v>
      </c>
      <c r="E29" s="43">
        <v>607731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>SUM(D29:N29)</f>
        <v>910586</v>
      </c>
      <c r="P29" s="44">
        <f t="shared" si="1"/>
        <v>39.020654782310594</v>
      </c>
      <c r="Q29" s="9"/>
    </row>
    <row r="30" spans="1:120" ht="16.5" thickBot="1">
      <c r="A30" s="13" t="s">
        <v>10</v>
      </c>
      <c r="B30" s="21"/>
      <c r="C30" s="20"/>
      <c r="D30" s="14">
        <f>SUM(D5,D12,D17,D22,D24,D26,D28)</f>
        <v>14412388</v>
      </c>
      <c r="E30" s="14">
        <f t="shared" ref="E30:N30" si="11">SUM(E5,E12,E17,E22,E24,E26,E28)</f>
        <v>5869223</v>
      </c>
      <c r="F30" s="14">
        <f t="shared" si="11"/>
        <v>385408</v>
      </c>
      <c r="G30" s="14">
        <f t="shared" si="11"/>
        <v>1033766</v>
      </c>
      <c r="H30" s="14">
        <f t="shared" si="11"/>
        <v>0</v>
      </c>
      <c r="I30" s="14">
        <f t="shared" si="11"/>
        <v>0</v>
      </c>
      <c r="J30" s="14">
        <f t="shared" si="11"/>
        <v>0</v>
      </c>
      <c r="K30" s="14">
        <f t="shared" si="11"/>
        <v>0</v>
      </c>
      <c r="L30" s="14">
        <f t="shared" si="11"/>
        <v>0</v>
      </c>
      <c r="M30" s="14">
        <f t="shared" si="11"/>
        <v>0</v>
      </c>
      <c r="N30" s="14">
        <f t="shared" si="11"/>
        <v>0</v>
      </c>
      <c r="O30" s="14">
        <f>SUM(D30:N30)</f>
        <v>21700785</v>
      </c>
      <c r="P30" s="35">
        <f t="shared" si="1"/>
        <v>929.92736544394927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97</v>
      </c>
      <c r="N32" s="93"/>
      <c r="O32" s="93"/>
      <c r="P32" s="39">
        <v>23336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3"/>
      <c r="O3" s="34"/>
      <c r="P3" s="115" t="s">
        <v>91</v>
      </c>
      <c r="Q3" s="11"/>
      <c r="R3"/>
    </row>
    <row r="4" spans="1:134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92</v>
      </c>
      <c r="N4" s="32" t="s">
        <v>5</v>
      </c>
      <c r="O4" s="32" t="s">
        <v>93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SUM(D6:D11)</f>
        <v>2477070</v>
      </c>
      <c r="E5" s="24">
        <f t="shared" si="0"/>
        <v>113740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30" si="1">SUM(D5:N5)</f>
        <v>2590810</v>
      </c>
      <c r="P5" s="30">
        <f t="shared" ref="P5:P30" si="2">(O5/P$32)</f>
        <v>112.57538889371686</v>
      </c>
      <c r="Q5" s="6"/>
    </row>
    <row r="6" spans="1:134">
      <c r="A6" s="12"/>
      <c r="B6" s="42">
        <v>511</v>
      </c>
      <c r="C6" s="19" t="s">
        <v>19</v>
      </c>
      <c r="D6" s="43">
        <v>111550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111550</v>
      </c>
      <c r="P6" s="44">
        <f t="shared" si="2"/>
        <v>4.8470496219692363</v>
      </c>
      <c r="Q6" s="9"/>
    </row>
    <row r="7" spans="1:134">
      <c r="A7" s="12"/>
      <c r="B7" s="42">
        <v>512</v>
      </c>
      <c r="C7" s="19" t="s">
        <v>20</v>
      </c>
      <c r="D7" s="43">
        <v>535522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535522</v>
      </c>
      <c r="P7" s="44">
        <f t="shared" si="2"/>
        <v>23.269401234031459</v>
      </c>
      <c r="Q7" s="9"/>
    </row>
    <row r="8" spans="1:134">
      <c r="A8" s="12"/>
      <c r="B8" s="42">
        <v>513</v>
      </c>
      <c r="C8" s="19" t="s">
        <v>21</v>
      </c>
      <c r="D8" s="43">
        <v>394138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394138</v>
      </c>
      <c r="P8" s="44">
        <f t="shared" si="2"/>
        <v>17.126010254627619</v>
      </c>
      <c r="Q8" s="9"/>
    </row>
    <row r="9" spans="1:134">
      <c r="A9" s="12"/>
      <c r="B9" s="42">
        <v>514</v>
      </c>
      <c r="C9" s="19" t="s">
        <v>22</v>
      </c>
      <c r="D9" s="43">
        <v>209194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209194</v>
      </c>
      <c r="P9" s="44">
        <f t="shared" si="2"/>
        <v>9.0898583470930738</v>
      </c>
      <c r="Q9" s="9"/>
    </row>
    <row r="10" spans="1:134">
      <c r="A10" s="12"/>
      <c r="B10" s="42">
        <v>515</v>
      </c>
      <c r="C10" s="19" t="s">
        <v>47</v>
      </c>
      <c r="D10" s="43">
        <v>431925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431925</v>
      </c>
      <c r="P10" s="44">
        <f t="shared" si="2"/>
        <v>18.767923872425481</v>
      </c>
      <c r="Q10" s="9"/>
    </row>
    <row r="11" spans="1:134">
      <c r="A11" s="12"/>
      <c r="B11" s="42">
        <v>519</v>
      </c>
      <c r="C11" s="19" t="s">
        <v>24</v>
      </c>
      <c r="D11" s="43">
        <v>794741</v>
      </c>
      <c r="E11" s="43">
        <v>113740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908481</v>
      </c>
      <c r="P11" s="44">
        <f t="shared" si="2"/>
        <v>39.475145563570003</v>
      </c>
      <c r="Q11" s="9"/>
    </row>
    <row r="12" spans="1:134" ht="15.75">
      <c r="A12" s="26" t="s">
        <v>25</v>
      </c>
      <c r="B12" s="27"/>
      <c r="C12" s="28"/>
      <c r="D12" s="29">
        <f t="shared" ref="D12:N12" si="3">SUM(D13:D16)</f>
        <v>6952011</v>
      </c>
      <c r="E12" s="29">
        <f t="shared" si="3"/>
        <v>6495</v>
      </c>
      <c r="F12" s="29">
        <f t="shared" si="3"/>
        <v>301062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29">
        <f t="shared" si="3"/>
        <v>0</v>
      </c>
      <c r="O12" s="40">
        <f t="shared" si="1"/>
        <v>7259568</v>
      </c>
      <c r="P12" s="41">
        <f t="shared" si="2"/>
        <v>315.44138350569222</v>
      </c>
      <c r="Q12" s="10"/>
    </row>
    <row r="13" spans="1:134">
      <c r="A13" s="12"/>
      <c r="B13" s="42">
        <v>521</v>
      </c>
      <c r="C13" s="19" t="s">
        <v>26</v>
      </c>
      <c r="D13" s="43">
        <v>3681667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3681667</v>
      </c>
      <c r="P13" s="44">
        <f t="shared" si="2"/>
        <v>159.97510211175805</v>
      </c>
      <c r="Q13" s="9"/>
    </row>
    <row r="14" spans="1:134">
      <c r="A14" s="12"/>
      <c r="B14" s="42">
        <v>522</v>
      </c>
      <c r="C14" s="19" t="s">
        <v>27</v>
      </c>
      <c r="D14" s="43">
        <v>2019565</v>
      </c>
      <c r="E14" s="43">
        <v>0</v>
      </c>
      <c r="F14" s="43">
        <v>301062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2320627</v>
      </c>
      <c r="P14" s="44">
        <f t="shared" si="2"/>
        <v>100.8354479881811</v>
      </c>
      <c r="Q14" s="9"/>
    </row>
    <row r="15" spans="1:134">
      <c r="A15" s="12"/>
      <c r="B15" s="42">
        <v>524</v>
      </c>
      <c r="C15" s="19" t="s">
        <v>28</v>
      </c>
      <c r="D15" s="43">
        <v>1242238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1242238</v>
      </c>
      <c r="P15" s="44">
        <f t="shared" si="2"/>
        <v>53.977491961414792</v>
      </c>
      <c r="Q15" s="9"/>
    </row>
    <row r="16" spans="1:134">
      <c r="A16" s="12"/>
      <c r="B16" s="42">
        <v>525</v>
      </c>
      <c r="C16" s="19" t="s">
        <v>29</v>
      </c>
      <c r="D16" s="43">
        <v>8541</v>
      </c>
      <c r="E16" s="43">
        <v>6495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15036</v>
      </c>
      <c r="P16" s="44">
        <f t="shared" si="2"/>
        <v>0.65334144433822894</v>
      </c>
      <c r="Q16" s="9"/>
    </row>
    <row r="17" spans="1:120" ht="15.75">
      <c r="A17" s="26" t="s">
        <v>31</v>
      </c>
      <c r="B17" s="27"/>
      <c r="C17" s="28"/>
      <c r="D17" s="29">
        <f t="shared" ref="D17:N17" si="4">SUM(D18:D21)</f>
        <v>0</v>
      </c>
      <c r="E17" s="29">
        <f t="shared" si="4"/>
        <v>6694847</v>
      </c>
      <c r="F17" s="29">
        <f t="shared" si="4"/>
        <v>85515</v>
      </c>
      <c r="G17" s="29">
        <f t="shared" si="4"/>
        <v>0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29">
        <f t="shared" si="4"/>
        <v>0</v>
      </c>
      <c r="O17" s="40">
        <f t="shared" si="1"/>
        <v>6780362</v>
      </c>
      <c r="P17" s="41">
        <f t="shared" si="2"/>
        <v>294.61901451290521</v>
      </c>
      <c r="Q17" s="10"/>
    </row>
    <row r="18" spans="1:120">
      <c r="A18" s="12"/>
      <c r="B18" s="42">
        <v>533</v>
      </c>
      <c r="C18" s="19" t="s">
        <v>76</v>
      </c>
      <c r="D18" s="43">
        <v>0</v>
      </c>
      <c r="E18" s="43">
        <v>0</v>
      </c>
      <c r="F18" s="43">
        <v>85515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85515</v>
      </c>
      <c r="P18" s="44">
        <f t="shared" si="2"/>
        <v>3.7157816980968108</v>
      </c>
      <c r="Q18" s="9"/>
    </row>
    <row r="19" spans="1:120">
      <c r="A19" s="12"/>
      <c r="B19" s="42">
        <v>534</v>
      </c>
      <c r="C19" s="19" t="s">
        <v>32</v>
      </c>
      <c r="D19" s="43">
        <v>0</v>
      </c>
      <c r="E19" s="43">
        <v>1738332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1738332</v>
      </c>
      <c r="P19" s="44">
        <f t="shared" si="2"/>
        <v>75.533675154253928</v>
      </c>
      <c r="Q19" s="9"/>
    </row>
    <row r="20" spans="1:120">
      <c r="A20" s="12"/>
      <c r="B20" s="42">
        <v>537</v>
      </c>
      <c r="C20" s="19" t="s">
        <v>33</v>
      </c>
      <c r="D20" s="43">
        <v>0</v>
      </c>
      <c r="E20" s="43">
        <v>4501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4501</v>
      </c>
      <c r="P20" s="44">
        <f t="shared" si="2"/>
        <v>0.19557660554445119</v>
      </c>
      <c r="Q20" s="9"/>
    </row>
    <row r="21" spans="1:120">
      <c r="A21" s="12"/>
      <c r="B21" s="42">
        <v>538</v>
      </c>
      <c r="C21" s="19" t="s">
        <v>34</v>
      </c>
      <c r="D21" s="43">
        <v>0</v>
      </c>
      <c r="E21" s="43">
        <v>4952014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4952014</v>
      </c>
      <c r="P21" s="44">
        <f t="shared" si="2"/>
        <v>215.17398105500999</v>
      </c>
      <c r="Q21" s="9"/>
    </row>
    <row r="22" spans="1:120" ht="15.75">
      <c r="A22" s="26" t="s">
        <v>35</v>
      </c>
      <c r="B22" s="27"/>
      <c r="C22" s="28"/>
      <c r="D22" s="29">
        <f t="shared" ref="D22:N22" si="5">SUM(D23:D23)</f>
        <v>769206</v>
      </c>
      <c r="E22" s="29">
        <f t="shared" si="5"/>
        <v>975068</v>
      </c>
      <c r="F22" s="29">
        <f t="shared" si="5"/>
        <v>0</v>
      </c>
      <c r="G22" s="29">
        <f t="shared" si="5"/>
        <v>18377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si="1"/>
        <v>1762651</v>
      </c>
      <c r="P22" s="41">
        <f t="shared" si="2"/>
        <v>76.590379768836357</v>
      </c>
      <c r="Q22" s="10"/>
    </row>
    <row r="23" spans="1:120">
      <c r="A23" s="12"/>
      <c r="B23" s="42">
        <v>541</v>
      </c>
      <c r="C23" s="19" t="s">
        <v>36</v>
      </c>
      <c r="D23" s="43">
        <v>769206</v>
      </c>
      <c r="E23" s="43">
        <v>975068</v>
      </c>
      <c r="F23" s="43">
        <v>0</v>
      </c>
      <c r="G23" s="43">
        <v>18377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1762651</v>
      </c>
      <c r="P23" s="44">
        <f t="shared" si="2"/>
        <v>76.590379768836357</v>
      </c>
      <c r="Q23" s="9"/>
    </row>
    <row r="24" spans="1:120" ht="15.75">
      <c r="A24" s="26" t="s">
        <v>51</v>
      </c>
      <c r="B24" s="27"/>
      <c r="C24" s="28"/>
      <c r="D24" s="29">
        <f t="shared" ref="D24:N24" si="6">SUM(D25:D25)</f>
        <v>91931</v>
      </c>
      <c r="E24" s="29">
        <f t="shared" si="6"/>
        <v>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1"/>
        <v>91931</v>
      </c>
      <c r="P24" s="41">
        <f t="shared" si="2"/>
        <v>3.9945685235074304</v>
      </c>
      <c r="Q24" s="10"/>
    </row>
    <row r="25" spans="1:120">
      <c r="A25" s="12"/>
      <c r="B25" s="42">
        <v>562</v>
      </c>
      <c r="C25" s="19" t="s">
        <v>52</v>
      </c>
      <c r="D25" s="43">
        <v>91931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91931</v>
      </c>
      <c r="P25" s="44">
        <f t="shared" si="2"/>
        <v>3.9945685235074304</v>
      </c>
      <c r="Q25" s="9"/>
    </row>
    <row r="26" spans="1:120" ht="15.75">
      <c r="A26" s="26" t="s">
        <v>37</v>
      </c>
      <c r="B26" s="27"/>
      <c r="C26" s="28"/>
      <c r="D26" s="29">
        <f t="shared" ref="D26:N26" si="7">SUM(D27:D27)</f>
        <v>1436960</v>
      </c>
      <c r="E26" s="29">
        <f t="shared" si="7"/>
        <v>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1436960</v>
      </c>
      <c r="P26" s="41">
        <f t="shared" si="2"/>
        <v>62.438515686104111</v>
      </c>
      <c r="Q26" s="9"/>
    </row>
    <row r="27" spans="1:120">
      <c r="A27" s="12"/>
      <c r="B27" s="42">
        <v>572</v>
      </c>
      <c r="C27" s="19" t="s">
        <v>38</v>
      </c>
      <c r="D27" s="43">
        <v>1436960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1436960</v>
      </c>
      <c r="P27" s="44">
        <f t="shared" si="2"/>
        <v>62.438515686104111</v>
      </c>
      <c r="Q27" s="9"/>
    </row>
    <row r="28" spans="1:120" ht="15.75">
      <c r="A28" s="26" t="s">
        <v>42</v>
      </c>
      <c r="B28" s="27"/>
      <c r="C28" s="28"/>
      <c r="D28" s="29">
        <f t="shared" ref="D28:N28" si="8">SUM(D29:D29)</f>
        <v>552817</v>
      </c>
      <c r="E28" s="29">
        <f t="shared" si="8"/>
        <v>808874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8"/>
        <v>0</v>
      </c>
      <c r="O28" s="29">
        <f t="shared" si="1"/>
        <v>1361691</v>
      </c>
      <c r="P28" s="41">
        <f t="shared" si="2"/>
        <v>59.167941253150254</v>
      </c>
      <c r="Q28" s="9"/>
    </row>
    <row r="29" spans="1:120" ht="15.75" thickBot="1">
      <c r="A29" s="12"/>
      <c r="B29" s="42">
        <v>581</v>
      </c>
      <c r="C29" s="19" t="s">
        <v>94</v>
      </c>
      <c r="D29" s="43">
        <v>552817</v>
      </c>
      <c r="E29" s="43">
        <v>808874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1"/>
        <v>1361691</v>
      </c>
      <c r="P29" s="44">
        <f t="shared" si="2"/>
        <v>59.167941253150254</v>
      </c>
      <c r="Q29" s="9"/>
    </row>
    <row r="30" spans="1:120" ht="16.5" thickBot="1">
      <c r="A30" s="13" t="s">
        <v>10</v>
      </c>
      <c r="B30" s="21"/>
      <c r="C30" s="20"/>
      <c r="D30" s="14">
        <f>SUM(D5,D12,D17,D22,D24,D26,D28)</f>
        <v>12279995</v>
      </c>
      <c r="E30" s="14">
        <f t="shared" ref="E30:N30" si="9">SUM(E5,E12,E17,E22,E24,E26,E28)</f>
        <v>8599024</v>
      </c>
      <c r="F30" s="14">
        <f t="shared" si="9"/>
        <v>386577</v>
      </c>
      <c r="G30" s="14">
        <f t="shared" si="9"/>
        <v>18377</v>
      </c>
      <c r="H30" s="14">
        <f t="shared" si="9"/>
        <v>0</v>
      </c>
      <c r="I30" s="14">
        <f t="shared" si="9"/>
        <v>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9"/>
        <v>0</v>
      </c>
      <c r="O30" s="14">
        <f t="shared" si="1"/>
        <v>21283973</v>
      </c>
      <c r="P30" s="35">
        <f t="shared" si="2"/>
        <v>924.82719214391238</v>
      </c>
      <c r="Q30" s="6"/>
      <c r="R30" s="2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</row>
    <row r="31" spans="1:120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8"/>
    </row>
    <row r="32" spans="1:120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38"/>
      <c r="M32" s="93" t="s">
        <v>95</v>
      </c>
      <c r="N32" s="93"/>
      <c r="O32" s="93"/>
      <c r="P32" s="39">
        <v>23014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45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  <ignoredErrors>
    <ignoredError sqref="O25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2357714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2357714</v>
      </c>
      <c r="O5" s="30">
        <f t="shared" ref="O5:O31" si="1">(N5/O$33)</f>
        <v>107.30050516543029</v>
      </c>
      <c r="P5" s="6"/>
    </row>
    <row r="6" spans="1:133">
      <c r="A6" s="12"/>
      <c r="B6" s="42">
        <v>511</v>
      </c>
      <c r="C6" s="19" t="s">
        <v>19</v>
      </c>
      <c r="D6" s="43">
        <v>93477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93477</v>
      </c>
      <c r="O6" s="44">
        <f t="shared" si="1"/>
        <v>4.2541755791198286</v>
      </c>
      <c r="P6" s="9"/>
    </row>
    <row r="7" spans="1:133">
      <c r="A7" s="12"/>
      <c r="B7" s="42">
        <v>512</v>
      </c>
      <c r="C7" s="19" t="s">
        <v>20</v>
      </c>
      <c r="D7" s="43">
        <v>463618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463618</v>
      </c>
      <c r="O7" s="44">
        <f t="shared" si="1"/>
        <v>21.099440222090749</v>
      </c>
      <c r="P7" s="9"/>
    </row>
    <row r="8" spans="1:133">
      <c r="A8" s="12"/>
      <c r="B8" s="42">
        <v>513</v>
      </c>
      <c r="C8" s="19" t="s">
        <v>21</v>
      </c>
      <c r="D8" s="43">
        <v>375503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375503</v>
      </c>
      <c r="O8" s="44">
        <f t="shared" si="1"/>
        <v>17.089291403085603</v>
      </c>
      <c r="P8" s="9"/>
    </row>
    <row r="9" spans="1:133">
      <c r="A9" s="12"/>
      <c r="B9" s="42">
        <v>514</v>
      </c>
      <c r="C9" s="19" t="s">
        <v>22</v>
      </c>
      <c r="D9" s="43">
        <v>451268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451268</v>
      </c>
      <c r="O9" s="44">
        <f t="shared" si="1"/>
        <v>20.537386792882174</v>
      </c>
      <c r="P9" s="9"/>
    </row>
    <row r="10" spans="1:133">
      <c r="A10" s="12"/>
      <c r="B10" s="42">
        <v>515</v>
      </c>
      <c r="C10" s="19" t="s">
        <v>47</v>
      </c>
      <c r="D10" s="43">
        <v>471064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471064</v>
      </c>
      <c r="O10" s="44">
        <f t="shared" si="1"/>
        <v>21.438310653984434</v>
      </c>
      <c r="P10" s="9"/>
    </row>
    <row r="11" spans="1:133">
      <c r="A11" s="12"/>
      <c r="B11" s="42">
        <v>517</v>
      </c>
      <c r="C11" s="19" t="s">
        <v>23</v>
      </c>
      <c r="D11" s="43">
        <v>3091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3091</v>
      </c>
      <c r="O11" s="44">
        <f t="shared" si="1"/>
        <v>0.14067264369908525</v>
      </c>
      <c r="P11" s="9"/>
    </row>
    <row r="12" spans="1:133">
      <c r="A12" s="12"/>
      <c r="B12" s="42">
        <v>519</v>
      </c>
      <c r="C12" s="19" t="s">
        <v>62</v>
      </c>
      <c r="D12" s="43">
        <v>499693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499693</v>
      </c>
      <c r="O12" s="44">
        <f t="shared" si="1"/>
        <v>22.741227870568427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6423559</v>
      </c>
      <c r="E13" s="29">
        <f t="shared" si="3"/>
        <v>127002</v>
      </c>
      <c r="F13" s="29">
        <f t="shared" si="3"/>
        <v>300761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6851322</v>
      </c>
      <c r="O13" s="41">
        <f t="shared" si="1"/>
        <v>311.80639876211717</v>
      </c>
      <c r="P13" s="10"/>
    </row>
    <row r="14" spans="1:133">
      <c r="A14" s="12"/>
      <c r="B14" s="42">
        <v>521</v>
      </c>
      <c r="C14" s="19" t="s">
        <v>26</v>
      </c>
      <c r="D14" s="43">
        <v>3663369</v>
      </c>
      <c r="E14" s="43">
        <v>127002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3790371</v>
      </c>
      <c r="O14" s="44">
        <f t="shared" si="1"/>
        <v>172.5012970463751</v>
      </c>
      <c r="P14" s="9"/>
    </row>
    <row r="15" spans="1:133">
      <c r="A15" s="12"/>
      <c r="B15" s="42">
        <v>522</v>
      </c>
      <c r="C15" s="19" t="s">
        <v>27</v>
      </c>
      <c r="D15" s="43">
        <v>1871125</v>
      </c>
      <c r="E15" s="43">
        <v>0</v>
      </c>
      <c r="F15" s="43">
        <v>300761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2171886</v>
      </c>
      <c r="O15" s="44">
        <f t="shared" si="1"/>
        <v>98.843398716606742</v>
      </c>
      <c r="P15" s="9"/>
    </row>
    <row r="16" spans="1:133">
      <c r="A16" s="12"/>
      <c r="B16" s="42">
        <v>524</v>
      </c>
      <c r="C16" s="19" t="s">
        <v>28</v>
      </c>
      <c r="D16" s="43">
        <v>836369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836369</v>
      </c>
      <c r="O16" s="44">
        <f t="shared" si="1"/>
        <v>38.063487006781052</v>
      </c>
      <c r="P16" s="9"/>
    </row>
    <row r="17" spans="1:119">
      <c r="A17" s="12"/>
      <c r="B17" s="42">
        <v>525</v>
      </c>
      <c r="C17" s="19" t="s">
        <v>29</v>
      </c>
      <c r="D17" s="43">
        <v>52696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52696</v>
      </c>
      <c r="O17" s="44">
        <f t="shared" si="1"/>
        <v>2.398215992354253</v>
      </c>
      <c r="P17" s="9"/>
    </row>
    <row r="18" spans="1:119" ht="15.75">
      <c r="A18" s="26" t="s">
        <v>31</v>
      </c>
      <c r="B18" s="27"/>
      <c r="C18" s="28"/>
      <c r="D18" s="29">
        <f t="shared" ref="D18:M18" si="5">SUM(D19:D22)</f>
        <v>0</v>
      </c>
      <c r="E18" s="29">
        <f t="shared" si="5"/>
        <v>3812074</v>
      </c>
      <c r="F18" s="29">
        <f t="shared" si="5"/>
        <v>84883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3896957</v>
      </c>
      <c r="O18" s="41">
        <f t="shared" si="1"/>
        <v>177.35206844764028</v>
      </c>
      <c r="P18" s="10"/>
    </row>
    <row r="19" spans="1:119">
      <c r="A19" s="12"/>
      <c r="B19" s="42">
        <v>533</v>
      </c>
      <c r="C19" s="19" t="s">
        <v>76</v>
      </c>
      <c r="D19" s="43">
        <v>0</v>
      </c>
      <c r="E19" s="43">
        <v>0</v>
      </c>
      <c r="F19" s="43">
        <v>84883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84883</v>
      </c>
      <c r="O19" s="44">
        <f t="shared" si="1"/>
        <v>3.863059209029263</v>
      </c>
      <c r="P19" s="9"/>
    </row>
    <row r="20" spans="1:119">
      <c r="A20" s="12"/>
      <c r="B20" s="42">
        <v>534</v>
      </c>
      <c r="C20" s="19" t="s">
        <v>64</v>
      </c>
      <c r="D20" s="43">
        <v>0</v>
      </c>
      <c r="E20" s="43">
        <v>1677435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1677435</v>
      </c>
      <c r="O20" s="44">
        <f t="shared" si="1"/>
        <v>76.340736358257857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2129495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2129495</v>
      </c>
      <c r="O21" s="44">
        <f t="shared" si="1"/>
        <v>96.914167387247986</v>
      </c>
      <c r="P21" s="9"/>
    </row>
    <row r="22" spans="1:119">
      <c r="A22" s="12"/>
      <c r="B22" s="42">
        <v>539</v>
      </c>
      <c r="C22" s="19" t="s">
        <v>66</v>
      </c>
      <c r="D22" s="43">
        <v>0</v>
      </c>
      <c r="E22" s="43">
        <v>5144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5144</v>
      </c>
      <c r="O22" s="44">
        <f t="shared" si="1"/>
        <v>0.23410549310517453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1291669</v>
      </c>
      <c r="E23" s="29">
        <f t="shared" si="6"/>
        <v>641809</v>
      </c>
      <c r="F23" s="29">
        <f t="shared" si="6"/>
        <v>0</v>
      </c>
      <c r="G23" s="29">
        <f t="shared" si="6"/>
        <v>45405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1978883</v>
      </c>
      <c r="O23" s="41">
        <f t="shared" si="1"/>
        <v>90.059755154052695</v>
      </c>
      <c r="P23" s="10"/>
    </row>
    <row r="24" spans="1:119">
      <c r="A24" s="12"/>
      <c r="B24" s="42">
        <v>541</v>
      </c>
      <c r="C24" s="19" t="s">
        <v>67</v>
      </c>
      <c r="D24" s="43">
        <v>1291669</v>
      </c>
      <c r="E24" s="43">
        <v>641809</v>
      </c>
      <c r="F24" s="43">
        <v>0</v>
      </c>
      <c r="G24" s="43">
        <v>45405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1978883</v>
      </c>
      <c r="O24" s="44">
        <f t="shared" si="1"/>
        <v>90.059755154052695</v>
      </c>
      <c r="P24" s="9"/>
    </row>
    <row r="25" spans="1:119" ht="15.75">
      <c r="A25" s="26" t="s">
        <v>51</v>
      </c>
      <c r="B25" s="27"/>
      <c r="C25" s="28"/>
      <c r="D25" s="29">
        <f t="shared" ref="D25:M25" si="7">SUM(D26:D26)</f>
        <v>74428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74428</v>
      </c>
      <c r="O25" s="41">
        <f t="shared" si="1"/>
        <v>3.3872479861648386</v>
      </c>
      <c r="P25" s="10"/>
    </row>
    <row r="26" spans="1:119">
      <c r="A26" s="12"/>
      <c r="B26" s="42">
        <v>562</v>
      </c>
      <c r="C26" s="19" t="s">
        <v>85</v>
      </c>
      <c r="D26" s="43">
        <v>74428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74428</v>
      </c>
      <c r="O26" s="44">
        <f t="shared" si="1"/>
        <v>3.3872479861648386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1396446</v>
      </c>
      <c r="E27" s="29">
        <f t="shared" si="8"/>
        <v>96889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1493335</v>
      </c>
      <c r="O27" s="41">
        <f t="shared" si="1"/>
        <v>67.962271879124387</v>
      </c>
      <c r="P27" s="9"/>
    </row>
    <row r="28" spans="1:119">
      <c r="A28" s="12"/>
      <c r="B28" s="42">
        <v>572</v>
      </c>
      <c r="C28" s="19" t="s">
        <v>69</v>
      </c>
      <c r="D28" s="43">
        <v>1396446</v>
      </c>
      <c r="E28" s="43">
        <v>96889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1493335</v>
      </c>
      <c r="O28" s="44">
        <f t="shared" si="1"/>
        <v>67.962271879124387</v>
      </c>
      <c r="P28" s="9"/>
    </row>
    <row r="29" spans="1:119" ht="15.75">
      <c r="A29" s="26" t="s">
        <v>70</v>
      </c>
      <c r="B29" s="27"/>
      <c r="C29" s="28"/>
      <c r="D29" s="29">
        <f t="shared" ref="D29:M29" si="9">SUM(D30:D30)</f>
        <v>1666944</v>
      </c>
      <c r="E29" s="29">
        <f t="shared" si="9"/>
        <v>867032</v>
      </c>
      <c r="F29" s="29">
        <f t="shared" si="9"/>
        <v>0</v>
      </c>
      <c r="G29" s="29">
        <f t="shared" si="9"/>
        <v>0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2533976</v>
      </c>
      <c r="O29" s="41">
        <f t="shared" si="1"/>
        <v>115.32225913621262</v>
      </c>
      <c r="P29" s="9"/>
    </row>
    <row r="30" spans="1:119" ht="15.75" thickBot="1">
      <c r="A30" s="12"/>
      <c r="B30" s="42">
        <v>581</v>
      </c>
      <c r="C30" s="19" t="s">
        <v>71</v>
      </c>
      <c r="D30" s="43">
        <v>1666944</v>
      </c>
      <c r="E30" s="43">
        <v>867032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2533976</v>
      </c>
      <c r="O30" s="44">
        <f t="shared" si="1"/>
        <v>115.32225913621262</v>
      </c>
      <c r="P30" s="9"/>
    </row>
    <row r="31" spans="1:119" ht="16.5" thickBot="1">
      <c r="A31" s="13" t="s">
        <v>10</v>
      </c>
      <c r="B31" s="21"/>
      <c r="C31" s="20"/>
      <c r="D31" s="14">
        <f>SUM(D5,D13,D18,D23,D25,D27,D29)</f>
        <v>13210760</v>
      </c>
      <c r="E31" s="14">
        <f t="shared" ref="E31:M31" si="10">SUM(E5,E13,E18,E23,E25,E27,E29)</f>
        <v>5544806</v>
      </c>
      <c r="F31" s="14">
        <f t="shared" si="10"/>
        <v>385644</v>
      </c>
      <c r="G31" s="14">
        <f t="shared" si="10"/>
        <v>45405</v>
      </c>
      <c r="H31" s="14">
        <f t="shared" si="10"/>
        <v>0</v>
      </c>
      <c r="I31" s="14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19186615</v>
      </c>
      <c r="O31" s="35">
        <f t="shared" si="1"/>
        <v>873.19050653074225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89</v>
      </c>
      <c r="M33" s="93"/>
      <c r="N33" s="93"/>
      <c r="O33" s="39">
        <v>21973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6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2066943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2066943</v>
      </c>
      <c r="O5" s="30">
        <f t="shared" ref="O5:O33" si="1">(N5/O$35)</f>
        <v>97.607810729127308</v>
      </c>
      <c r="P5" s="6"/>
    </row>
    <row r="6" spans="1:133">
      <c r="A6" s="12"/>
      <c r="B6" s="42">
        <v>511</v>
      </c>
      <c r="C6" s="19" t="s">
        <v>19</v>
      </c>
      <c r="D6" s="43">
        <v>85013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85013</v>
      </c>
      <c r="O6" s="44">
        <f t="shared" si="1"/>
        <v>4.0145919909331322</v>
      </c>
      <c r="P6" s="9"/>
    </row>
    <row r="7" spans="1:133">
      <c r="A7" s="12"/>
      <c r="B7" s="42">
        <v>512</v>
      </c>
      <c r="C7" s="19" t="s">
        <v>20</v>
      </c>
      <c r="D7" s="43">
        <v>426699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426699</v>
      </c>
      <c r="O7" s="44">
        <f t="shared" si="1"/>
        <v>20.150122780506234</v>
      </c>
      <c r="P7" s="9"/>
    </row>
    <row r="8" spans="1:133">
      <c r="A8" s="12"/>
      <c r="B8" s="42">
        <v>513</v>
      </c>
      <c r="C8" s="19" t="s">
        <v>21</v>
      </c>
      <c r="D8" s="43">
        <v>366132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366132</v>
      </c>
      <c r="O8" s="44">
        <f t="shared" si="1"/>
        <v>17.289950887797506</v>
      </c>
      <c r="P8" s="9"/>
    </row>
    <row r="9" spans="1:133">
      <c r="A9" s="12"/>
      <c r="B9" s="42">
        <v>514</v>
      </c>
      <c r="C9" s="19" t="s">
        <v>22</v>
      </c>
      <c r="D9" s="43">
        <v>281795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281795</v>
      </c>
      <c r="O9" s="44">
        <f t="shared" si="1"/>
        <v>13.307281828485078</v>
      </c>
      <c r="P9" s="9"/>
    </row>
    <row r="10" spans="1:133">
      <c r="A10" s="12"/>
      <c r="B10" s="42">
        <v>515</v>
      </c>
      <c r="C10" s="19" t="s">
        <v>47</v>
      </c>
      <c r="D10" s="43">
        <v>368398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368398</v>
      </c>
      <c r="O10" s="44">
        <f t="shared" si="1"/>
        <v>17.396958821307141</v>
      </c>
      <c r="P10" s="9"/>
    </row>
    <row r="11" spans="1:133">
      <c r="A11" s="12"/>
      <c r="B11" s="42">
        <v>517</v>
      </c>
      <c r="C11" s="19" t="s">
        <v>23</v>
      </c>
      <c r="D11" s="43">
        <v>4404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4404</v>
      </c>
      <c r="O11" s="44">
        <f t="shared" si="1"/>
        <v>0.20797128825085001</v>
      </c>
      <c r="P11" s="9"/>
    </row>
    <row r="12" spans="1:133">
      <c r="A12" s="12"/>
      <c r="B12" s="42">
        <v>519</v>
      </c>
      <c r="C12" s="19" t="s">
        <v>62</v>
      </c>
      <c r="D12" s="43">
        <v>534502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534502</v>
      </c>
      <c r="O12" s="44">
        <f t="shared" si="1"/>
        <v>25.240933131847374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SUM(D14:D17)</f>
        <v>6349071</v>
      </c>
      <c r="E13" s="29">
        <f t="shared" si="3"/>
        <v>0</v>
      </c>
      <c r="F13" s="29">
        <f t="shared" si="3"/>
        <v>300378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3" si="4">SUM(D13:M13)</f>
        <v>6649449</v>
      </c>
      <c r="O13" s="41">
        <f t="shared" si="1"/>
        <v>314.0087363052512</v>
      </c>
      <c r="P13" s="10"/>
    </row>
    <row r="14" spans="1:133">
      <c r="A14" s="12"/>
      <c r="B14" s="42">
        <v>521</v>
      </c>
      <c r="C14" s="19" t="s">
        <v>26</v>
      </c>
      <c r="D14" s="43">
        <v>3634397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3634397</v>
      </c>
      <c r="O14" s="44">
        <f t="shared" si="1"/>
        <v>171.62811673592748</v>
      </c>
      <c r="P14" s="9"/>
    </row>
    <row r="15" spans="1:133">
      <c r="A15" s="12"/>
      <c r="B15" s="42">
        <v>522</v>
      </c>
      <c r="C15" s="19" t="s">
        <v>27</v>
      </c>
      <c r="D15" s="43">
        <v>1753015</v>
      </c>
      <c r="E15" s="43">
        <v>0</v>
      </c>
      <c r="F15" s="43">
        <v>300378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2053393</v>
      </c>
      <c r="O15" s="44">
        <f t="shared" si="1"/>
        <v>96.967935398564407</v>
      </c>
      <c r="P15" s="9"/>
    </row>
    <row r="16" spans="1:133">
      <c r="A16" s="12"/>
      <c r="B16" s="42">
        <v>524</v>
      </c>
      <c r="C16" s="19" t="s">
        <v>28</v>
      </c>
      <c r="D16" s="43">
        <v>912801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912801</v>
      </c>
      <c r="O16" s="44">
        <f t="shared" si="1"/>
        <v>43.105449565545904</v>
      </c>
      <c r="P16" s="9"/>
    </row>
    <row r="17" spans="1:16">
      <c r="A17" s="12"/>
      <c r="B17" s="42">
        <v>525</v>
      </c>
      <c r="C17" s="19" t="s">
        <v>29</v>
      </c>
      <c r="D17" s="43">
        <v>48858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48858</v>
      </c>
      <c r="O17" s="44">
        <f t="shared" si="1"/>
        <v>2.3072346052134494</v>
      </c>
      <c r="P17" s="9"/>
    </row>
    <row r="18" spans="1:16" ht="15.75">
      <c r="A18" s="26" t="s">
        <v>31</v>
      </c>
      <c r="B18" s="27"/>
      <c r="C18" s="28"/>
      <c r="D18" s="29">
        <f t="shared" ref="D18:M18" si="5">SUM(D19:D21)</f>
        <v>0</v>
      </c>
      <c r="E18" s="29">
        <f t="shared" si="5"/>
        <v>3777886</v>
      </c>
      <c r="F18" s="29">
        <f t="shared" si="5"/>
        <v>145728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40">
        <f t="shared" si="4"/>
        <v>3923614</v>
      </c>
      <c r="O18" s="41">
        <f t="shared" si="1"/>
        <v>185.28588968643749</v>
      </c>
      <c r="P18" s="10"/>
    </row>
    <row r="19" spans="1:16">
      <c r="A19" s="12"/>
      <c r="B19" s="42">
        <v>533</v>
      </c>
      <c r="C19" s="19" t="s">
        <v>76</v>
      </c>
      <c r="D19" s="43">
        <v>0</v>
      </c>
      <c r="E19" s="43">
        <v>0</v>
      </c>
      <c r="F19" s="43">
        <v>145728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4"/>
        <v>145728</v>
      </c>
      <c r="O19" s="44">
        <f t="shared" si="1"/>
        <v>6.8817529278428413</v>
      </c>
      <c r="P19" s="9"/>
    </row>
    <row r="20" spans="1:16">
      <c r="A20" s="12"/>
      <c r="B20" s="42">
        <v>534</v>
      </c>
      <c r="C20" s="19" t="s">
        <v>64</v>
      </c>
      <c r="D20" s="43">
        <v>0</v>
      </c>
      <c r="E20" s="43">
        <v>1540179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1540179</v>
      </c>
      <c r="O20" s="44">
        <f t="shared" si="1"/>
        <v>72.73229127313941</v>
      </c>
      <c r="P20" s="9"/>
    </row>
    <row r="21" spans="1:16">
      <c r="A21" s="12"/>
      <c r="B21" s="42">
        <v>538</v>
      </c>
      <c r="C21" s="19" t="s">
        <v>65</v>
      </c>
      <c r="D21" s="43">
        <v>0</v>
      </c>
      <c r="E21" s="43">
        <v>2237707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2237707</v>
      </c>
      <c r="O21" s="44">
        <f t="shared" si="1"/>
        <v>105.67184548545524</v>
      </c>
      <c r="P21" s="9"/>
    </row>
    <row r="22" spans="1:16" ht="15.75">
      <c r="A22" s="26" t="s">
        <v>35</v>
      </c>
      <c r="B22" s="27"/>
      <c r="C22" s="28"/>
      <c r="D22" s="29">
        <f t="shared" ref="D22:M22" si="6">SUM(D23:D23)</f>
        <v>974774</v>
      </c>
      <c r="E22" s="29">
        <f t="shared" si="6"/>
        <v>676955</v>
      </c>
      <c r="F22" s="29">
        <f t="shared" si="6"/>
        <v>0</v>
      </c>
      <c r="G22" s="29">
        <f t="shared" si="6"/>
        <v>44871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4"/>
        <v>1696600</v>
      </c>
      <c r="O22" s="41">
        <f t="shared" si="1"/>
        <v>80.119002644503212</v>
      </c>
      <c r="P22" s="10"/>
    </row>
    <row r="23" spans="1:16">
      <c r="A23" s="12"/>
      <c r="B23" s="42">
        <v>541</v>
      </c>
      <c r="C23" s="19" t="s">
        <v>67</v>
      </c>
      <c r="D23" s="43">
        <v>974774</v>
      </c>
      <c r="E23" s="43">
        <v>676955</v>
      </c>
      <c r="F23" s="43">
        <v>0</v>
      </c>
      <c r="G23" s="43">
        <v>44871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1696600</v>
      </c>
      <c r="O23" s="44">
        <f t="shared" si="1"/>
        <v>80.119002644503212</v>
      </c>
      <c r="P23" s="9"/>
    </row>
    <row r="24" spans="1:16" ht="15.75">
      <c r="A24" s="26" t="s">
        <v>55</v>
      </c>
      <c r="B24" s="27"/>
      <c r="C24" s="28"/>
      <c r="D24" s="29">
        <f t="shared" ref="D24:M24" si="7">SUM(D25:D25)</f>
        <v>0</v>
      </c>
      <c r="E24" s="29">
        <f t="shared" si="7"/>
        <v>21256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4"/>
        <v>21256</v>
      </c>
      <c r="O24" s="41">
        <f t="shared" si="1"/>
        <v>1.0037778617302606</v>
      </c>
      <c r="P24" s="10"/>
    </row>
    <row r="25" spans="1:16">
      <c r="A25" s="45"/>
      <c r="B25" s="46">
        <v>559</v>
      </c>
      <c r="C25" s="47" t="s">
        <v>68</v>
      </c>
      <c r="D25" s="43">
        <v>0</v>
      </c>
      <c r="E25" s="43">
        <v>21256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21256</v>
      </c>
      <c r="O25" s="44">
        <f t="shared" si="1"/>
        <v>1.0037778617302606</v>
      </c>
      <c r="P25" s="9"/>
    </row>
    <row r="26" spans="1:16" ht="15.75">
      <c r="A26" s="26" t="s">
        <v>51</v>
      </c>
      <c r="B26" s="27"/>
      <c r="C26" s="28"/>
      <c r="D26" s="29">
        <f t="shared" ref="D26:M26" si="8">SUM(D27:D27)</f>
        <v>73826</v>
      </c>
      <c r="E26" s="29">
        <f t="shared" si="8"/>
        <v>0</v>
      </c>
      <c r="F26" s="29">
        <f t="shared" si="8"/>
        <v>0</v>
      </c>
      <c r="G26" s="29">
        <f t="shared" si="8"/>
        <v>0</v>
      </c>
      <c r="H26" s="29">
        <f t="shared" si="8"/>
        <v>0</v>
      </c>
      <c r="I26" s="29">
        <f t="shared" si="8"/>
        <v>0</v>
      </c>
      <c r="J26" s="29">
        <f t="shared" si="8"/>
        <v>0</v>
      </c>
      <c r="K26" s="29">
        <f t="shared" si="8"/>
        <v>0</v>
      </c>
      <c r="L26" s="29">
        <f t="shared" si="8"/>
        <v>0</v>
      </c>
      <c r="M26" s="29">
        <f t="shared" si="8"/>
        <v>0</v>
      </c>
      <c r="N26" s="29">
        <f t="shared" si="4"/>
        <v>73826</v>
      </c>
      <c r="O26" s="41">
        <f t="shared" si="1"/>
        <v>3.486305251227805</v>
      </c>
      <c r="P26" s="10"/>
    </row>
    <row r="27" spans="1:16">
      <c r="A27" s="12"/>
      <c r="B27" s="42">
        <v>562</v>
      </c>
      <c r="C27" s="19" t="s">
        <v>85</v>
      </c>
      <c r="D27" s="43">
        <v>73826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73826</v>
      </c>
      <c r="O27" s="44">
        <f t="shared" si="1"/>
        <v>3.486305251227805</v>
      </c>
      <c r="P27" s="9"/>
    </row>
    <row r="28" spans="1:16" ht="15.75">
      <c r="A28" s="26" t="s">
        <v>37</v>
      </c>
      <c r="B28" s="27"/>
      <c r="C28" s="28"/>
      <c r="D28" s="29">
        <f t="shared" ref="D28:M28" si="9">SUM(D29:D29)</f>
        <v>1157859</v>
      </c>
      <c r="E28" s="29">
        <f t="shared" si="9"/>
        <v>0</v>
      </c>
      <c r="F28" s="29">
        <f t="shared" si="9"/>
        <v>0</v>
      </c>
      <c r="G28" s="29">
        <f t="shared" si="9"/>
        <v>0</v>
      </c>
      <c r="H28" s="29">
        <f t="shared" si="9"/>
        <v>0</v>
      </c>
      <c r="I28" s="29">
        <f t="shared" si="9"/>
        <v>0</v>
      </c>
      <c r="J28" s="29">
        <f t="shared" si="9"/>
        <v>0</v>
      </c>
      <c r="K28" s="29">
        <f t="shared" si="9"/>
        <v>0</v>
      </c>
      <c r="L28" s="29">
        <f t="shared" si="9"/>
        <v>0</v>
      </c>
      <c r="M28" s="29">
        <f t="shared" si="9"/>
        <v>0</v>
      </c>
      <c r="N28" s="29">
        <f t="shared" si="4"/>
        <v>1157859</v>
      </c>
      <c r="O28" s="41">
        <f t="shared" si="1"/>
        <v>54.677890064223647</v>
      </c>
      <c r="P28" s="9"/>
    </row>
    <row r="29" spans="1:16">
      <c r="A29" s="12"/>
      <c r="B29" s="42">
        <v>572</v>
      </c>
      <c r="C29" s="19" t="s">
        <v>69</v>
      </c>
      <c r="D29" s="43">
        <v>1157859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1157859</v>
      </c>
      <c r="O29" s="44">
        <f t="shared" si="1"/>
        <v>54.677890064223647</v>
      </c>
      <c r="P29" s="9"/>
    </row>
    <row r="30" spans="1:16" ht="15.75">
      <c r="A30" s="26" t="s">
        <v>70</v>
      </c>
      <c r="B30" s="27"/>
      <c r="C30" s="28"/>
      <c r="D30" s="29">
        <f t="shared" ref="D30:M30" si="10">SUM(D31:D32)</f>
        <v>1058719</v>
      </c>
      <c r="E30" s="29">
        <f t="shared" si="10"/>
        <v>841336</v>
      </c>
      <c r="F30" s="29">
        <f t="shared" si="10"/>
        <v>0</v>
      </c>
      <c r="G30" s="29">
        <f t="shared" si="10"/>
        <v>0</v>
      </c>
      <c r="H30" s="29">
        <f t="shared" si="10"/>
        <v>0</v>
      </c>
      <c r="I30" s="29">
        <f t="shared" si="10"/>
        <v>0</v>
      </c>
      <c r="J30" s="29">
        <f t="shared" si="10"/>
        <v>0</v>
      </c>
      <c r="K30" s="29">
        <f t="shared" si="10"/>
        <v>0</v>
      </c>
      <c r="L30" s="29">
        <f t="shared" si="10"/>
        <v>0</v>
      </c>
      <c r="M30" s="29">
        <f t="shared" si="10"/>
        <v>0</v>
      </c>
      <c r="N30" s="29">
        <f t="shared" si="4"/>
        <v>1900055</v>
      </c>
      <c r="O30" s="41">
        <f t="shared" si="1"/>
        <v>89.72681337363052</v>
      </c>
      <c r="P30" s="9"/>
    </row>
    <row r="31" spans="1:16">
      <c r="A31" s="12"/>
      <c r="B31" s="42">
        <v>581</v>
      </c>
      <c r="C31" s="19" t="s">
        <v>71</v>
      </c>
      <c r="D31" s="43">
        <v>503008</v>
      </c>
      <c r="E31" s="43">
        <v>841336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1344344</v>
      </c>
      <c r="O31" s="44">
        <f t="shared" si="1"/>
        <v>63.484321873819418</v>
      </c>
      <c r="P31" s="9"/>
    </row>
    <row r="32" spans="1:16" ht="15.75" thickBot="1">
      <c r="A32" s="12"/>
      <c r="B32" s="42">
        <v>590</v>
      </c>
      <c r="C32" s="19" t="s">
        <v>86</v>
      </c>
      <c r="D32" s="43">
        <v>555711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f t="shared" si="4"/>
        <v>555711</v>
      </c>
      <c r="O32" s="44">
        <f t="shared" si="1"/>
        <v>26.242491499811106</v>
      </c>
      <c r="P32" s="9"/>
    </row>
    <row r="33" spans="1:119" ht="16.5" thickBot="1">
      <c r="A33" s="13" t="s">
        <v>10</v>
      </c>
      <c r="B33" s="21"/>
      <c r="C33" s="20"/>
      <c r="D33" s="14">
        <f t="shared" ref="D33:M33" si="11">SUM(D5,D13,D18,D22,D24,D26,D28,D30)</f>
        <v>11681192</v>
      </c>
      <c r="E33" s="14">
        <f t="shared" si="11"/>
        <v>5317433</v>
      </c>
      <c r="F33" s="14">
        <f t="shared" si="11"/>
        <v>446106</v>
      </c>
      <c r="G33" s="14">
        <f t="shared" si="11"/>
        <v>44871</v>
      </c>
      <c r="H33" s="14">
        <f t="shared" si="11"/>
        <v>0</v>
      </c>
      <c r="I33" s="14">
        <f t="shared" si="11"/>
        <v>0</v>
      </c>
      <c r="J33" s="14">
        <f t="shared" si="11"/>
        <v>0</v>
      </c>
      <c r="K33" s="14">
        <f t="shared" si="11"/>
        <v>0</v>
      </c>
      <c r="L33" s="14">
        <f t="shared" si="11"/>
        <v>0</v>
      </c>
      <c r="M33" s="14">
        <f t="shared" si="11"/>
        <v>0</v>
      </c>
      <c r="N33" s="14">
        <f t="shared" si="4"/>
        <v>17489602</v>
      </c>
      <c r="O33" s="35">
        <f t="shared" si="1"/>
        <v>825.91622591613145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5"/>
      <c r="B34" s="17"/>
      <c r="C34" s="17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8"/>
    </row>
    <row r="35" spans="1:119">
      <c r="A35" s="36"/>
      <c r="B35" s="37"/>
      <c r="C35" s="37"/>
      <c r="D35" s="38"/>
      <c r="E35" s="38"/>
      <c r="F35" s="38"/>
      <c r="G35" s="38"/>
      <c r="H35" s="38"/>
      <c r="I35" s="38"/>
      <c r="J35" s="38"/>
      <c r="K35" s="38"/>
      <c r="L35" s="93" t="s">
        <v>87</v>
      </c>
      <c r="M35" s="93"/>
      <c r="N35" s="93"/>
      <c r="O35" s="39">
        <v>21176</v>
      </c>
    </row>
    <row r="36" spans="1:119">
      <c r="A36" s="94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97" t="s">
        <v>45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  <ignoredErrors>
    <ignoredError sqref="N27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1984945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1984945</v>
      </c>
      <c r="O5" s="30">
        <f t="shared" ref="O5:O31" si="1">(N5/O$33)</f>
        <v>95.549484933089445</v>
      </c>
      <c r="P5" s="6"/>
    </row>
    <row r="6" spans="1:133">
      <c r="A6" s="12"/>
      <c r="B6" s="42">
        <v>511</v>
      </c>
      <c r="C6" s="19" t="s">
        <v>19</v>
      </c>
      <c r="D6" s="43">
        <v>83239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83239</v>
      </c>
      <c r="O6" s="44">
        <f t="shared" si="1"/>
        <v>4.0068836045056324</v>
      </c>
      <c r="P6" s="9"/>
    </row>
    <row r="7" spans="1:133">
      <c r="A7" s="12"/>
      <c r="B7" s="42">
        <v>512</v>
      </c>
      <c r="C7" s="19" t="s">
        <v>20</v>
      </c>
      <c r="D7" s="43">
        <v>344238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344238</v>
      </c>
      <c r="O7" s="44">
        <f t="shared" si="1"/>
        <v>16.570617117550785</v>
      </c>
      <c r="P7" s="9"/>
    </row>
    <row r="8" spans="1:133">
      <c r="A8" s="12"/>
      <c r="B8" s="42">
        <v>513</v>
      </c>
      <c r="C8" s="19" t="s">
        <v>21</v>
      </c>
      <c r="D8" s="43">
        <v>351084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351084</v>
      </c>
      <c r="O8" s="44">
        <f t="shared" si="1"/>
        <v>16.900163666121113</v>
      </c>
      <c r="P8" s="9"/>
    </row>
    <row r="9" spans="1:133">
      <c r="A9" s="12"/>
      <c r="B9" s="42">
        <v>514</v>
      </c>
      <c r="C9" s="19" t="s">
        <v>22</v>
      </c>
      <c r="D9" s="43">
        <v>257021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257021</v>
      </c>
      <c r="O9" s="44">
        <f t="shared" si="1"/>
        <v>12.372244151343025</v>
      </c>
      <c r="P9" s="9"/>
    </row>
    <row r="10" spans="1:133">
      <c r="A10" s="12"/>
      <c r="B10" s="42">
        <v>515</v>
      </c>
      <c r="C10" s="19" t="s">
        <v>47</v>
      </c>
      <c r="D10" s="43">
        <v>475544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475544</v>
      </c>
      <c r="O10" s="44">
        <f t="shared" si="1"/>
        <v>22.891306440743236</v>
      </c>
      <c r="P10" s="9"/>
    </row>
    <row r="11" spans="1:133">
      <c r="A11" s="12"/>
      <c r="B11" s="42">
        <v>517</v>
      </c>
      <c r="C11" s="19" t="s">
        <v>23</v>
      </c>
      <c r="D11" s="43">
        <v>4403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4403</v>
      </c>
      <c r="O11" s="44">
        <f t="shared" si="1"/>
        <v>0.21194762684124385</v>
      </c>
      <c r="P11" s="9"/>
    </row>
    <row r="12" spans="1:133">
      <c r="A12" s="12"/>
      <c r="B12" s="42">
        <v>519</v>
      </c>
      <c r="C12" s="19" t="s">
        <v>62</v>
      </c>
      <c r="D12" s="43">
        <v>469416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469416</v>
      </c>
      <c r="O12" s="44">
        <f t="shared" si="1"/>
        <v>22.596322325984403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SUM(D14:D18)</f>
        <v>7027815</v>
      </c>
      <c r="E13" s="29">
        <f t="shared" si="3"/>
        <v>0</v>
      </c>
      <c r="F13" s="29">
        <f t="shared" si="3"/>
        <v>300920</v>
      </c>
      <c r="G13" s="29">
        <f t="shared" si="3"/>
        <v>2486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1" si="4">SUM(D13:M13)</f>
        <v>7331221</v>
      </c>
      <c r="O13" s="41">
        <f t="shared" si="1"/>
        <v>352.90367767401557</v>
      </c>
      <c r="P13" s="10"/>
    </row>
    <row r="14" spans="1:133">
      <c r="A14" s="12"/>
      <c r="B14" s="42">
        <v>521</v>
      </c>
      <c r="C14" s="19" t="s">
        <v>26</v>
      </c>
      <c r="D14" s="43">
        <v>3547110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3547110</v>
      </c>
      <c r="O14" s="44">
        <f t="shared" si="1"/>
        <v>170.74756907673054</v>
      </c>
      <c r="P14" s="9"/>
    </row>
    <row r="15" spans="1:133">
      <c r="A15" s="12"/>
      <c r="B15" s="42">
        <v>522</v>
      </c>
      <c r="C15" s="19" t="s">
        <v>27</v>
      </c>
      <c r="D15" s="43">
        <v>1785751</v>
      </c>
      <c r="E15" s="43">
        <v>0</v>
      </c>
      <c r="F15" s="43">
        <v>300920</v>
      </c>
      <c r="G15" s="43">
        <v>2486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2089157</v>
      </c>
      <c r="O15" s="44">
        <f t="shared" si="1"/>
        <v>100.56594781938962</v>
      </c>
      <c r="P15" s="9"/>
    </row>
    <row r="16" spans="1:133">
      <c r="A16" s="12"/>
      <c r="B16" s="42">
        <v>524</v>
      </c>
      <c r="C16" s="19" t="s">
        <v>28</v>
      </c>
      <c r="D16" s="43">
        <v>669998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669998</v>
      </c>
      <c r="O16" s="44">
        <f t="shared" si="1"/>
        <v>32.25175700394724</v>
      </c>
      <c r="P16" s="9"/>
    </row>
    <row r="17" spans="1:119">
      <c r="A17" s="12"/>
      <c r="B17" s="42">
        <v>525</v>
      </c>
      <c r="C17" s="19" t="s">
        <v>29</v>
      </c>
      <c r="D17" s="43">
        <v>948060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948060</v>
      </c>
      <c r="O17" s="44">
        <f t="shared" si="1"/>
        <v>45.636853759507076</v>
      </c>
      <c r="P17" s="9"/>
    </row>
    <row r="18" spans="1:119">
      <c r="A18" s="12"/>
      <c r="B18" s="42">
        <v>529</v>
      </c>
      <c r="C18" s="19" t="s">
        <v>30</v>
      </c>
      <c r="D18" s="43">
        <v>76896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76896</v>
      </c>
      <c r="O18" s="44">
        <f t="shared" si="1"/>
        <v>3.7015500144411284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SUM(D20:D22)</f>
        <v>0</v>
      </c>
      <c r="E19" s="29">
        <f t="shared" si="5"/>
        <v>3633508</v>
      </c>
      <c r="F19" s="29">
        <f t="shared" si="5"/>
        <v>86557</v>
      </c>
      <c r="G19" s="29">
        <f t="shared" si="5"/>
        <v>10000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3730065</v>
      </c>
      <c r="O19" s="41">
        <f t="shared" si="1"/>
        <v>179.5544911909117</v>
      </c>
      <c r="P19" s="10"/>
    </row>
    <row r="20" spans="1:119">
      <c r="A20" s="12"/>
      <c r="B20" s="42">
        <v>533</v>
      </c>
      <c r="C20" s="19" t="s">
        <v>76</v>
      </c>
      <c r="D20" s="43">
        <v>0</v>
      </c>
      <c r="E20" s="43">
        <v>0</v>
      </c>
      <c r="F20" s="43">
        <v>86557</v>
      </c>
      <c r="G20" s="43">
        <v>10000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96557</v>
      </c>
      <c r="O20" s="44">
        <f t="shared" si="1"/>
        <v>4.6479734283238665</v>
      </c>
      <c r="P20" s="9"/>
    </row>
    <row r="21" spans="1:119">
      <c r="A21" s="12"/>
      <c r="B21" s="42">
        <v>534</v>
      </c>
      <c r="C21" s="19" t="s">
        <v>64</v>
      </c>
      <c r="D21" s="43">
        <v>0</v>
      </c>
      <c r="E21" s="43">
        <v>1508760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1508760</v>
      </c>
      <c r="O21" s="44">
        <f t="shared" si="1"/>
        <v>72.627322614806971</v>
      </c>
      <c r="P21" s="9"/>
    </row>
    <row r="22" spans="1:119">
      <c r="A22" s="12"/>
      <c r="B22" s="42">
        <v>538</v>
      </c>
      <c r="C22" s="19" t="s">
        <v>65</v>
      </c>
      <c r="D22" s="43">
        <v>0</v>
      </c>
      <c r="E22" s="43">
        <v>2124748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2124748</v>
      </c>
      <c r="O22" s="44">
        <f t="shared" si="1"/>
        <v>102.27919514778088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1007148</v>
      </c>
      <c r="E23" s="29">
        <f t="shared" si="6"/>
        <v>684469</v>
      </c>
      <c r="F23" s="29">
        <f t="shared" si="6"/>
        <v>0</v>
      </c>
      <c r="G23" s="29">
        <f t="shared" si="6"/>
        <v>84105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4"/>
        <v>1775722</v>
      </c>
      <c r="O23" s="41">
        <f t="shared" si="1"/>
        <v>85.478097622027533</v>
      </c>
      <c r="P23" s="10"/>
    </row>
    <row r="24" spans="1:119">
      <c r="A24" s="12"/>
      <c r="B24" s="42">
        <v>541</v>
      </c>
      <c r="C24" s="19" t="s">
        <v>67</v>
      </c>
      <c r="D24" s="43">
        <v>1007148</v>
      </c>
      <c r="E24" s="43">
        <v>684469</v>
      </c>
      <c r="F24" s="43">
        <v>0</v>
      </c>
      <c r="G24" s="43">
        <v>84105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4"/>
        <v>1775722</v>
      </c>
      <c r="O24" s="44">
        <f t="shared" si="1"/>
        <v>85.478097622027533</v>
      </c>
      <c r="P24" s="9"/>
    </row>
    <row r="25" spans="1:119" ht="15.75">
      <c r="A25" s="26" t="s">
        <v>55</v>
      </c>
      <c r="B25" s="27"/>
      <c r="C25" s="28"/>
      <c r="D25" s="29">
        <f t="shared" ref="D25:M25" si="7">SUM(D26:D26)</f>
        <v>0</v>
      </c>
      <c r="E25" s="29">
        <f t="shared" si="7"/>
        <v>1181901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4"/>
        <v>1181901</v>
      </c>
      <c r="O25" s="41">
        <f t="shared" si="1"/>
        <v>56.893280061615478</v>
      </c>
      <c r="P25" s="10"/>
    </row>
    <row r="26" spans="1:119">
      <c r="A26" s="45"/>
      <c r="B26" s="46">
        <v>559</v>
      </c>
      <c r="C26" s="47" t="s">
        <v>68</v>
      </c>
      <c r="D26" s="43">
        <v>0</v>
      </c>
      <c r="E26" s="43">
        <v>1181901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4"/>
        <v>1181901</v>
      </c>
      <c r="O26" s="44">
        <f t="shared" si="1"/>
        <v>56.893280061615478</v>
      </c>
      <c r="P26" s="9"/>
    </row>
    <row r="27" spans="1:119" ht="15.75">
      <c r="A27" s="26" t="s">
        <v>37</v>
      </c>
      <c r="B27" s="27"/>
      <c r="C27" s="28"/>
      <c r="D27" s="29">
        <f t="shared" ref="D27:M27" si="8">SUM(D28:D28)</f>
        <v>1918368</v>
      </c>
      <c r="E27" s="29">
        <f t="shared" si="8"/>
        <v>91535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4"/>
        <v>2009903</v>
      </c>
      <c r="O27" s="41">
        <f t="shared" si="1"/>
        <v>96.750890536247226</v>
      </c>
      <c r="P27" s="9"/>
    </row>
    <row r="28" spans="1:119">
      <c r="A28" s="12"/>
      <c r="B28" s="42">
        <v>572</v>
      </c>
      <c r="C28" s="19" t="s">
        <v>69</v>
      </c>
      <c r="D28" s="43">
        <v>1918368</v>
      </c>
      <c r="E28" s="43">
        <v>91535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4"/>
        <v>2009903</v>
      </c>
      <c r="O28" s="44">
        <f t="shared" si="1"/>
        <v>96.750890536247226</v>
      </c>
      <c r="P28" s="9"/>
    </row>
    <row r="29" spans="1:119" ht="15.75">
      <c r="A29" s="26" t="s">
        <v>70</v>
      </c>
      <c r="B29" s="27"/>
      <c r="C29" s="28"/>
      <c r="D29" s="29">
        <f t="shared" ref="D29:M29" si="9">SUM(D30:D30)</f>
        <v>412729</v>
      </c>
      <c r="E29" s="29">
        <f t="shared" si="9"/>
        <v>1959752</v>
      </c>
      <c r="F29" s="29">
        <f t="shared" si="9"/>
        <v>0</v>
      </c>
      <c r="G29" s="29">
        <f t="shared" si="9"/>
        <v>104183</v>
      </c>
      <c r="H29" s="29">
        <f t="shared" si="9"/>
        <v>0</v>
      </c>
      <c r="I29" s="29">
        <f t="shared" si="9"/>
        <v>0</v>
      </c>
      <c r="J29" s="29">
        <f t="shared" si="9"/>
        <v>0</v>
      </c>
      <c r="K29" s="29">
        <f t="shared" si="9"/>
        <v>0</v>
      </c>
      <c r="L29" s="29">
        <f t="shared" si="9"/>
        <v>0</v>
      </c>
      <c r="M29" s="29">
        <f t="shared" si="9"/>
        <v>0</v>
      </c>
      <c r="N29" s="29">
        <f t="shared" si="4"/>
        <v>2476664</v>
      </c>
      <c r="O29" s="41">
        <f t="shared" si="1"/>
        <v>119.21940887648022</v>
      </c>
      <c r="P29" s="9"/>
    </row>
    <row r="30" spans="1:119" ht="15.75" thickBot="1">
      <c r="A30" s="12"/>
      <c r="B30" s="42">
        <v>581</v>
      </c>
      <c r="C30" s="19" t="s">
        <v>71</v>
      </c>
      <c r="D30" s="43">
        <v>412729</v>
      </c>
      <c r="E30" s="43">
        <v>1959752</v>
      </c>
      <c r="F30" s="43">
        <v>0</v>
      </c>
      <c r="G30" s="43">
        <v>104183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4"/>
        <v>2476664</v>
      </c>
      <c r="O30" s="44">
        <f t="shared" si="1"/>
        <v>119.21940887648022</v>
      </c>
      <c r="P30" s="9"/>
    </row>
    <row r="31" spans="1:119" ht="16.5" thickBot="1">
      <c r="A31" s="13" t="s">
        <v>10</v>
      </c>
      <c r="B31" s="21"/>
      <c r="C31" s="20"/>
      <c r="D31" s="14">
        <f>SUM(D5,D13,D19,D23,D25,D27,D29)</f>
        <v>12351005</v>
      </c>
      <c r="E31" s="14">
        <f t="shared" ref="E31:M31" si="10">SUM(E5,E13,E19,E23,E25,E27,E29)</f>
        <v>7551165</v>
      </c>
      <c r="F31" s="14">
        <f t="shared" si="10"/>
        <v>387477</v>
      </c>
      <c r="G31" s="14">
        <f t="shared" si="10"/>
        <v>200774</v>
      </c>
      <c r="H31" s="14">
        <f t="shared" si="10"/>
        <v>0</v>
      </c>
      <c r="I31" s="14">
        <f t="shared" si="10"/>
        <v>0</v>
      </c>
      <c r="J31" s="14">
        <f t="shared" si="10"/>
        <v>0</v>
      </c>
      <c r="K31" s="14">
        <f t="shared" si="10"/>
        <v>0</v>
      </c>
      <c r="L31" s="14">
        <f t="shared" si="10"/>
        <v>0</v>
      </c>
      <c r="M31" s="14">
        <f t="shared" si="10"/>
        <v>0</v>
      </c>
      <c r="N31" s="14">
        <f t="shared" si="4"/>
        <v>20490421</v>
      </c>
      <c r="O31" s="35">
        <f t="shared" si="1"/>
        <v>986.34933089438721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6"/>
      <c r="B33" s="37"/>
      <c r="C33" s="37"/>
      <c r="D33" s="38"/>
      <c r="E33" s="38"/>
      <c r="F33" s="38"/>
      <c r="G33" s="38"/>
      <c r="H33" s="38"/>
      <c r="I33" s="38"/>
      <c r="J33" s="38"/>
      <c r="K33" s="38"/>
      <c r="L33" s="93" t="s">
        <v>83</v>
      </c>
      <c r="M33" s="93"/>
      <c r="N33" s="93"/>
      <c r="O33" s="39">
        <v>20774</v>
      </c>
    </row>
    <row r="34" spans="1:15">
      <c r="A34" s="94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97" t="s">
        <v>45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2478717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30" si="1">SUM(D5:M5)</f>
        <v>2478717</v>
      </c>
      <c r="O5" s="30">
        <f t="shared" ref="O5:O30" si="2">(N5/O$32)</f>
        <v>121.30356268963492</v>
      </c>
      <c r="P5" s="6"/>
    </row>
    <row r="6" spans="1:133">
      <c r="A6" s="12"/>
      <c r="B6" s="42">
        <v>511</v>
      </c>
      <c r="C6" s="19" t="s">
        <v>19</v>
      </c>
      <c r="D6" s="43">
        <v>73683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73683</v>
      </c>
      <c r="O6" s="44">
        <f t="shared" si="2"/>
        <v>3.6059019281589508</v>
      </c>
      <c r="P6" s="9"/>
    </row>
    <row r="7" spans="1:133">
      <c r="A7" s="12"/>
      <c r="B7" s="42">
        <v>512</v>
      </c>
      <c r="C7" s="19" t="s">
        <v>20</v>
      </c>
      <c r="D7" s="43">
        <v>342957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342957</v>
      </c>
      <c r="O7" s="44">
        <f t="shared" si="2"/>
        <v>16.783644905549576</v>
      </c>
      <c r="P7" s="9"/>
    </row>
    <row r="8" spans="1:133">
      <c r="A8" s="12"/>
      <c r="B8" s="42">
        <v>513</v>
      </c>
      <c r="C8" s="19" t="s">
        <v>21</v>
      </c>
      <c r="D8" s="43">
        <v>280318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280318</v>
      </c>
      <c r="O8" s="44">
        <f t="shared" si="2"/>
        <v>13.718214740138984</v>
      </c>
      <c r="P8" s="9"/>
    </row>
    <row r="9" spans="1:133">
      <c r="A9" s="12"/>
      <c r="B9" s="42">
        <v>514</v>
      </c>
      <c r="C9" s="19" t="s">
        <v>22</v>
      </c>
      <c r="D9" s="43">
        <v>301039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301039</v>
      </c>
      <c r="O9" s="44">
        <f t="shared" si="2"/>
        <v>14.732259958892042</v>
      </c>
      <c r="P9" s="9"/>
    </row>
    <row r="10" spans="1:133">
      <c r="A10" s="12"/>
      <c r="B10" s="42">
        <v>515</v>
      </c>
      <c r="C10" s="19" t="s">
        <v>47</v>
      </c>
      <c r="D10" s="43">
        <v>457058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457058</v>
      </c>
      <c r="O10" s="44">
        <f t="shared" si="2"/>
        <v>22.367524713712442</v>
      </c>
      <c r="P10" s="9"/>
    </row>
    <row r="11" spans="1:133">
      <c r="A11" s="12"/>
      <c r="B11" s="42">
        <v>519</v>
      </c>
      <c r="C11" s="19" t="s">
        <v>62</v>
      </c>
      <c r="D11" s="43">
        <v>1023662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1023662</v>
      </c>
      <c r="O11" s="44">
        <f t="shared" si="2"/>
        <v>50.096016443182933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SUM(D13:D17)</f>
        <v>6253500</v>
      </c>
      <c r="E12" s="29">
        <f t="shared" si="3"/>
        <v>0</v>
      </c>
      <c r="F12" s="29">
        <f t="shared" si="3"/>
        <v>191504</v>
      </c>
      <c r="G12" s="29">
        <f t="shared" si="3"/>
        <v>1291171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7736175</v>
      </c>
      <c r="O12" s="41">
        <f t="shared" si="2"/>
        <v>378.59327591269454</v>
      </c>
      <c r="P12" s="10"/>
    </row>
    <row r="13" spans="1:133">
      <c r="A13" s="12"/>
      <c r="B13" s="42">
        <v>521</v>
      </c>
      <c r="C13" s="19" t="s">
        <v>26</v>
      </c>
      <c r="D13" s="43">
        <v>3315358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3315358</v>
      </c>
      <c r="O13" s="44">
        <f t="shared" si="2"/>
        <v>162.2471371244005</v>
      </c>
      <c r="P13" s="9"/>
    </row>
    <row r="14" spans="1:133">
      <c r="A14" s="12"/>
      <c r="B14" s="42">
        <v>522</v>
      </c>
      <c r="C14" s="19" t="s">
        <v>27</v>
      </c>
      <c r="D14" s="43">
        <v>1586267</v>
      </c>
      <c r="E14" s="43">
        <v>0</v>
      </c>
      <c r="F14" s="43">
        <v>191504</v>
      </c>
      <c r="G14" s="43">
        <v>1291171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3068942</v>
      </c>
      <c r="O14" s="44">
        <f t="shared" si="2"/>
        <v>150.18801996672212</v>
      </c>
      <c r="P14" s="9"/>
    </row>
    <row r="15" spans="1:133">
      <c r="A15" s="12"/>
      <c r="B15" s="42">
        <v>524</v>
      </c>
      <c r="C15" s="19" t="s">
        <v>28</v>
      </c>
      <c r="D15" s="43">
        <v>560565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560565</v>
      </c>
      <c r="O15" s="44">
        <f t="shared" si="2"/>
        <v>27.432954879123031</v>
      </c>
      <c r="P15" s="9"/>
    </row>
    <row r="16" spans="1:133">
      <c r="A16" s="12"/>
      <c r="B16" s="42">
        <v>525</v>
      </c>
      <c r="C16" s="19" t="s">
        <v>29</v>
      </c>
      <c r="D16" s="43">
        <v>717948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717948</v>
      </c>
      <c r="O16" s="44">
        <f t="shared" si="2"/>
        <v>35.134971126553786</v>
      </c>
      <c r="P16" s="9"/>
    </row>
    <row r="17" spans="1:119">
      <c r="A17" s="12"/>
      <c r="B17" s="42">
        <v>529</v>
      </c>
      <c r="C17" s="19" t="s">
        <v>30</v>
      </c>
      <c r="D17" s="43">
        <v>73362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73362</v>
      </c>
      <c r="O17" s="44">
        <f t="shared" si="2"/>
        <v>3.5901928158950769</v>
      </c>
      <c r="P17" s="9"/>
    </row>
    <row r="18" spans="1:119" ht="15.75">
      <c r="A18" s="26" t="s">
        <v>31</v>
      </c>
      <c r="B18" s="27"/>
      <c r="C18" s="28"/>
      <c r="D18" s="29">
        <f t="shared" ref="D18:M18" si="4">SUM(D19:D21)</f>
        <v>0</v>
      </c>
      <c r="E18" s="29">
        <f t="shared" si="4"/>
        <v>7153181</v>
      </c>
      <c r="F18" s="29">
        <f t="shared" si="4"/>
        <v>71742</v>
      </c>
      <c r="G18" s="29">
        <f t="shared" si="4"/>
        <v>123125</v>
      </c>
      <c r="H18" s="29">
        <f t="shared" si="4"/>
        <v>0</v>
      </c>
      <c r="I18" s="29">
        <f t="shared" si="4"/>
        <v>0</v>
      </c>
      <c r="J18" s="29">
        <f t="shared" si="4"/>
        <v>0</v>
      </c>
      <c r="K18" s="29">
        <f t="shared" si="4"/>
        <v>0</v>
      </c>
      <c r="L18" s="29">
        <f t="shared" si="4"/>
        <v>0</v>
      </c>
      <c r="M18" s="29">
        <f t="shared" si="4"/>
        <v>0</v>
      </c>
      <c r="N18" s="40">
        <f t="shared" si="1"/>
        <v>7348048</v>
      </c>
      <c r="O18" s="41">
        <f t="shared" si="2"/>
        <v>359.59909953998238</v>
      </c>
      <c r="P18" s="10"/>
    </row>
    <row r="19" spans="1:119">
      <c r="A19" s="12"/>
      <c r="B19" s="42">
        <v>533</v>
      </c>
      <c r="C19" s="19" t="s">
        <v>76</v>
      </c>
      <c r="D19" s="43">
        <v>0</v>
      </c>
      <c r="E19" s="43">
        <v>0</v>
      </c>
      <c r="F19" s="43">
        <v>71742</v>
      </c>
      <c r="G19" s="43">
        <v>30184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101926</v>
      </c>
      <c r="O19" s="44">
        <f t="shared" si="2"/>
        <v>4.988059117157678</v>
      </c>
      <c r="P19" s="9"/>
    </row>
    <row r="20" spans="1:119">
      <c r="A20" s="12"/>
      <c r="B20" s="42">
        <v>534</v>
      </c>
      <c r="C20" s="19" t="s">
        <v>64</v>
      </c>
      <c r="D20" s="43">
        <v>0</v>
      </c>
      <c r="E20" s="43">
        <v>1487989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1487989</v>
      </c>
      <c r="O20" s="44">
        <f t="shared" si="2"/>
        <v>72.819271801898793</v>
      </c>
      <c r="P20" s="9"/>
    </row>
    <row r="21" spans="1:119">
      <c r="A21" s="12"/>
      <c r="B21" s="42">
        <v>538</v>
      </c>
      <c r="C21" s="19" t="s">
        <v>65</v>
      </c>
      <c r="D21" s="43">
        <v>0</v>
      </c>
      <c r="E21" s="43">
        <v>5665192</v>
      </c>
      <c r="F21" s="43">
        <v>0</v>
      </c>
      <c r="G21" s="43">
        <v>92941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5758133</v>
      </c>
      <c r="O21" s="44">
        <f t="shared" si="2"/>
        <v>281.79176862092589</v>
      </c>
      <c r="P21" s="9"/>
    </row>
    <row r="22" spans="1:119" ht="15.75">
      <c r="A22" s="26" t="s">
        <v>35</v>
      </c>
      <c r="B22" s="27"/>
      <c r="C22" s="28"/>
      <c r="D22" s="29">
        <f t="shared" ref="D22:M22" si="5">SUM(D23:D23)</f>
        <v>983125</v>
      </c>
      <c r="E22" s="29">
        <f t="shared" si="5"/>
        <v>636337</v>
      </c>
      <c r="F22" s="29">
        <f t="shared" si="5"/>
        <v>0</v>
      </c>
      <c r="G22" s="29">
        <f t="shared" si="5"/>
        <v>0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1619462</v>
      </c>
      <c r="O22" s="41">
        <f t="shared" si="2"/>
        <v>79.253303317999411</v>
      </c>
      <c r="P22" s="10"/>
    </row>
    <row r="23" spans="1:119">
      <c r="A23" s="12"/>
      <c r="B23" s="42">
        <v>541</v>
      </c>
      <c r="C23" s="19" t="s">
        <v>67</v>
      </c>
      <c r="D23" s="43">
        <v>983125</v>
      </c>
      <c r="E23" s="43">
        <v>636337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1619462</v>
      </c>
      <c r="O23" s="44">
        <f t="shared" si="2"/>
        <v>79.253303317999411</v>
      </c>
      <c r="P23" s="9"/>
    </row>
    <row r="24" spans="1:119" ht="15.75">
      <c r="A24" s="26" t="s">
        <v>55</v>
      </c>
      <c r="B24" s="27"/>
      <c r="C24" s="28"/>
      <c r="D24" s="29">
        <f t="shared" ref="D24:M24" si="6">SUM(D25:D25)</f>
        <v>0</v>
      </c>
      <c r="E24" s="29">
        <f t="shared" si="6"/>
        <v>5000</v>
      </c>
      <c r="F24" s="29">
        <f t="shared" si="6"/>
        <v>0</v>
      </c>
      <c r="G24" s="29">
        <f t="shared" si="6"/>
        <v>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5000</v>
      </c>
      <c r="O24" s="41">
        <f t="shared" si="2"/>
        <v>0.24469022217872174</v>
      </c>
      <c r="P24" s="10"/>
    </row>
    <row r="25" spans="1:119">
      <c r="A25" s="45"/>
      <c r="B25" s="46">
        <v>559</v>
      </c>
      <c r="C25" s="47" t="s">
        <v>68</v>
      </c>
      <c r="D25" s="43">
        <v>0</v>
      </c>
      <c r="E25" s="43">
        <v>5000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5000</v>
      </c>
      <c r="O25" s="44">
        <f t="shared" si="2"/>
        <v>0.24469022217872174</v>
      </c>
      <c r="P25" s="9"/>
    </row>
    <row r="26" spans="1:119" ht="15.75">
      <c r="A26" s="26" t="s">
        <v>37</v>
      </c>
      <c r="B26" s="27"/>
      <c r="C26" s="28"/>
      <c r="D26" s="29">
        <f t="shared" ref="D26:M26" si="7">SUM(D27:D27)</f>
        <v>1069149</v>
      </c>
      <c r="E26" s="29">
        <f t="shared" si="7"/>
        <v>52500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1121649</v>
      </c>
      <c r="O26" s="41">
        <f t="shared" si="2"/>
        <v>54.891308603308211</v>
      </c>
      <c r="P26" s="9"/>
    </row>
    <row r="27" spans="1:119">
      <c r="A27" s="12"/>
      <c r="B27" s="42">
        <v>572</v>
      </c>
      <c r="C27" s="19" t="s">
        <v>69</v>
      </c>
      <c r="D27" s="43">
        <v>1069149</v>
      </c>
      <c r="E27" s="43">
        <v>52500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1121649</v>
      </c>
      <c r="O27" s="44">
        <f t="shared" si="2"/>
        <v>54.891308603308211</v>
      </c>
      <c r="P27" s="9"/>
    </row>
    <row r="28" spans="1:119" ht="15.75">
      <c r="A28" s="26" t="s">
        <v>70</v>
      </c>
      <c r="B28" s="27"/>
      <c r="C28" s="28"/>
      <c r="D28" s="29">
        <f t="shared" ref="D28:M28" si="8">SUM(D29:D29)</f>
        <v>302445</v>
      </c>
      <c r="E28" s="29">
        <f t="shared" si="8"/>
        <v>968351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1"/>
        <v>1270796</v>
      </c>
      <c r="O28" s="41">
        <f t="shared" si="2"/>
        <v>62.190271116766176</v>
      </c>
      <c r="P28" s="9"/>
    </row>
    <row r="29" spans="1:119" ht="15.75" thickBot="1">
      <c r="A29" s="12"/>
      <c r="B29" s="42">
        <v>581</v>
      </c>
      <c r="C29" s="19" t="s">
        <v>71</v>
      </c>
      <c r="D29" s="43">
        <v>302445</v>
      </c>
      <c r="E29" s="43">
        <v>968351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1270796</v>
      </c>
      <c r="O29" s="44">
        <f t="shared" si="2"/>
        <v>62.190271116766176</v>
      </c>
      <c r="P29" s="9"/>
    </row>
    <row r="30" spans="1:119" ht="16.5" thickBot="1">
      <c r="A30" s="13" t="s">
        <v>10</v>
      </c>
      <c r="B30" s="21"/>
      <c r="C30" s="20"/>
      <c r="D30" s="14">
        <f>SUM(D5,D12,D18,D22,D24,D26,D28)</f>
        <v>11086936</v>
      </c>
      <c r="E30" s="14">
        <f t="shared" ref="E30:M30" si="9">SUM(E5,E12,E18,E22,E24,E26,E28)</f>
        <v>8815369</v>
      </c>
      <c r="F30" s="14">
        <f t="shared" si="9"/>
        <v>263246</v>
      </c>
      <c r="G30" s="14">
        <f t="shared" si="9"/>
        <v>1414296</v>
      </c>
      <c r="H30" s="14">
        <f t="shared" si="9"/>
        <v>0</v>
      </c>
      <c r="I30" s="14">
        <f t="shared" si="9"/>
        <v>0</v>
      </c>
      <c r="J30" s="14">
        <f t="shared" si="9"/>
        <v>0</v>
      </c>
      <c r="K30" s="14">
        <f t="shared" si="9"/>
        <v>0</v>
      </c>
      <c r="L30" s="14">
        <f t="shared" si="9"/>
        <v>0</v>
      </c>
      <c r="M30" s="14">
        <f t="shared" si="9"/>
        <v>0</v>
      </c>
      <c r="N30" s="14">
        <f t="shared" si="1"/>
        <v>21579847</v>
      </c>
      <c r="O30" s="35">
        <f t="shared" si="2"/>
        <v>1056.0755114025644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6"/>
      <c r="B32" s="37"/>
      <c r="C32" s="37"/>
      <c r="D32" s="38"/>
      <c r="E32" s="38"/>
      <c r="F32" s="38"/>
      <c r="G32" s="38"/>
      <c r="H32" s="38"/>
      <c r="I32" s="38"/>
      <c r="J32" s="38"/>
      <c r="K32" s="38"/>
      <c r="L32" s="93" t="s">
        <v>81</v>
      </c>
      <c r="M32" s="93"/>
      <c r="N32" s="93"/>
      <c r="O32" s="39">
        <v>20434</v>
      </c>
    </row>
    <row r="33" spans="1:15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6"/>
    </row>
    <row r="34" spans="1:15" ht="15.75" customHeight="1" thickBot="1">
      <c r="A34" s="97" t="s">
        <v>45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9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2413784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9" si="1">SUM(D5:M5)</f>
        <v>2413784</v>
      </c>
      <c r="O5" s="30">
        <f t="shared" ref="O5:O29" si="2">(N5/O$31)</f>
        <v>119.24631953364292</v>
      </c>
      <c r="P5" s="6"/>
    </row>
    <row r="6" spans="1:133">
      <c r="A6" s="12"/>
      <c r="B6" s="42">
        <v>511</v>
      </c>
      <c r="C6" s="19" t="s">
        <v>19</v>
      </c>
      <c r="D6" s="43">
        <v>137972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137972</v>
      </c>
      <c r="O6" s="44">
        <f t="shared" si="2"/>
        <v>6.8161248888449757</v>
      </c>
      <c r="P6" s="9"/>
    </row>
    <row r="7" spans="1:133">
      <c r="A7" s="12"/>
      <c r="B7" s="42">
        <v>512</v>
      </c>
      <c r="C7" s="19" t="s">
        <v>20</v>
      </c>
      <c r="D7" s="43">
        <v>503040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503040</v>
      </c>
      <c r="O7" s="44">
        <f t="shared" si="2"/>
        <v>24.851299278727399</v>
      </c>
      <c r="P7" s="9"/>
    </row>
    <row r="8" spans="1:133">
      <c r="A8" s="12"/>
      <c r="B8" s="42">
        <v>513</v>
      </c>
      <c r="C8" s="19" t="s">
        <v>21</v>
      </c>
      <c r="D8" s="43">
        <v>273277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273277</v>
      </c>
      <c r="O8" s="44">
        <f t="shared" si="2"/>
        <v>13.500494022329809</v>
      </c>
      <c r="P8" s="9"/>
    </row>
    <row r="9" spans="1:133">
      <c r="A9" s="12"/>
      <c r="B9" s="42">
        <v>514</v>
      </c>
      <c r="C9" s="19" t="s">
        <v>22</v>
      </c>
      <c r="D9" s="43">
        <v>257902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257902</v>
      </c>
      <c r="O9" s="44">
        <f t="shared" si="2"/>
        <v>12.740934690247999</v>
      </c>
      <c r="P9" s="9"/>
    </row>
    <row r="10" spans="1:133">
      <c r="A10" s="12"/>
      <c r="B10" s="42">
        <v>515</v>
      </c>
      <c r="C10" s="19" t="s">
        <v>47</v>
      </c>
      <c r="D10" s="43">
        <v>474254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474254</v>
      </c>
      <c r="O10" s="44">
        <f t="shared" si="2"/>
        <v>23.429206600138325</v>
      </c>
      <c r="P10" s="9"/>
    </row>
    <row r="11" spans="1:133">
      <c r="A11" s="12"/>
      <c r="B11" s="42">
        <v>519</v>
      </c>
      <c r="C11" s="19" t="s">
        <v>62</v>
      </c>
      <c r="D11" s="43">
        <v>767339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767339</v>
      </c>
      <c r="O11" s="44">
        <f t="shared" si="2"/>
        <v>37.908260053354411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SUM(D13:D16)</f>
        <v>5158538</v>
      </c>
      <c r="E12" s="29">
        <f t="shared" si="3"/>
        <v>0</v>
      </c>
      <c r="F12" s="29">
        <f t="shared" si="3"/>
        <v>2912</v>
      </c>
      <c r="G12" s="29">
        <f t="shared" si="3"/>
        <v>603131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5764581</v>
      </c>
      <c r="O12" s="41">
        <f t="shared" si="2"/>
        <v>284.78317359944668</v>
      </c>
      <c r="P12" s="10"/>
    </row>
    <row r="13" spans="1:133">
      <c r="A13" s="12"/>
      <c r="B13" s="42">
        <v>521</v>
      </c>
      <c r="C13" s="19" t="s">
        <v>26</v>
      </c>
      <c r="D13" s="43">
        <v>3108763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3108763</v>
      </c>
      <c r="O13" s="44">
        <f t="shared" si="2"/>
        <v>153.57983400849719</v>
      </c>
      <c r="P13" s="9"/>
    </row>
    <row r="14" spans="1:133">
      <c r="A14" s="12"/>
      <c r="B14" s="42">
        <v>522</v>
      </c>
      <c r="C14" s="19" t="s">
        <v>27</v>
      </c>
      <c r="D14" s="43">
        <v>1506434</v>
      </c>
      <c r="E14" s="43">
        <v>0</v>
      </c>
      <c r="F14" s="43">
        <v>2912</v>
      </c>
      <c r="G14" s="43">
        <v>603131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2112477</v>
      </c>
      <c r="O14" s="44">
        <f t="shared" si="2"/>
        <v>104.36108092085762</v>
      </c>
      <c r="P14" s="9"/>
    </row>
    <row r="15" spans="1:133">
      <c r="A15" s="12"/>
      <c r="B15" s="42">
        <v>524</v>
      </c>
      <c r="C15" s="19" t="s">
        <v>28</v>
      </c>
      <c r="D15" s="43">
        <v>470861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470861</v>
      </c>
      <c r="O15" s="44">
        <f t="shared" si="2"/>
        <v>23.261584823634028</v>
      </c>
      <c r="P15" s="9"/>
    </row>
    <row r="16" spans="1:133">
      <c r="A16" s="12"/>
      <c r="B16" s="42">
        <v>529</v>
      </c>
      <c r="C16" s="19" t="s">
        <v>30</v>
      </c>
      <c r="D16" s="43">
        <v>72480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72480</v>
      </c>
      <c r="O16" s="44">
        <f t="shared" si="2"/>
        <v>3.5806738464578598</v>
      </c>
      <c r="P16" s="9"/>
    </row>
    <row r="17" spans="1:119" ht="15.75">
      <c r="A17" s="26" t="s">
        <v>31</v>
      </c>
      <c r="B17" s="27"/>
      <c r="C17" s="28"/>
      <c r="D17" s="29">
        <f t="shared" ref="D17:M17" si="4">SUM(D18:D20)</f>
        <v>0</v>
      </c>
      <c r="E17" s="29">
        <f t="shared" si="4"/>
        <v>2591502</v>
      </c>
      <c r="F17" s="29">
        <f t="shared" si="4"/>
        <v>1957</v>
      </c>
      <c r="G17" s="29">
        <f t="shared" si="4"/>
        <v>1643313</v>
      </c>
      <c r="H17" s="29">
        <f t="shared" si="4"/>
        <v>0</v>
      </c>
      <c r="I17" s="29">
        <f t="shared" si="4"/>
        <v>0</v>
      </c>
      <c r="J17" s="29">
        <f t="shared" si="4"/>
        <v>0</v>
      </c>
      <c r="K17" s="29">
        <f t="shared" si="4"/>
        <v>0</v>
      </c>
      <c r="L17" s="29">
        <f t="shared" si="4"/>
        <v>0</v>
      </c>
      <c r="M17" s="29">
        <f t="shared" si="4"/>
        <v>0</v>
      </c>
      <c r="N17" s="40">
        <f t="shared" si="1"/>
        <v>4236772</v>
      </c>
      <c r="O17" s="41">
        <f t="shared" si="2"/>
        <v>209.30599743108388</v>
      </c>
      <c r="P17" s="10"/>
    </row>
    <row r="18" spans="1:119">
      <c r="A18" s="12"/>
      <c r="B18" s="42">
        <v>533</v>
      </c>
      <c r="C18" s="19" t="s">
        <v>76</v>
      </c>
      <c r="D18" s="43">
        <v>0</v>
      </c>
      <c r="E18" s="43">
        <v>0</v>
      </c>
      <c r="F18" s="43">
        <v>1957</v>
      </c>
      <c r="G18" s="43">
        <v>568313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570270</v>
      </c>
      <c r="O18" s="44">
        <f t="shared" si="2"/>
        <v>28.172611402035372</v>
      </c>
      <c r="P18" s="9"/>
    </row>
    <row r="19" spans="1:119">
      <c r="A19" s="12"/>
      <c r="B19" s="42">
        <v>534</v>
      </c>
      <c r="C19" s="19" t="s">
        <v>64</v>
      </c>
      <c r="D19" s="43">
        <v>0</v>
      </c>
      <c r="E19" s="43">
        <v>1306263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1306263</v>
      </c>
      <c r="O19" s="44">
        <f t="shared" si="2"/>
        <v>64.532309060369528</v>
      </c>
      <c r="P19" s="9"/>
    </row>
    <row r="20" spans="1:119">
      <c r="A20" s="12"/>
      <c r="B20" s="42">
        <v>538</v>
      </c>
      <c r="C20" s="19" t="s">
        <v>65</v>
      </c>
      <c r="D20" s="43">
        <v>0</v>
      </c>
      <c r="E20" s="43">
        <v>1285239</v>
      </c>
      <c r="F20" s="43">
        <v>0</v>
      </c>
      <c r="G20" s="43">
        <v>1075000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2360239</v>
      </c>
      <c r="O20" s="44">
        <f t="shared" si="2"/>
        <v>116.60107696867898</v>
      </c>
      <c r="P20" s="9"/>
    </row>
    <row r="21" spans="1:119" ht="15.75">
      <c r="A21" s="26" t="s">
        <v>35</v>
      </c>
      <c r="B21" s="27"/>
      <c r="C21" s="28"/>
      <c r="D21" s="29">
        <f t="shared" ref="D21:M21" si="5">SUM(D22:D22)</f>
        <v>501520</v>
      </c>
      <c r="E21" s="29">
        <f t="shared" si="5"/>
        <v>655328</v>
      </c>
      <c r="F21" s="29">
        <f t="shared" si="5"/>
        <v>0</v>
      </c>
      <c r="G21" s="29">
        <f t="shared" si="5"/>
        <v>0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1156848</v>
      </c>
      <c r="O21" s="41">
        <f t="shared" si="2"/>
        <v>57.15087441952376</v>
      </c>
      <c r="P21" s="10"/>
    </row>
    <row r="22" spans="1:119">
      <c r="A22" s="12"/>
      <c r="B22" s="42">
        <v>541</v>
      </c>
      <c r="C22" s="19" t="s">
        <v>67</v>
      </c>
      <c r="D22" s="43">
        <v>501520</v>
      </c>
      <c r="E22" s="43">
        <v>655328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1156848</v>
      </c>
      <c r="O22" s="44">
        <f t="shared" si="2"/>
        <v>57.15087441952376</v>
      </c>
      <c r="P22" s="9"/>
    </row>
    <row r="23" spans="1:119" ht="15.75">
      <c r="A23" s="26" t="s">
        <v>55</v>
      </c>
      <c r="B23" s="27"/>
      <c r="C23" s="28"/>
      <c r="D23" s="29">
        <f t="shared" ref="D23:M23" si="6">SUM(D24:D24)</f>
        <v>0</v>
      </c>
      <c r="E23" s="29">
        <f t="shared" si="6"/>
        <v>551632</v>
      </c>
      <c r="F23" s="29">
        <f t="shared" si="6"/>
        <v>0</v>
      </c>
      <c r="G23" s="29">
        <f t="shared" si="6"/>
        <v>0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551632</v>
      </c>
      <c r="O23" s="41">
        <f t="shared" si="2"/>
        <v>27.251852583736785</v>
      </c>
      <c r="P23" s="10"/>
    </row>
    <row r="24" spans="1:119">
      <c r="A24" s="45"/>
      <c r="B24" s="46">
        <v>559</v>
      </c>
      <c r="C24" s="47" t="s">
        <v>68</v>
      </c>
      <c r="D24" s="43">
        <v>0</v>
      </c>
      <c r="E24" s="43">
        <v>551632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551632</v>
      </c>
      <c r="O24" s="44">
        <f t="shared" si="2"/>
        <v>27.251852583736785</v>
      </c>
      <c r="P24" s="9"/>
    </row>
    <row r="25" spans="1:119" ht="15.75">
      <c r="A25" s="26" t="s">
        <v>37</v>
      </c>
      <c r="B25" s="27"/>
      <c r="C25" s="28"/>
      <c r="D25" s="29">
        <f t="shared" ref="D25:M25" si="7">SUM(D26:D26)</f>
        <v>960139</v>
      </c>
      <c r="E25" s="29">
        <f t="shared" si="7"/>
        <v>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960139</v>
      </c>
      <c r="O25" s="41">
        <f t="shared" si="2"/>
        <v>47.433010572077855</v>
      </c>
      <c r="P25" s="9"/>
    </row>
    <row r="26" spans="1:119">
      <c r="A26" s="12"/>
      <c r="B26" s="42">
        <v>572</v>
      </c>
      <c r="C26" s="19" t="s">
        <v>69</v>
      </c>
      <c r="D26" s="43">
        <v>960139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960139</v>
      </c>
      <c r="O26" s="44">
        <f t="shared" si="2"/>
        <v>47.433010572077855</v>
      </c>
      <c r="P26" s="9"/>
    </row>
    <row r="27" spans="1:119" ht="15.75">
      <c r="A27" s="26" t="s">
        <v>70</v>
      </c>
      <c r="B27" s="27"/>
      <c r="C27" s="28"/>
      <c r="D27" s="29">
        <f t="shared" ref="D27:M27" si="8">SUM(D28:D28)</f>
        <v>558974</v>
      </c>
      <c r="E27" s="29">
        <f t="shared" si="8"/>
        <v>731414</v>
      </c>
      <c r="F27" s="29">
        <f t="shared" si="8"/>
        <v>0</v>
      </c>
      <c r="G27" s="29">
        <f t="shared" si="8"/>
        <v>0</v>
      </c>
      <c r="H27" s="29">
        <f t="shared" si="8"/>
        <v>0</v>
      </c>
      <c r="I27" s="29">
        <f t="shared" si="8"/>
        <v>0</v>
      </c>
      <c r="J27" s="29">
        <f t="shared" si="8"/>
        <v>0</v>
      </c>
      <c r="K27" s="29">
        <f t="shared" si="8"/>
        <v>0</v>
      </c>
      <c r="L27" s="29">
        <f t="shared" si="8"/>
        <v>0</v>
      </c>
      <c r="M27" s="29">
        <f t="shared" si="8"/>
        <v>0</v>
      </c>
      <c r="N27" s="29">
        <f t="shared" si="1"/>
        <v>1290388</v>
      </c>
      <c r="O27" s="41">
        <f t="shared" si="2"/>
        <v>63.748048611797252</v>
      </c>
      <c r="P27" s="9"/>
    </row>
    <row r="28" spans="1:119" ht="15.75" thickBot="1">
      <c r="A28" s="12"/>
      <c r="B28" s="42">
        <v>581</v>
      </c>
      <c r="C28" s="19" t="s">
        <v>71</v>
      </c>
      <c r="D28" s="43">
        <v>558974</v>
      </c>
      <c r="E28" s="43">
        <v>731414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1290388</v>
      </c>
      <c r="O28" s="44">
        <f t="shared" si="2"/>
        <v>63.748048611797252</v>
      </c>
      <c r="P28" s="9"/>
    </row>
    <row r="29" spans="1:119" ht="16.5" thickBot="1">
      <c r="A29" s="13" t="s">
        <v>10</v>
      </c>
      <c r="B29" s="21"/>
      <c r="C29" s="20"/>
      <c r="D29" s="14">
        <f>SUM(D5,D12,D17,D21,D23,D25,D27)</f>
        <v>9592955</v>
      </c>
      <c r="E29" s="14">
        <f t="shared" ref="E29:M29" si="9">SUM(E5,E12,E17,E21,E23,E25,E27)</f>
        <v>4529876</v>
      </c>
      <c r="F29" s="14">
        <f t="shared" si="9"/>
        <v>4869</v>
      </c>
      <c r="G29" s="14">
        <f t="shared" si="9"/>
        <v>2246444</v>
      </c>
      <c r="H29" s="14">
        <f t="shared" si="9"/>
        <v>0</v>
      </c>
      <c r="I29" s="14">
        <f t="shared" si="9"/>
        <v>0</v>
      </c>
      <c r="J29" s="14">
        <f t="shared" si="9"/>
        <v>0</v>
      </c>
      <c r="K29" s="14">
        <f t="shared" si="9"/>
        <v>0</v>
      </c>
      <c r="L29" s="14">
        <f t="shared" si="9"/>
        <v>0</v>
      </c>
      <c r="M29" s="14">
        <f t="shared" si="9"/>
        <v>0</v>
      </c>
      <c r="N29" s="14">
        <f t="shared" si="1"/>
        <v>16374144</v>
      </c>
      <c r="O29" s="35">
        <f t="shared" si="2"/>
        <v>808.91927675130921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93" t="s">
        <v>79</v>
      </c>
      <c r="M31" s="93"/>
      <c r="N31" s="93"/>
      <c r="O31" s="39">
        <v>20242</v>
      </c>
    </row>
    <row r="32" spans="1:119">
      <c r="A32" s="94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6"/>
    </row>
    <row r="33" spans="1:15" ht="15.75" customHeight="1" thickBot="1">
      <c r="A33" s="97" t="s">
        <v>45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40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3"/>
      <c r="N3" s="34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SUM(D6:D12)</f>
        <v>3892139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>SUM(D5:M5)</f>
        <v>3892139</v>
      </c>
      <c r="O5" s="30">
        <f t="shared" ref="O5:O32" si="1">(N5/O$34)</f>
        <v>194.5874912508749</v>
      </c>
      <c r="P5" s="6"/>
    </row>
    <row r="6" spans="1:133">
      <c r="A6" s="12"/>
      <c r="B6" s="42">
        <v>511</v>
      </c>
      <c r="C6" s="19" t="s">
        <v>19</v>
      </c>
      <c r="D6" s="43">
        <v>119865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>SUM(D6:M6)</f>
        <v>119865</v>
      </c>
      <c r="O6" s="44">
        <f t="shared" si="1"/>
        <v>5.9926507349265075</v>
      </c>
      <c r="P6" s="9"/>
    </row>
    <row r="7" spans="1:133">
      <c r="A7" s="12"/>
      <c r="B7" s="42">
        <v>512</v>
      </c>
      <c r="C7" s="19" t="s">
        <v>20</v>
      </c>
      <c r="D7" s="43">
        <v>420420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ref="N7:N12" si="2">SUM(D7:M7)</f>
        <v>420420</v>
      </c>
      <c r="O7" s="44">
        <f t="shared" si="1"/>
        <v>21.018898110188982</v>
      </c>
      <c r="P7" s="9"/>
    </row>
    <row r="8" spans="1:133">
      <c r="A8" s="12"/>
      <c r="B8" s="42">
        <v>513</v>
      </c>
      <c r="C8" s="19" t="s">
        <v>21</v>
      </c>
      <c r="D8" s="43">
        <v>242622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2"/>
        <v>242622</v>
      </c>
      <c r="O8" s="44">
        <f t="shared" si="1"/>
        <v>12.129887011298869</v>
      </c>
      <c r="P8" s="9"/>
    </row>
    <row r="9" spans="1:133">
      <c r="A9" s="12"/>
      <c r="B9" s="42">
        <v>514</v>
      </c>
      <c r="C9" s="19" t="s">
        <v>22</v>
      </c>
      <c r="D9" s="43">
        <v>253337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2"/>
        <v>253337</v>
      </c>
      <c r="O9" s="44">
        <f t="shared" si="1"/>
        <v>12.665583441655835</v>
      </c>
      <c r="P9" s="9"/>
    </row>
    <row r="10" spans="1:133">
      <c r="A10" s="12"/>
      <c r="B10" s="42">
        <v>515</v>
      </c>
      <c r="C10" s="19" t="s">
        <v>47</v>
      </c>
      <c r="D10" s="43">
        <v>253086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2"/>
        <v>253086</v>
      </c>
      <c r="O10" s="44">
        <f t="shared" si="1"/>
        <v>12.653034696530346</v>
      </c>
      <c r="P10" s="9"/>
    </row>
    <row r="11" spans="1:133">
      <c r="A11" s="12"/>
      <c r="B11" s="42">
        <v>517</v>
      </c>
      <c r="C11" s="19" t="s">
        <v>23</v>
      </c>
      <c r="D11" s="43">
        <v>461023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2"/>
        <v>461023</v>
      </c>
      <c r="O11" s="44">
        <f t="shared" si="1"/>
        <v>23.048845115488451</v>
      </c>
      <c r="P11" s="9"/>
    </row>
    <row r="12" spans="1:133">
      <c r="A12" s="12"/>
      <c r="B12" s="42">
        <v>519</v>
      </c>
      <c r="C12" s="19" t="s">
        <v>62</v>
      </c>
      <c r="D12" s="43">
        <v>2141786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2"/>
        <v>2141786</v>
      </c>
      <c r="O12" s="44">
        <f t="shared" si="1"/>
        <v>107.07859214078591</v>
      </c>
      <c r="P12" s="9"/>
    </row>
    <row r="13" spans="1:133" ht="15.75">
      <c r="A13" s="26" t="s">
        <v>25</v>
      </c>
      <c r="B13" s="27"/>
      <c r="C13" s="28"/>
      <c r="D13" s="29">
        <f t="shared" ref="D13:M13" si="3">SUM(D14:D18)</f>
        <v>4909347</v>
      </c>
      <c r="E13" s="29">
        <f t="shared" si="3"/>
        <v>0</v>
      </c>
      <c r="F13" s="29">
        <f t="shared" si="3"/>
        <v>0</v>
      </c>
      <c r="G13" s="29">
        <f t="shared" si="3"/>
        <v>0</v>
      </c>
      <c r="H13" s="29">
        <f t="shared" si="3"/>
        <v>0</v>
      </c>
      <c r="I13" s="29">
        <f t="shared" si="3"/>
        <v>0</v>
      </c>
      <c r="J13" s="29">
        <f t="shared" si="3"/>
        <v>0</v>
      </c>
      <c r="K13" s="29">
        <f t="shared" si="3"/>
        <v>0</v>
      </c>
      <c r="L13" s="29">
        <f t="shared" si="3"/>
        <v>0</v>
      </c>
      <c r="M13" s="29">
        <f t="shared" si="3"/>
        <v>0</v>
      </c>
      <c r="N13" s="40">
        <f t="shared" ref="N13:N32" si="4">SUM(D13:M13)</f>
        <v>4909347</v>
      </c>
      <c r="O13" s="41">
        <f t="shared" si="1"/>
        <v>245.44280571942807</v>
      </c>
      <c r="P13" s="10"/>
    </row>
    <row r="14" spans="1:133">
      <c r="A14" s="12"/>
      <c r="B14" s="42">
        <v>521</v>
      </c>
      <c r="C14" s="19" t="s">
        <v>26</v>
      </c>
      <c r="D14" s="43">
        <v>3023968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4"/>
        <v>3023968</v>
      </c>
      <c r="O14" s="44">
        <f t="shared" si="1"/>
        <v>151.18328167183282</v>
      </c>
      <c r="P14" s="9"/>
    </row>
    <row r="15" spans="1:133">
      <c r="A15" s="12"/>
      <c r="B15" s="42">
        <v>522</v>
      </c>
      <c r="C15" s="19" t="s">
        <v>27</v>
      </c>
      <c r="D15" s="43">
        <v>1429319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4"/>
        <v>1429319</v>
      </c>
      <c r="O15" s="44">
        <f t="shared" si="1"/>
        <v>71.458804119588038</v>
      </c>
      <c r="P15" s="9"/>
    </row>
    <row r="16" spans="1:133">
      <c r="A16" s="12"/>
      <c r="B16" s="42">
        <v>524</v>
      </c>
      <c r="C16" s="19" t="s">
        <v>28</v>
      </c>
      <c r="D16" s="43">
        <v>310168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4"/>
        <v>310168</v>
      </c>
      <c r="O16" s="44">
        <f t="shared" si="1"/>
        <v>15.506849315068493</v>
      </c>
      <c r="P16" s="9"/>
    </row>
    <row r="17" spans="1:119">
      <c r="A17" s="12"/>
      <c r="B17" s="42">
        <v>525</v>
      </c>
      <c r="C17" s="19" t="s">
        <v>29</v>
      </c>
      <c r="D17" s="43">
        <v>16702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4"/>
        <v>16702</v>
      </c>
      <c r="O17" s="44">
        <f t="shared" si="1"/>
        <v>0.835016498350165</v>
      </c>
      <c r="P17" s="9"/>
    </row>
    <row r="18" spans="1:119">
      <c r="A18" s="12"/>
      <c r="B18" s="42">
        <v>529</v>
      </c>
      <c r="C18" s="19" t="s">
        <v>30</v>
      </c>
      <c r="D18" s="43">
        <v>129190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4"/>
        <v>129190</v>
      </c>
      <c r="O18" s="44">
        <f t="shared" si="1"/>
        <v>6.458854114588541</v>
      </c>
      <c r="P18" s="9"/>
    </row>
    <row r="19" spans="1:119" ht="15.75">
      <c r="A19" s="26" t="s">
        <v>31</v>
      </c>
      <c r="B19" s="27"/>
      <c r="C19" s="28"/>
      <c r="D19" s="29">
        <f t="shared" ref="D19:M19" si="5">SUM(D20:D23)</f>
        <v>0</v>
      </c>
      <c r="E19" s="29">
        <f t="shared" si="5"/>
        <v>2715581</v>
      </c>
      <c r="F19" s="29">
        <f t="shared" si="5"/>
        <v>0</v>
      </c>
      <c r="G19" s="29">
        <f t="shared" si="5"/>
        <v>1283294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40">
        <f t="shared" si="4"/>
        <v>3998875</v>
      </c>
      <c r="O19" s="41">
        <f t="shared" si="1"/>
        <v>199.92375762423757</v>
      </c>
      <c r="P19" s="10"/>
    </row>
    <row r="20" spans="1:119">
      <c r="A20" s="12"/>
      <c r="B20" s="42">
        <v>533</v>
      </c>
      <c r="C20" s="19" t="s">
        <v>76</v>
      </c>
      <c r="D20" s="43">
        <v>0</v>
      </c>
      <c r="E20" s="43">
        <v>0</v>
      </c>
      <c r="F20" s="43">
        <v>0</v>
      </c>
      <c r="G20" s="43">
        <v>105416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4"/>
        <v>105416</v>
      </c>
      <c r="O20" s="44">
        <f t="shared" si="1"/>
        <v>5.2702729727027293</v>
      </c>
      <c r="P20" s="9"/>
    </row>
    <row r="21" spans="1:119">
      <c r="A21" s="12"/>
      <c r="B21" s="42">
        <v>534</v>
      </c>
      <c r="C21" s="19" t="s">
        <v>64</v>
      </c>
      <c r="D21" s="43">
        <v>0</v>
      </c>
      <c r="E21" s="43">
        <v>1405611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4"/>
        <v>1405611</v>
      </c>
      <c r="O21" s="44">
        <f t="shared" si="1"/>
        <v>70.27352264773522</v>
      </c>
      <c r="P21" s="9"/>
    </row>
    <row r="22" spans="1:119">
      <c r="A22" s="12"/>
      <c r="B22" s="42">
        <v>538</v>
      </c>
      <c r="C22" s="19" t="s">
        <v>65</v>
      </c>
      <c r="D22" s="43">
        <v>0</v>
      </c>
      <c r="E22" s="43">
        <v>1303780</v>
      </c>
      <c r="F22" s="43">
        <v>0</v>
      </c>
      <c r="G22" s="43">
        <v>1177878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4"/>
        <v>2481658</v>
      </c>
      <c r="O22" s="44">
        <f t="shared" si="1"/>
        <v>124.07049295070493</v>
      </c>
      <c r="P22" s="9"/>
    </row>
    <row r="23" spans="1:119">
      <c r="A23" s="12"/>
      <c r="B23" s="42">
        <v>539</v>
      </c>
      <c r="C23" s="19" t="s">
        <v>66</v>
      </c>
      <c r="D23" s="43">
        <v>0</v>
      </c>
      <c r="E23" s="43">
        <v>6190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4"/>
        <v>6190</v>
      </c>
      <c r="O23" s="44">
        <f t="shared" si="1"/>
        <v>0.30946905309469053</v>
      </c>
      <c r="P23" s="9"/>
    </row>
    <row r="24" spans="1:119" ht="15.75">
      <c r="A24" s="26" t="s">
        <v>35</v>
      </c>
      <c r="B24" s="27"/>
      <c r="C24" s="28"/>
      <c r="D24" s="29">
        <f t="shared" ref="D24:M24" si="6">SUM(D25:D25)</f>
        <v>1007394</v>
      </c>
      <c r="E24" s="29">
        <f t="shared" si="6"/>
        <v>740382</v>
      </c>
      <c r="F24" s="29">
        <f t="shared" si="6"/>
        <v>0</v>
      </c>
      <c r="G24" s="29">
        <f t="shared" si="6"/>
        <v>20200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4"/>
        <v>1767976</v>
      </c>
      <c r="O24" s="41">
        <f t="shared" si="1"/>
        <v>88.389961003899614</v>
      </c>
      <c r="P24" s="10"/>
    </row>
    <row r="25" spans="1:119">
      <c r="A25" s="12"/>
      <c r="B25" s="42">
        <v>541</v>
      </c>
      <c r="C25" s="19" t="s">
        <v>67</v>
      </c>
      <c r="D25" s="43">
        <v>1007394</v>
      </c>
      <c r="E25" s="43">
        <v>740382</v>
      </c>
      <c r="F25" s="43">
        <v>0</v>
      </c>
      <c r="G25" s="43">
        <v>20200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4"/>
        <v>1767976</v>
      </c>
      <c r="O25" s="44">
        <f t="shared" si="1"/>
        <v>88.389961003899614</v>
      </c>
      <c r="P25" s="9"/>
    </row>
    <row r="26" spans="1:119" ht="15.75">
      <c r="A26" s="26" t="s">
        <v>55</v>
      </c>
      <c r="B26" s="27"/>
      <c r="C26" s="28"/>
      <c r="D26" s="29">
        <f t="shared" ref="D26:M26" si="7">SUM(D27:D27)</f>
        <v>0</v>
      </c>
      <c r="E26" s="29">
        <f t="shared" si="7"/>
        <v>10000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0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4"/>
        <v>10000</v>
      </c>
      <c r="O26" s="41">
        <f t="shared" si="1"/>
        <v>0.49995000499950004</v>
      </c>
      <c r="P26" s="10"/>
    </row>
    <row r="27" spans="1:119">
      <c r="A27" s="45"/>
      <c r="B27" s="46">
        <v>559</v>
      </c>
      <c r="C27" s="47" t="s">
        <v>68</v>
      </c>
      <c r="D27" s="43">
        <v>0</v>
      </c>
      <c r="E27" s="43">
        <v>10000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4"/>
        <v>10000</v>
      </c>
      <c r="O27" s="44">
        <f t="shared" si="1"/>
        <v>0.49995000499950004</v>
      </c>
      <c r="P27" s="9"/>
    </row>
    <row r="28" spans="1:119" ht="15.75">
      <c r="A28" s="26" t="s">
        <v>37</v>
      </c>
      <c r="B28" s="27"/>
      <c r="C28" s="28"/>
      <c r="D28" s="29">
        <f t="shared" ref="D28:M28" si="8">SUM(D29:D29)</f>
        <v>839343</v>
      </c>
      <c r="E28" s="29">
        <f t="shared" si="8"/>
        <v>0</v>
      </c>
      <c r="F28" s="29">
        <f t="shared" si="8"/>
        <v>0</v>
      </c>
      <c r="G28" s="29">
        <f t="shared" si="8"/>
        <v>0</v>
      </c>
      <c r="H28" s="29">
        <f t="shared" si="8"/>
        <v>0</v>
      </c>
      <c r="I28" s="29">
        <f t="shared" si="8"/>
        <v>0</v>
      </c>
      <c r="J28" s="29">
        <f t="shared" si="8"/>
        <v>0</v>
      </c>
      <c r="K28" s="29">
        <f t="shared" si="8"/>
        <v>0</v>
      </c>
      <c r="L28" s="29">
        <f t="shared" si="8"/>
        <v>0</v>
      </c>
      <c r="M28" s="29">
        <f t="shared" si="8"/>
        <v>0</v>
      </c>
      <c r="N28" s="29">
        <f t="shared" si="4"/>
        <v>839343</v>
      </c>
      <c r="O28" s="41">
        <f t="shared" si="1"/>
        <v>41.962953704629534</v>
      </c>
      <c r="P28" s="9"/>
    </row>
    <row r="29" spans="1:119">
      <c r="A29" s="12"/>
      <c r="B29" s="42">
        <v>572</v>
      </c>
      <c r="C29" s="19" t="s">
        <v>69</v>
      </c>
      <c r="D29" s="43">
        <v>839343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4"/>
        <v>839343</v>
      </c>
      <c r="O29" s="44">
        <f t="shared" si="1"/>
        <v>41.962953704629534</v>
      </c>
      <c r="P29" s="9"/>
    </row>
    <row r="30" spans="1:119" ht="15.75">
      <c r="A30" s="26" t="s">
        <v>70</v>
      </c>
      <c r="B30" s="27"/>
      <c r="C30" s="28"/>
      <c r="D30" s="29">
        <f t="shared" ref="D30:M30" si="9">SUM(D31:D31)</f>
        <v>1100717</v>
      </c>
      <c r="E30" s="29">
        <f t="shared" si="9"/>
        <v>1734561</v>
      </c>
      <c r="F30" s="29">
        <f t="shared" si="9"/>
        <v>0</v>
      </c>
      <c r="G30" s="29">
        <f t="shared" si="9"/>
        <v>0</v>
      </c>
      <c r="H30" s="29">
        <f t="shared" si="9"/>
        <v>0</v>
      </c>
      <c r="I30" s="29">
        <f t="shared" si="9"/>
        <v>0</v>
      </c>
      <c r="J30" s="29">
        <f t="shared" si="9"/>
        <v>0</v>
      </c>
      <c r="K30" s="29">
        <f t="shared" si="9"/>
        <v>0</v>
      </c>
      <c r="L30" s="29">
        <f t="shared" si="9"/>
        <v>0</v>
      </c>
      <c r="M30" s="29">
        <f t="shared" si="9"/>
        <v>0</v>
      </c>
      <c r="N30" s="29">
        <f t="shared" si="4"/>
        <v>2835278</v>
      </c>
      <c r="O30" s="41">
        <f t="shared" si="1"/>
        <v>141.74972502749725</v>
      </c>
      <c r="P30" s="9"/>
    </row>
    <row r="31" spans="1:119" ht="15.75" thickBot="1">
      <c r="A31" s="12"/>
      <c r="B31" s="42">
        <v>581</v>
      </c>
      <c r="C31" s="19" t="s">
        <v>71</v>
      </c>
      <c r="D31" s="43">
        <v>1100717</v>
      </c>
      <c r="E31" s="43">
        <v>1734561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4"/>
        <v>2835278</v>
      </c>
      <c r="O31" s="44">
        <f t="shared" si="1"/>
        <v>141.74972502749725</v>
      </c>
      <c r="P31" s="9"/>
    </row>
    <row r="32" spans="1:119" ht="16.5" thickBot="1">
      <c r="A32" s="13" t="s">
        <v>10</v>
      </c>
      <c r="B32" s="21"/>
      <c r="C32" s="20"/>
      <c r="D32" s="14">
        <f>SUM(D5,D13,D19,D24,D26,D28,D30)</f>
        <v>11748940</v>
      </c>
      <c r="E32" s="14">
        <f t="shared" ref="E32:M32" si="10">SUM(E5,E13,E19,E24,E26,E28,E30)</f>
        <v>5200524</v>
      </c>
      <c r="F32" s="14">
        <f t="shared" si="10"/>
        <v>0</v>
      </c>
      <c r="G32" s="14">
        <f t="shared" si="10"/>
        <v>1303494</v>
      </c>
      <c r="H32" s="14">
        <f t="shared" si="10"/>
        <v>0</v>
      </c>
      <c r="I32" s="14">
        <f t="shared" si="10"/>
        <v>0</v>
      </c>
      <c r="J32" s="14">
        <f t="shared" si="10"/>
        <v>0</v>
      </c>
      <c r="K32" s="14">
        <f t="shared" si="10"/>
        <v>0</v>
      </c>
      <c r="L32" s="14">
        <f t="shared" si="10"/>
        <v>0</v>
      </c>
      <c r="M32" s="14">
        <f t="shared" si="10"/>
        <v>0</v>
      </c>
      <c r="N32" s="14">
        <f t="shared" si="4"/>
        <v>18252958</v>
      </c>
      <c r="O32" s="35">
        <f t="shared" si="1"/>
        <v>912.55664433556649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6"/>
      <c r="B34" s="37"/>
      <c r="C34" s="37"/>
      <c r="D34" s="38"/>
      <c r="E34" s="38"/>
      <c r="F34" s="38"/>
      <c r="G34" s="38"/>
      <c r="H34" s="38"/>
      <c r="I34" s="38"/>
      <c r="J34" s="38"/>
      <c r="K34" s="38"/>
      <c r="L34" s="93" t="s">
        <v>77</v>
      </c>
      <c r="M34" s="93"/>
      <c r="N34" s="93"/>
      <c r="O34" s="39">
        <v>20002</v>
      </c>
    </row>
    <row r="35" spans="1:15">
      <c r="A35" s="94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97" t="s">
        <v>45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2024-05-21T19:20:16Z</cp:lastPrinted>
  <dcterms:created xsi:type="dcterms:W3CDTF">2000-08-31T21:26:31Z</dcterms:created>
  <dcterms:modified xsi:type="dcterms:W3CDTF">2024-05-21T19:20:40Z</dcterms:modified>
</cp:coreProperties>
</file>