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'2008'!$A$1:$O$53</definedName>
    <definedName name="_xlnm.Print_Area" localSheetId="14">'2009'!$A$1:$O$51</definedName>
    <definedName name="_xlnm.Print_Area" localSheetId="13">'2010'!$A$1:$O$50</definedName>
    <definedName name="_xlnm.Print_Area" localSheetId="12">'2011'!$A$1:$O$50</definedName>
    <definedName name="_xlnm.Print_Area" localSheetId="11">'2012'!$A$1:$O$50</definedName>
    <definedName name="_xlnm.Print_Area" localSheetId="10">'2013'!$A$1:$O$48</definedName>
    <definedName name="_xlnm.Print_Area" localSheetId="9">'2014'!$A$1:$O$48</definedName>
    <definedName name="_xlnm.Print_Area" localSheetId="8">'2015'!$A$1:$O$43</definedName>
    <definedName name="_xlnm.Print_Area" localSheetId="7">'2016'!$A$1:$O$43</definedName>
    <definedName name="_xlnm.Print_Area" localSheetId="6">'2017'!$A$1:$O$44</definedName>
    <definedName name="_xlnm.Print_Area" localSheetId="5">'2018'!$A$1:$O$44</definedName>
    <definedName name="_xlnm.Print_Area" localSheetId="4">'2019'!$A$1:$O$44</definedName>
    <definedName name="_xlnm.Print_Area" localSheetId="3">'2020'!$A$1:$O$44</definedName>
    <definedName name="_xlnm.Print_Area" localSheetId="2">'2021'!$A$1:$P$42</definedName>
    <definedName name="_xlnm.Print_Area" localSheetId="1">'2022'!$A$1:$P$58</definedName>
    <definedName name="_xlnm.Print_Area" localSheetId="0">'2023'!$A$1:$P$57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50" i="48" l="1"/>
  <c r="P50" i="48" s="1"/>
  <c r="O52" i="48" l="1"/>
  <c r="P52" i="48" s="1"/>
  <c r="O51" i="48"/>
  <c r="P51" i="48" s="1"/>
  <c r="O49" i="48"/>
  <c r="P49" i="48" s="1"/>
  <c r="N48" i="48"/>
  <c r="M48" i="48"/>
  <c r="L48" i="48"/>
  <c r="K48" i="48"/>
  <c r="J48" i="48"/>
  <c r="I48" i="48"/>
  <c r="H48" i="48"/>
  <c r="G48" i="48"/>
  <c r="F48" i="48"/>
  <c r="E48" i="48"/>
  <c r="D48" i="48"/>
  <c r="O47" i="48"/>
  <c r="P47" i="48" s="1"/>
  <c r="O46" i="48"/>
  <c r="P46" i="48" s="1"/>
  <c r="O45" i="48"/>
  <c r="P45" i="48" s="1"/>
  <c r="O44" i="48"/>
  <c r="P44" i="48" s="1"/>
  <c r="O43" i="48"/>
  <c r="P43" i="48" s="1"/>
  <c r="N42" i="48"/>
  <c r="M42" i="48"/>
  <c r="L42" i="48"/>
  <c r="K42" i="48"/>
  <c r="J42" i="48"/>
  <c r="I42" i="48"/>
  <c r="H42" i="48"/>
  <c r="G42" i="48"/>
  <c r="F42" i="48"/>
  <c r="E42" i="48"/>
  <c r="D42" i="48"/>
  <c r="O41" i="48"/>
  <c r="P41" i="48" s="1"/>
  <c r="O40" i="48"/>
  <c r="P40" i="48" s="1"/>
  <c r="O39" i="48"/>
  <c r="P39" i="48" s="1"/>
  <c r="N38" i="48"/>
  <c r="M38" i="48"/>
  <c r="L38" i="48"/>
  <c r="K38" i="48"/>
  <c r="J38" i="48"/>
  <c r="I38" i="48"/>
  <c r="H38" i="48"/>
  <c r="G38" i="48"/>
  <c r="F38" i="48"/>
  <c r="E38" i="48"/>
  <c r="D38" i="48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48" i="48" l="1"/>
  <c r="P48" i="48" s="1"/>
  <c r="O42" i="48"/>
  <c r="P42" i="48" s="1"/>
  <c r="O38" i="48"/>
  <c r="P38" i="48" s="1"/>
  <c r="O30" i="48"/>
  <c r="P30" i="48" s="1"/>
  <c r="D53" i="48"/>
  <c r="O21" i="48"/>
  <c r="P21" i="48" s="1"/>
  <c r="M53" i="48"/>
  <c r="N53" i="48"/>
  <c r="I53" i="48"/>
  <c r="F53" i="48"/>
  <c r="H53" i="48"/>
  <c r="J53" i="48"/>
  <c r="L53" i="48"/>
  <c r="O13" i="48"/>
  <c r="P13" i="48" s="1"/>
  <c r="K53" i="48"/>
  <c r="O5" i="48"/>
  <c r="P5" i="48" s="1"/>
  <c r="G53" i="48"/>
  <c r="E53" i="48"/>
  <c r="O53" i="47"/>
  <c r="P53" i="47" s="1"/>
  <c r="O52" i="47"/>
  <c r="P52" i="47" s="1"/>
  <c r="O51" i="47"/>
  <c r="P51" i="47" s="1"/>
  <c r="N50" i="47"/>
  <c r="M50" i="47"/>
  <c r="L50" i="47"/>
  <c r="K50" i="47"/>
  <c r="J50" i="47"/>
  <c r="I50" i="47"/>
  <c r="H50" i="47"/>
  <c r="G50" i="47"/>
  <c r="F50" i="47"/>
  <c r="E50" i="47"/>
  <c r="D50" i="47"/>
  <c r="O49" i="47"/>
  <c r="P49" i="47" s="1"/>
  <c r="O48" i="47"/>
  <c r="P48" i="47" s="1"/>
  <c r="O47" i="47"/>
  <c r="P47" i="47" s="1"/>
  <c r="O46" i="47"/>
  <c r="P46" i="47" s="1"/>
  <c r="O45" i="47"/>
  <c r="P45" i="47" s="1"/>
  <c r="N44" i="47"/>
  <c r="M44" i="47"/>
  <c r="L44" i="47"/>
  <c r="K44" i="47"/>
  <c r="J44" i="47"/>
  <c r="I44" i="47"/>
  <c r="H44" i="47"/>
  <c r="G44" i="47"/>
  <c r="F44" i="47"/>
  <c r="E44" i="47"/>
  <c r="D44" i="47"/>
  <c r="O43" i="47"/>
  <c r="P43" i="47" s="1"/>
  <c r="O42" i="47"/>
  <c r="P42" i="47" s="1"/>
  <c r="O41" i="47"/>
  <c r="P41" i="47" s="1"/>
  <c r="N40" i="47"/>
  <c r="M40" i="47"/>
  <c r="L40" i="47"/>
  <c r="K40" i="47"/>
  <c r="J40" i="47"/>
  <c r="I40" i="47"/>
  <c r="H40" i="47"/>
  <c r="G40" i="47"/>
  <c r="F40" i="47"/>
  <c r="E40" i="47"/>
  <c r="D40" i="47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N32" i="47"/>
  <c r="M32" i="47"/>
  <c r="L32" i="47"/>
  <c r="K32" i="47"/>
  <c r="J32" i="47"/>
  <c r="I32" i="47"/>
  <c r="H32" i="47"/>
  <c r="G32" i="47"/>
  <c r="F32" i="47"/>
  <c r="E32" i="47"/>
  <c r="D32" i="47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N22" i="47"/>
  <c r="M22" i="47"/>
  <c r="L22" i="47"/>
  <c r="K22" i="47"/>
  <c r="J22" i="47"/>
  <c r="I22" i="47"/>
  <c r="H22" i="47"/>
  <c r="G22" i="47"/>
  <c r="F22" i="47"/>
  <c r="E22" i="47"/>
  <c r="D22" i="47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53" i="48" l="1"/>
  <c r="P53" i="48" s="1"/>
  <c r="O50" i="47"/>
  <c r="P50" i="47" s="1"/>
  <c r="O44" i="47"/>
  <c r="P44" i="47" s="1"/>
  <c r="O40" i="47"/>
  <c r="P40" i="47" s="1"/>
  <c r="O32" i="47"/>
  <c r="P32" i="47" s="1"/>
  <c r="O22" i="47"/>
  <c r="P22" i="47" s="1"/>
  <c r="I54" i="47"/>
  <c r="D54" i="47"/>
  <c r="J54" i="47"/>
  <c r="L54" i="47"/>
  <c r="M54" i="47"/>
  <c r="F54" i="47"/>
  <c r="G54" i="47"/>
  <c r="N54" i="47"/>
  <c r="O5" i="47"/>
  <c r="P5" i="47" s="1"/>
  <c r="H54" i="47"/>
  <c r="K54" i="47"/>
  <c r="O13" i="47"/>
  <c r="P13" i="47" s="1"/>
  <c r="E54" i="47"/>
  <c r="J38" i="46"/>
  <c r="O37" i="46"/>
  <c r="P37" i="46"/>
  <c r="O36" i="46"/>
  <c r="P36" i="46" s="1"/>
  <c r="O35" i="46"/>
  <c r="P35" i="46" s="1"/>
  <c r="N34" i="46"/>
  <c r="M34" i="46"/>
  <c r="L34" i="46"/>
  <c r="K34" i="46"/>
  <c r="J34" i="46"/>
  <c r="I34" i="46"/>
  <c r="H34" i="46"/>
  <c r="G34" i="46"/>
  <c r="F34" i="46"/>
  <c r="E34" i="46"/>
  <c r="D34" i="46"/>
  <c r="O33" i="46"/>
  <c r="P33" i="46"/>
  <c r="O32" i="46"/>
  <c r="P32" i="46" s="1"/>
  <c r="N31" i="46"/>
  <c r="M31" i="46"/>
  <c r="L31" i="46"/>
  <c r="K31" i="46"/>
  <c r="J31" i="46"/>
  <c r="I31" i="46"/>
  <c r="H31" i="46"/>
  <c r="G31" i="46"/>
  <c r="F31" i="46"/>
  <c r="E31" i="46"/>
  <c r="D31" i="46"/>
  <c r="O30" i="46"/>
  <c r="P30" i="46" s="1"/>
  <c r="O29" i="46"/>
  <c r="P29" i="46"/>
  <c r="O28" i="46"/>
  <c r="P28" i="46"/>
  <c r="O27" i="46"/>
  <c r="P27" i="46" s="1"/>
  <c r="O26" i="46"/>
  <c r="P26" i="46" s="1"/>
  <c r="N25" i="46"/>
  <c r="M25" i="46"/>
  <c r="O25" i="46" s="1"/>
  <c r="P25" i="46" s="1"/>
  <c r="L25" i="46"/>
  <c r="K25" i="46"/>
  <c r="J25" i="46"/>
  <c r="I25" i="46"/>
  <c r="H25" i="46"/>
  <c r="G25" i="46"/>
  <c r="F25" i="46"/>
  <c r="F38" i="46" s="1"/>
  <c r="E25" i="46"/>
  <c r="D25" i="46"/>
  <c r="O24" i="46"/>
  <c r="P24" i="46"/>
  <c r="O23" i="46"/>
  <c r="P23" i="46" s="1"/>
  <c r="O22" i="46"/>
  <c r="P22" i="46"/>
  <c r="O21" i="46"/>
  <c r="P21" i="46" s="1"/>
  <c r="O20" i="46"/>
  <c r="P20" i="46"/>
  <c r="O19" i="46"/>
  <c r="P19" i="46" s="1"/>
  <c r="N18" i="46"/>
  <c r="M18" i="46"/>
  <c r="L18" i="46"/>
  <c r="K18" i="46"/>
  <c r="J18" i="46"/>
  <c r="I18" i="46"/>
  <c r="H18" i="46"/>
  <c r="G18" i="46"/>
  <c r="F18" i="46"/>
  <c r="E18" i="46"/>
  <c r="D18" i="46"/>
  <c r="O17" i="46"/>
  <c r="P17" i="46" s="1"/>
  <c r="O16" i="46"/>
  <c r="P16" i="46"/>
  <c r="O15" i="46"/>
  <c r="P15" i="46" s="1"/>
  <c r="O14" i="46"/>
  <c r="P14" i="46"/>
  <c r="O13" i="46"/>
  <c r="P13" i="46"/>
  <c r="O12" i="46"/>
  <c r="P12" i="46" s="1"/>
  <c r="N11" i="46"/>
  <c r="M11" i="46"/>
  <c r="L11" i="46"/>
  <c r="K11" i="46"/>
  <c r="K38" i="46" s="1"/>
  <c r="J11" i="46"/>
  <c r="I11" i="46"/>
  <c r="H11" i="46"/>
  <c r="G11" i="46"/>
  <c r="F11" i="46"/>
  <c r="E11" i="46"/>
  <c r="E38" i="46" s="1"/>
  <c r="D11" i="46"/>
  <c r="O10" i="46"/>
  <c r="P10" i="46"/>
  <c r="O9" i="46"/>
  <c r="P9" i="46"/>
  <c r="O8" i="46"/>
  <c r="P8" i="46" s="1"/>
  <c r="O7" i="46"/>
  <c r="P7" i="46"/>
  <c r="O6" i="46"/>
  <c r="P6" i="46" s="1"/>
  <c r="N5" i="46"/>
  <c r="N38" i="46" s="1"/>
  <c r="M5" i="46"/>
  <c r="L5" i="46"/>
  <c r="L38" i="46" s="1"/>
  <c r="K5" i="46"/>
  <c r="J5" i="46"/>
  <c r="I5" i="46"/>
  <c r="I38" i="46" s="1"/>
  <c r="H5" i="46"/>
  <c r="H38" i="46" s="1"/>
  <c r="G5" i="46"/>
  <c r="G38" i="46" s="1"/>
  <c r="F5" i="46"/>
  <c r="E5" i="46"/>
  <c r="D5" i="46"/>
  <c r="D38" i="46" s="1"/>
  <c r="G40" i="45"/>
  <c r="N39" i="45"/>
  <c r="O39" i="45"/>
  <c r="N38" i="45"/>
  <c r="O38" i="45"/>
  <c r="N37" i="45"/>
  <c r="O37" i="45" s="1"/>
  <c r="M36" i="45"/>
  <c r="L36" i="45"/>
  <c r="K36" i="45"/>
  <c r="J36" i="45"/>
  <c r="I36" i="45"/>
  <c r="H36" i="45"/>
  <c r="G36" i="45"/>
  <c r="F36" i="45"/>
  <c r="E36" i="45"/>
  <c r="D36" i="45"/>
  <c r="N35" i="45"/>
  <c r="O35" i="45" s="1"/>
  <c r="N34" i="45"/>
  <c r="O34" i="45" s="1"/>
  <c r="M33" i="45"/>
  <c r="L33" i="45"/>
  <c r="K33" i="45"/>
  <c r="J33" i="45"/>
  <c r="I33" i="45"/>
  <c r="H33" i="45"/>
  <c r="G33" i="45"/>
  <c r="F33" i="45"/>
  <c r="E33" i="45"/>
  <c r="D33" i="45"/>
  <c r="N32" i="45"/>
  <c r="O32" i="45" s="1"/>
  <c r="N31" i="45"/>
  <c r="O31" i="45"/>
  <c r="N30" i="45"/>
  <c r="O30" i="45" s="1"/>
  <c r="N29" i="45"/>
  <c r="O29" i="45"/>
  <c r="N28" i="45"/>
  <c r="O28" i="45"/>
  <c r="M27" i="45"/>
  <c r="L27" i="45"/>
  <c r="K27" i="45"/>
  <c r="J27" i="45"/>
  <c r="I27" i="45"/>
  <c r="H27" i="45"/>
  <c r="G27" i="45"/>
  <c r="F27" i="45"/>
  <c r="E27" i="45"/>
  <c r="D27" i="45"/>
  <c r="N26" i="45"/>
  <c r="O26" i="45"/>
  <c r="N25" i="45"/>
  <c r="O25" i="45" s="1"/>
  <c r="N24" i="45"/>
  <c r="O24" i="45" s="1"/>
  <c r="N23" i="45"/>
  <c r="O23" i="45"/>
  <c r="N22" i="45"/>
  <c r="O22" i="45" s="1"/>
  <c r="N21" i="45"/>
  <c r="O21" i="45"/>
  <c r="N20" i="45"/>
  <c r="O20" i="45"/>
  <c r="N19" i="45"/>
  <c r="O19" i="45" s="1"/>
  <c r="M18" i="45"/>
  <c r="L18" i="45"/>
  <c r="K18" i="45"/>
  <c r="K40" i="45" s="1"/>
  <c r="J18" i="45"/>
  <c r="I18" i="45"/>
  <c r="H18" i="45"/>
  <c r="G18" i="45"/>
  <c r="F18" i="45"/>
  <c r="F40" i="45" s="1"/>
  <c r="E18" i="45"/>
  <c r="D18" i="45"/>
  <c r="N17" i="45"/>
  <c r="O17" i="45" s="1"/>
  <c r="N16" i="45"/>
  <c r="O16" i="45" s="1"/>
  <c r="N15" i="45"/>
  <c r="O15" i="45"/>
  <c r="N14" i="45"/>
  <c r="O14" i="45" s="1"/>
  <c r="N13" i="45"/>
  <c r="O13" i="45"/>
  <c r="N12" i="45"/>
  <c r="O12" i="45"/>
  <c r="M11" i="45"/>
  <c r="L11" i="45"/>
  <c r="K11" i="45"/>
  <c r="J11" i="45"/>
  <c r="I11" i="45"/>
  <c r="H11" i="45"/>
  <c r="G11" i="45"/>
  <c r="F11" i="45"/>
  <c r="E11" i="45"/>
  <c r="D11" i="45"/>
  <c r="N10" i="45"/>
  <c r="O10" i="45"/>
  <c r="N9" i="45"/>
  <c r="O9" i="45" s="1"/>
  <c r="N8" i="45"/>
  <c r="O8" i="45" s="1"/>
  <c r="N7" i="45"/>
  <c r="O7" i="45"/>
  <c r="N6" i="45"/>
  <c r="O6" i="45" s="1"/>
  <c r="M5" i="45"/>
  <c r="M40" i="45" s="1"/>
  <c r="L5" i="45"/>
  <c r="L40" i="45" s="1"/>
  <c r="K5" i="45"/>
  <c r="J5" i="45"/>
  <c r="I5" i="45"/>
  <c r="I40" i="45" s="1"/>
  <c r="H5" i="45"/>
  <c r="G5" i="45"/>
  <c r="F5" i="45"/>
  <c r="E5" i="45"/>
  <c r="E40" i="45" s="1"/>
  <c r="D5" i="45"/>
  <c r="N5" i="45" s="1"/>
  <c r="O5" i="45" s="1"/>
  <c r="H40" i="44"/>
  <c r="N39" i="44"/>
  <c r="O39" i="44"/>
  <c r="N38" i="44"/>
  <c r="O38" i="44" s="1"/>
  <c r="N37" i="44"/>
  <c r="O37" i="44"/>
  <c r="M36" i="44"/>
  <c r="L36" i="44"/>
  <c r="K36" i="44"/>
  <c r="J36" i="44"/>
  <c r="I36" i="44"/>
  <c r="H36" i="44"/>
  <c r="G36" i="44"/>
  <c r="F36" i="44"/>
  <c r="E36" i="44"/>
  <c r="D36" i="44"/>
  <c r="N35" i="44"/>
  <c r="O35" i="44"/>
  <c r="N34" i="44"/>
  <c r="O34" i="44"/>
  <c r="M33" i="44"/>
  <c r="L33" i="44"/>
  <c r="K33" i="44"/>
  <c r="J33" i="44"/>
  <c r="I33" i="44"/>
  <c r="H33" i="44"/>
  <c r="G33" i="44"/>
  <c r="F33" i="44"/>
  <c r="E33" i="44"/>
  <c r="D33" i="44"/>
  <c r="N32" i="44"/>
  <c r="O32" i="44"/>
  <c r="N31" i="44"/>
  <c r="O31" i="44" s="1"/>
  <c r="N30" i="44"/>
  <c r="O30" i="44" s="1"/>
  <c r="N29" i="44"/>
  <c r="O29" i="44"/>
  <c r="N28" i="44"/>
  <c r="O28" i="44" s="1"/>
  <c r="M27" i="44"/>
  <c r="L27" i="44"/>
  <c r="K27" i="44"/>
  <c r="J27" i="44"/>
  <c r="I27" i="44"/>
  <c r="H27" i="44"/>
  <c r="G27" i="44"/>
  <c r="F27" i="44"/>
  <c r="E27" i="44"/>
  <c r="D27" i="44"/>
  <c r="N26" i="44"/>
  <c r="O26" i="44" s="1"/>
  <c r="N25" i="44"/>
  <c r="O25" i="44"/>
  <c r="N24" i="44"/>
  <c r="O24" i="44"/>
  <c r="N23" i="44"/>
  <c r="O23" i="44" s="1"/>
  <c r="N22" i="44"/>
  <c r="O22" i="44" s="1"/>
  <c r="N21" i="44"/>
  <c r="O21" i="44"/>
  <c r="N20" i="44"/>
  <c r="O20" i="44" s="1"/>
  <c r="N19" i="44"/>
  <c r="O19" i="44"/>
  <c r="M18" i="44"/>
  <c r="L18" i="44"/>
  <c r="K18" i="44"/>
  <c r="K40" i="44" s="1"/>
  <c r="J18" i="44"/>
  <c r="I18" i="44"/>
  <c r="H18" i="44"/>
  <c r="G18" i="44"/>
  <c r="F18" i="44"/>
  <c r="E18" i="44"/>
  <c r="D18" i="44"/>
  <c r="N17" i="44"/>
  <c r="O17" i="44"/>
  <c r="N16" i="44"/>
  <c r="O16" i="44"/>
  <c r="N15" i="44"/>
  <c r="O15" i="44" s="1"/>
  <c r="N14" i="44"/>
  <c r="O14" i="44" s="1"/>
  <c r="N13" i="44"/>
  <c r="O13" i="44"/>
  <c r="N12" i="44"/>
  <c r="O12" i="44" s="1"/>
  <c r="M11" i="44"/>
  <c r="L11" i="44"/>
  <c r="K11" i="44"/>
  <c r="J11" i="44"/>
  <c r="J40" i="44" s="1"/>
  <c r="I11" i="44"/>
  <c r="H11" i="44"/>
  <c r="G11" i="44"/>
  <c r="F11" i="44"/>
  <c r="E11" i="44"/>
  <c r="D11" i="44"/>
  <c r="N11" i="44" s="1"/>
  <c r="O11" i="44" s="1"/>
  <c r="N10" i="44"/>
  <c r="O10" i="44" s="1"/>
  <c r="N9" i="44"/>
  <c r="O9" i="44"/>
  <c r="N8" i="44"/>
  <c r="O8" i="44"/>
  <c r="N7" i="44"/>
  <c r="O7" i="44" s="1"/>
  <c r="N6" i="44"/>
  <c r="O6" i="44" s="1"/>
  <c r="M5" i="44"/>
  <c r="M40" i="44" s="1"/>
  <c r="L5" i="44"/>
  <c r="L40" i="44" s="1"/>
  <c r="K5" i="44"/>
  <c r="J5" i="44"/>
  <c r="I5" i="44"/>
  <c r="I40" i="44" s="1"/>
  <c r="H5" i="44"/>
  <c r="G5" i="44"/>
  <c r="G40" i="44" s="1"/>
  <c r="F5" i="44"/>
  <c r="F40" i="44" s="1"/>
  <c r="E5" i="44"/>
  <c r="E40" i="44" s="1"/>
  <c r="D5" i="44"/>
  <c r="N39" i="43"/>
  <c r="O39" i="43" s="1"/>
  <c r="N38" i="43"/>
  <c r="O38" i="43" s="1"/>
  <c r="N37" i="43"/>
  <c r="O37" i="43"/>
  <c r="M36" i="43"/>
  <c r="L36" i="43"/>
  <c r="K36" i="43"/>
  <c r="J36" i="43"/>
  <c r="I36" i="43"/>
  <c r="H36" i="43"/>
  <c r="G36" i="43"/>
  <c r="F36" i="43"/>
  <c r="E36" i="43"/>
  <c r="D36" i="43"/>
  <c r="N35" i="43"/>
  <c r="O35" i="43"/>
  <c r="N34" i="43"/>
  <c r="O34" i="43" s="1"/>
  <c r="M33" i="43"/>
  <c r="L33" i="43"/>
  <c r="K33" i="43"/>
  <c r="J33" i="43"/>
  <c r="I33" i="43"/>
  <c r="H33" i="43"/>
  <c r="G33" i="43"/>
  <c r="F33" i="43"/>
  <c r="E33" i="43"/>
  <c r="D33" i="43"/>
  <c r="N32" i="43"/>
  <c r="O32" i="43" s="1"/>
  <c r="N31" i="43"/>
  <c r="O31" i="43"/>
  <c r="N30" i="43"/>
  <c r="O30" i="43"/>
  <c r="N29" i="43"/>
  <c r="O29" i="43" s="1"/>
  <c r="N28" i="43"/>
  <c r="O28" i="43" s="1"/>
  <c r="M27" i="43"/>
  <c r="L27" i="43"/>
  <c r="K27" i="43"/>
  <c r="J27" i="43"/>
  <c r="I27" i="43"/>
  <c r="H27" i="43"/>
  <c r="H40" i="43" s="1"/>
  <c r="G27" i="43"/>
  <c r="F27" i="43"/>
  <c r="E27" i="43"/>
  <c r="D27" i="43"/>
  <c r="N26" i="43"/>
  <c r="O26" i="43" s="1"/>
  <c r="N25" i="43"/>
  <c r="O25" i="43"/>
  <c r="N24" i="43"/>
  <c r="O24" i="43" s="1"/>
  <c r="N23" i="43"/>
  <c r="O23" i="43"/>
  <c r="N22" i="43"/>
  <c r="O22" i="43"/>
  <c r="N21" i="43"/>
  <c r="O21" i="43" s="1"/>
  <c r="N20" i="43"/>
  <c r="O20" i="43" s="1"/>
  <c r="N19" i="43"/>
  <c r="O19" i="43"/>
  <c r="M18" i="43"/>
  <c r="L18" i="43"/>
  <c r="K18" i="43"/>
  <c r="J18" i="43"/>
  <c r="I18" i="43"/>
  <c r="H18" i="43"/>
  <c r="G18" i="43"/>
  <c r="G40" i="43" s="1"/>
  <c r="F18" i="43"/>
  <c r="E18" i="43"/>
  <c r="D18" i="43"/>
  <c r="N17" i="43"/>
  <c r="O17" i="43"/>
  <c r="N16" i="43"/>
  <c r="O16" i="43" s="1"/>
  <c r="N15" i="43"/>
  <c r="O15" i="43"/>
  <c r="N14" i="43"/>
  <c r="O14" i="43"/>
  <c r="N13" i="43"/>
  <c r="O13" i="43" s="1"/>
  <c r="N12" i="43"/>
  <c r="O12" i="43" s="1"/>
  <c r="M11" i="43"/>
  <c r="L11" i="43"/>
  <c r="N11" i="43" s="1"/>
  <c r="O11" i="43" s="1"/>
  <c r="K11" i="43"/>
  <c r="J11" i="43"/>
  <c r="I11" i="43"/>
  <c r="H11" i="43"/>
  <c r="G11" i="43"/>
  <c r="F11" i="43"/>
  <c r="E11" i="43"/>
  <c r="D11" i="43"/>
  <c r="N10" i="43"/>
  <c r="O10" i="43" s="1"/>
  <c r="N9" i="43"/>
  <c r="O9" i="43"/>
  <c r="N8" i="43"/>
  <c r="O8" i="43" s="1"/>
  <c r="N7" i="43"/>
  <c r="O7" i="43"/>
  <c r="N6" i="43"/>
  <c r="O6" i="43"/>
  <c r="M5" i="43"/>
  <c r="M40" i="43" s="1"/>
  <c r="L5" i="43"/>
  <c r="K5" i="43"/>
  <c r="K40" i="43" s="1"/>
  <c r="J5" i="43"/>
  <c r="I5" i="43"/>
  <c r="I40" i="43" s="1"/>
  <c r="H5" i="43"/>
  <c r="G5" i="43"/>
  <c r="F5" i="43"/>
  <c r="F40" i="43" s="1"/>
  <c r="E5" i="43"/>
  <c r="E40" i="43" s="1"/>
  <c r="D5" i="43"/>
  <c r="G40" i="42"/>
  <c r="N39" i="42"/>
  <c r="O39" i="42"/>
  <c r="N38" i="42"/>
  <c r="O38" i="42"/>
  <c r="N37" i="42"/>
  <c r="O37" i="42" s="1"/>
  <c r="M36" i="42"/>
  <c r="L36" i="42"/>
  <c r="K36" i="42"/>
  <c r="J36" i="42"/>
  <c r="I36" i="42"/>
  <c r="H36" i="42"/>
  <c r="G36" i="42"/>
  <c r="F36" i="42"/>
  <c r="E36" i="42"/>
  <c r="D36" i="42"/>
  <c r="N35" i="42"/>
  <c r="O35" i="42" s="1"/>
  <c r="N34" i="42"/>
  <c r="O34" i="42" s="1"/>
  <c r="M33" i="42"/>
  <c r="L33" i="42"/>
  <c r="K33" i="42"/>
  <c r="J33" i="42"/>
  <c r="I33" i="42"/>
  <c r="H33" i="42"/>
  <c r="N33" i="42" s="1"/>
  <c r="O33" i="42" s="1"/>
  <c r="G33" i="42"/>
  <c r="F33" i="42"/>
  <c r="E33" i="42"/>
  <c r="D33" i="42"/>
  <c r="N32" i="42"/>
  <c r="O32" i="42" s="1"/>
  <c r="N31" i="42"/>
  <c r="O31" i="42"/>
  <c r="N30" i="42"/>
  <c r="O30" i="42" s="1"/>
  <c r="N29" i="42"/>
  <c r="O29" i="42"/>
  <c r="N28" i="42"/>
  <c r="O28" i="42"/>
  <c r="M27" i="42"/>
  <c r="L27" i="42"/>
  <c r="K27" i="42"/>
  <c r="J27" i="42"/>
  <c r="I27" i="42"/>
  <c r="H27" i="42"/>
  <c r="N27" i="42" s="1"/>
  <c r="O27" i="42" s="1"/>
  <c r="G27" i="42"/>
  <c r="F27" i="42"/>
  <c r="E27" i="42"/>
  <c r="D27" i="42"/>
  <c r="N26" i="42"/>
  <c r="O26" i="42"/>
  <c r="N25" i="42"/>
  <c r="O25" i="42" s="1"/>
  <c r="N24" i="42"/>
  <c r="O24" i="42" s="1"/>
  <c r="N23" i="42"/>
  <c r="O23" i="42"/>
  <c r="N22" i="42"/>
  <c r="O22" i="42" s="1"/>
  <c r="N21" i="42"/>
  <c r="O21" i="42"/>
  <c r="N20" i="42"/>
  <c r="O20" i="42"/>
  <c r="N19" i="42"/>
  <c r="O19" i="42" s="1"/>
  <c r="M18" i="42"/>
  <c r="L18" i="42"/>
  <c r="K18" i="42"/>
  <c r="K40" i="42" s="1"/>
  <c r="J18" i="42"/>
  <c r="I18" i="42"/>
  <c r="H18" i="42"/>
  <c r="G18" i="42"/>
  <c r="F18" i="42"/>
  <c r="F40" i="42" s="1"/>
  <c r="E18" i="42"/>
  <c r="D18" i="42"/>
  <c r="N17" i="42"/>
  <c r="O17" i="42" s="1"/>
  <c r="N16" i="42"/>
  <c r="O16" i="42" s="1"/>
  <c r="N15" i="42"/>
  <c r="O15" i="42"/>
  <c r="N14" i="42"/>
  <c r="O14" i="42" s="1"/>
  <c r="N13" i="42"/>
  <c r="O13" i="42"/>
  <c r="N12" i="42"/>
  <c r="O12" i="42"/>
  <c r="M11" i="42"/>
  <c r="L11" i="42"/>
  <c r="K11" i="42"/>
  <c r="J11" i="42"/>
  <c r="I11" i="42"/>
  <c r="H11" i="42"/>
  <c r="G11" i="42"/>
  <c r="F11" i="42"/>
  <c r="E11" i="42"/>
  <c r="D11" i="42"/>
  <c r="N10" i="42"/>
  <c r="O10" i="42"/>
  <c r="N9" i="42"/>
  <c r="O9" i="42" s="1"/>
  <c r="N8" i="42"/>
  <c r="O8" i="42" s="1"/>
  <c r="N7" i="42"/>
  <c r="O7" i="42"/>
  <c r="N6" i="42"/>
  <c r="O6" i="42" s="1"/>
  <c r="M5" i="42"/>
  <c r="M40" i="42" s="1"/>
  <c r="L5" i="42"/>
  <c r="L40" i="42" s="1"/>
  <c r="K5" i="42"/>
  <c r="J5" i="42"/>
  <c r="J40" i="42" s="1"/>
  <c r="I5" i="42"/>
  <c r="I40" i="42" s="1"/>
  <c r="H5" i="42"/>
  <c r="G5" i="42"/>
  <c r="F5" i="42"/>
  <c r="E5" i="42"/>
  <c r="E40" i="42" s="1"/>
  <c r="D5" i="42"/>
  <c r="D40" i="42" s="1"/>
  <c r="H39" i="41"/>
  <c r="N38" i="41"/>
  <c r="O38" i="41"/>
  <c r="N37" i="41"/>
  <c r="O37" i="41" s="1"/>
  <c r="N36" i="41"/>
  <c r="O36" i="41"/>
  <c r="M35" i="41"/>
  <c r="L35" i="41"/>
  <c r="K35" i="41"/>
  <c r="J35" i="41"/>
  <c r="I35" i="41"/>
  <c r="H35" i="41"/>
  <c r="G35" i="41"/>
  <c r="F35" i="41"/>
  <c r="E35" i="41"/>
  <c r="D35" i="41"/>
  <c r="N34" i="41"/>
  <c r="O34" i="41"/>
  <c r="N33" i="41"/>
  <c r="O33" i="41"/>
  <c r="M32" i="41"/>
  <c r="L32" i="41"/>
  <c r="K32" i="41"/>
  <c r="J32" i="41"/>
  <c r="I32" i="41"/>
  <c r="H32" i="41"/>
  <c r="G32" i="41"/>
  <c r="F32" i="41"/>
  <c r="E32" i="41"/>
  <c r="D32" i="41"/>
  <c r="N31" i="41"/>
  <c r="O31" i="41"/>
  <c r="N30" i="41"/>
  <c r="O30" i="41" s="1"/>
  <c r="N29" i="41"/>
  <c r="O29" i="41" s="1"/>
  <c r="N28" i="41"/>
  <c r="O28" i="41"/>
  <c r="N27" i="41"/>
  <c r="O27" i="41" s="1"/>
  <c r="M26" i="41"/>
  <c r="L26" i="41"/>
  <c r="K26" i="41"/>
  <c r="J26" i="41"/>
  <c r="I26" i="41"/>
  <c r="H26" i="41"/>
  <c r="G26" i="41"/>
  <c r="F26" i="41"/>
  <c r="E26" i="41"/>
  <c r="D26" i="41"/>
  <c r="N25" i="41"/>
  <c r="O25" i="41" s="1"/>
  <c r="N24" i="41"/>
  <c r="O24" i="41"/>
  <c r="N23" i="41"/>
  <c r="O23" i="41"/>
  <c r="N22" i="41"/>
  <c r="O22" i="41" s="1"/>
  <c r="N21" i="41"/>
  <c r="O21" i="41" s="1"/>
  <c r="N20" i="41"/>
  <c r="O20" i="41"/>
  <c r="N19" i="41"/>
  <c r="O19" i="41" s="1"/>
  <c r="M18" i="41"/>
  <c r="L18" i="41"/>
  <c r="K18" i="41"/>
  <c r="J18" i="41"/>
  <c r="I18" i="41"/>
  <c r="H18" i="41"/>
  <c r="G18" i="41"/>
  <c r="F18" i="41"/>
  <c r="E18" i="41"/>
  <c r="D18" i="41"/>
  <c r="N17" i="41"/>
  <c r="O17" i="41" s="1"/>
  <c r="N16" i="41"/>
  <c r="O16" i="41"/>
  <c r="N15" i="41"/>
  <c r="O15" i="41"/>
  <c r="N14" i="41"/>
  <c r="O14" i="41" s="1"/>
  <c r="N13" i="41"/>
  <c r="O13" i="41" s="1"/>
  <c r="N12" i="41"/>
  <c r="O12" i="41"/>
  <c r="M11" i="41"/>
  <c r="L11" i="41"/>
  <c r="K11" i="41"/>
  <c r="J11" i="41"/>
  <c r="I11" i="41"/>
  <c r="H11" i="41"/>
  <c r="G11" i="41"/>
  <c r="F11" i="41"/>
  <c r="E11" i="41"/>
  <c r="D11" i="41"/>
  <c r="N10" i="41"/>
  <c r="O10" i="41"/>
  <c r="N9" i="41"/>
  <c r="O9" i="41" s="1"/>
  <c r="N8" i="41"/>
  <c r="O8" i="41"/>
  <c r="N7" i="41"/>
  <c r="O7" i="41"/>
  <c r="N6" i="41"/>
  <c r="O6" i="41" s="1"/>
  <c r="M5" i="41"/>
  <c r="M39" i="41" s="1"/>
  <c r="L5" i="41"/>
  <c r="L39" i="41" s="1"/>
  <c r="K5" i="41"/>
  <c r="K39" i="41" s="1"/>
  <c r="J5" i="41"/>
  <c r="J39" i="41" s="1"/>
  <c r="I5" i="41"/>
  <c r="I39" i="41" s="1"/>
  <c r="H5" i="41"/>
  <c r="G5" i="41"/>
  <c r="G39" i="41" s="1"/>
  <c r="F5" i="41"/>
  <c r="F39" i="41" s="1"/>
  <c r="E5" i="41"/>
  <c r="E39" i="41" s="1"/>
  <c r="D5" i="41"/>
  <c r="N38" i="40"/>
  <c r="O38" i="40"/>
  <c r="N37" i="40"/>
  <c r="O37" i="40" s="1"/>
  <c r="N36" i="40"/>
  <c r="O36" i="40" s="1"/>
  <c r="M35" i="40"/>
  <c r="L35" i="40"/>
  <c r="N35" i="40" s="1"/>
  <c r="O35" i="40" s="1"/>
  <c r="K35" i="40"/>
  <c r="J35" i="40"/>
  <c r="I35" i="40"/>
  <c r="H35" i="40"/>
  <c r="G35" i="40"/>
  <c r="F35" i="40"/>
  <c r="E35" i="40"/>
  <c r="D35" i="40"/>
  <c r="N34" i="40"/>
  <c r="O34" i="40" s="1"/>
  <c r="N33" i="40"/>
  <c r="O33" i="40"/>
  <c r="M32" i="40"/>
  <c r="L32" i="40"/>
  <c r="K32" i="40"/>
  <c r="J32" i="40"/>
  <c r="I32" i="40"/>
  <c r="H32" i="40"/>
  <c r="G32" i="40"/>
  <c r="F32" i="40"/>
  <c r="E32" i="40"/>
  <c r="D32" i="40"/>
  <c r="N31" i="40"/>
  <c r="O31" i="40"/>
  <c r="N30" i="40"/>
  <c r="O30" i="40" s="1"/>
  <c r="N29" i="40"/>
  <c r="O29" i="40"/>
  <c r="N28" i="40"/>
  <c r="O28" i="40"/>
  <c r="N27" i="40"/>
  <c r="O27" i="40" s="1"/>
  <c r="M26" i="40"/>
  <c r="L26" i="40"/>
  <c r="K26" i="40"/>
  <c r="J26" i="40"/>
  <c r="N26" i="40" s="1"/>
  <c r="O26" i="40" s="1"/>
  <c r="I26" i="40"/>
  <c r="H26" i="40"/>
  <c r="G26" i="40"/>
  <c r="F26" i="40"/>
  <c r="E26" i="40"/>
  <c r="D26" i="40"/>
  <c r="N25" i="40"/>
  <c r="O25" i="40" s="1"/>
  <c r="N24" i="40"/>
  <c r="O24" i="40" s="1"/>
  <c r="N23" i="40"/>
  <c r="O23" i="40"/>
  <c r="N22" i="40"/>
  <c r="O22" i="40" s="1"/>
  <c r="N21" i="40"/>
  <c r="O21" i="40"/>
  <c r="N20" i="40"/>
  <c r="O20" i="40"/>
  <c r="N19" i="40"/>
  <c r="O19" i="40" s="1"/>
  <c r="M18" i="40"/>
  <c r="L18" i="40"/>
  <c r="K18" i="40"/>
  <c r="J18" i="40"/>
  <c r="J39" i="40" s="1"/>
  <c r="I18" i="40"/>
  <c r="H18" i="40"/>
  <c r="G18" i="40"/>
  <c r="F18" i="40"/>
  <c r="E18" i="40"/>
  <c r="D18" i="40"/>
  <c r="N17" i="40"/>
  <c r="O17" i="40" s="1"/>
  <c r="N16" i="40"/>
  <c r="O16" i="40" s="1"/>
  <c r="N15" i="40"/>
  <c r="O15" i="40"/>
  <c r="N14" i="40"/>
  <c r="O14" i="40" s="1"/>
  <c r="N13" i="40"/>
  <c r="O13" i="40"/>
  <c r="N12" i="40"/>
  <c r="O12" i="40"/>
  <c r="M11" i="40"/>
  <c r="L11" i="40"/>
  <c r="K11" i="40"/>
  <c r="J11" i="40"/>
  <c r="I11" i="40"/>
  <c r="H11" i="40"/>
  <c r="G11" i="40"/>
  <c r="F11" i="40"/>
  <c r="E11" i="40"/>
  <c r="D11" i="40"/>
  <c r="D39" i="40" s="1"/>
  <c r="N10" i="40"/>
  <c r="O10" i="40"/>
  <c r="N9" i="40"/>
  <c r="O9" i="40" s="1"/>
  <c r="N8" i="40"/>
  <c r="O8" i="40" s="1"/>
  <c r="N7" i="40"/>
  <c r="O7" i="40"/>
  <c r="N6" i="40"/>
  <c r="O6" i="40" s="1"/>
  <c r="M5" i="40"/>
  <c r="M39" i="40" s="1"/>
  <c r="L5" i="40"/>
  <c r="N5" i="40" s="1"/>
  <c r="O5" i="40" s="1"/>
  <c r="K5" i="40"/>
  <c r="K39" i="40" s="1"/>
  <c r="J5" i="40"/>
  <c r="I5" i="40"/>
  <c r="I39" i="40" s="1"/>
  <c r="H5" i="40"/>
  <c r="H39" i="40" s="1"/>
  <c r="G5" i="40"/>
  <c r="G39" i="40" s="1"/>
  <c r="F5" i="40"/>
  <c r="F39" i="40" s="1"/>
  <c r="E5" i="40"/>
  <c r="E39" i="40" s="1"/>
  <c r="D5" i="40"/>
  <c r="N43" i="39"/>
  <c r="O43" i="39" s="1"/>
  <c r="N42" i="39"/>
  <c r="O42" i="39"/>
  <c r="N41" i="39"/>
  <c r="O41" i="39"/>
  <c r="N40" i="39"/>
  <c r="O40" i="39" s="1"/>
  <c r="N39" i="39"/>
  <c r="O39" i="39" s="1"/>
  <c r="N38" i="39"/>
  <c r="O38" i="39"/>
  <c r="N37" i="39"/>
  <c r="O37" i="39" s="1"/>
  <c r="M36" i="39"/>
  <c r="L36" i="39"/>
  <c r="K36" i="39"/>
  <c r="J36" i="39"/>
  <c r="I36" i="39"/>
  <c r="H36" i="39"/>
  <c r="G36" i="39"/>
  <c r="F36" i="39"/>
  <c r="E36" i="39"/>
  <c r="D36" i="39"/>
  <c r="N36" i="39" s="1"/>
  <c r="O36" i="39" s="1"/>
  <c r="N35" i="39"/>
  <c r="O35" i="39" s="1"/>
  <c r="N34" i="39"/>
  <c r="O34" i="39"/>
  <c r="M33" i="39"/>
  <c r="L33" i="39"/>
  <c r="K33" i="39"/>
  <c r="J33" i="39"/>
  <c r="I33" i="39"/>
  <c r="H33" i="39"/>
  <c r="G33" i="39"/>
  <c r="F33" i="39"/>
  <c r="N33" i="39" s="1"/>
  <c r="O33" i="39" s="1"/>
  <c r="E33" i="39"/>
  <c r="D33" i="39"/>
  <c r="N32" i="39"/>
  <c r="O32" i="39"/>
  <c r="N31" i="39"/>
  <c r="O31" i="39"/>
  <c r="N30" i="39"/>
  <c r="O30" i="39" s="1"/>
  <c r="N29" i="39"/>
  <c r="O29" i="39" s="1"/>
  <c r="N28" i="39"/>
  <c r="O28" i="39"/>
  <c r="M27" i="39"/>
  <c r="L27" i="39"/>
  <c r="K27" i="39"/>
  <c r="J27" i="39"/>
  <c r="J44" i="39" s="1"/>
  <c r="I27" i="39"/>
  <c r="H27" i="39"/>
  <c r="G27" i="39"/>
  <c r="F27" i="39"/>
  <c r="E27" i="39"/>
  <c r="D27" i="39"/>
  <c r="N26" i="39"/>
  <c r="O26" i="39" s="1"/>
  <c r="N25" i="39"/>
  <c r="O25" i="39"/>
  <c r="N24" i="39"/>
  <c r="O24" i="39"/>
  <c r="N23" i="39"/>
  <c r="O23" i="39" s="1"/>
  <c r="N22" i="39"/>
  <c r="O22" i="39" s="1"/>
  <c r="N21" i="39"/>
  <c r="O21" i="39"/>
  <c r="N20" i="39"/>
  <c r="O20" i="39" s="1"/>
  <c r="N19" i="39"/>
  <c r="O19" i="39"/>
  <c r="M18" i="39"/>
  <c r="L18" i="39"/>
  <c r="K18" i="39"/>
  <c r="J18" i="39"/>
  <c r="I18" i="39"/>
  <c r="H18" i="39"/>
  <c r="G18" i="39"/>
  <c r="F18" i="39"/>
  <c r="E18" i="39"/>
  <c r="D18" i="39"/>
  <c r="N17" i="39"/>
  <c r="O17" i="39"/>
  <c r="N16" i="39"/>
  <c r="O16" i="39" s="1"/>
  <c r="N15" i="39"/>
  <c r="O15" i="39"/>
  <c r="N14" i="39"/>
  <c r="O14" i="39" s="1"/>
  <c r="N13" i="39"/>
  <c r="O13" i="39" s="1"/>
  <c r="N12" i="39"/>
  <c r="O12" i="39" s="1"/>
  <c r="M11" i="39"/>
  <c r="L11" i="39"/>
  <c r="K11" i="39"/>
  <c r="J11" i="39"/>
  <c r="I11" i="39"/>
  <c r="H11" i="39"/>
  <c r="H44" i="39" s="1"/>
  <c r="G11" i="39"/>
  <c r="N11" i="39" s="1"/>
  <c r="O11" i="39" s="1"/>
  <c r="F11" i="39"/>
  <c r="E11" i="39"/>
  <c r="D11" i="39"/>
  <c r="N10" i="39"/>
  <c r="O10" i="39" s="1"/>
  <c r="N9" i="39"/>
  <c r="O9" i="39"/>
  <c r="N8" i="39"/>
  <c r="O8" i="39" s="1"/>
  <c r="N7" i="39"/>
  <c r="O7" i="39"/>
  <c r="N6" i="39"/>
  <c r="O6" i="39" s="1"/>
  <c r="M5" i="39"/>
  <c r="L5" i="39"/>
  <c r="L44" i="39"/>
  <c r="K5" i="39"/>
  <c r="K44" i="39" s="1"/>
  <c r="J5" i="39"/>
  <c r="I5" i="39"/>
  <c r="H5" i="39"/>
  <c r="G5" i="39"/>
  <c r="F5" i="39"/>
  <c r="E5" i="39"/>
  <c r="D5" i="39"/>
  <c r="N43" i="38"/>
  <c r="O43" i="38"/>
  <c r="N42" i="38"/>
  <c r="O42" i="38" s="1"/>
  <c r="N41" i="38"/>
  <c r="O41" i="38"/>
  <c r="N40" i="38"/>
  <c r="O40" i="38"/>
  <c r="N39" i="38"/>
  <c r="O39" i="38" s="1"/>
  <c r="N38" i="38"/>
  <c r="O38" i="38"/>
  <c r="N37" i="38"/>
  <c r="O37" i="38"/>
  <c r="M36" i="38"/>
  <c r="L36" i="38"/>
  <c r="K36" i="38"/>
  <c r="J36" i="38"/>
  <c r="I36" i="38"/>
  <c r="H36" i="38"/>
  <c r="G36" i="38"/>
  <c r="F36" i="38"/>
  <c r="E36" i="38"/>
  <c r="D36" i="38"/>
  <c r="N35" i="38"/>
  <c r="O35" i="38"/>
  <c r="N34" i="38"/>
  <c r="O34" i="38" s="1"/>
  <c r="M33" i="38"/>
  <c r="L33" i="38"/>
  <c r="K33" i="38"/>
  <c r="J33" i="38"/>
  <c r="I33" i="38"/>
  <c r="H33" i="38"/>
  <c r="G33" i="38"/>
  <c r="F33" i="38"/>
  <c r="E33" i="38"/>
  <c r="D33" i="38"/>
  <c r="N32" i="38"/>
  <c r="O32" i="38" s="1"/>
  <c r="N31" i="38"/>
  <c r="O31" i="38"/>
  <c r="N30" i="38"/>
  <c r="O30" i="38" s="1"/>
  <c r="N29" i="38"/>
  <c r="O29" i="38"/>
  <c r="N28" i="38"/>
  <c r="O28" i="38"/>
  <c r="M27" i="38"/>
  <c r="L27" i="38"/>
  <c r="K27" i="38"/>
  <c r="J27" i="38"/>
  <c r="I27" i="38"/>
  <c r="H27" i="38"/>
  <c r="G27" i="38"/>
  <c r="F27" i="38"/>
  <c r="E27" i="38"/>
  <c r="D27" i="38"/>
  <c r="N26" i="38"/>
  <c r="O26" i="38"/>
  <c r="N25" i="38"/>
  <c r="O25" i="38" s="1"/>
  <c r="N24" i="38"/>
  <c r="O24" i="38" s="1"/>
  <c r="N23" i="38"/>
  <c r="O23" i="38"/>
  <c r="N22" i="38"/>
  <c r="O22" i="38" s="1"/>
  <c r="N21" i="38"/>
  <c r="O21" i="38"/>
  <c r="N20" i="38"/>
  <c r="O20" i="38"/>
  <c r="N19" i="38"/>
  <c r="O19" i="38" s="1"/>
  <c r="M18" i="38"/>
  <c r="L18" i="38"/>
  <c r="K18" i="38"/>
  <c r="J18" i="38"/>
  <c r="I18" i="38"/>
  <c r="H18" i="38"/>
  <c r="G18" i="38"/>
  <c r="F18" i="38"/>
  <c r="E18" i="38"/>
  <c r="D18" i="38"/>
  <c r="N17" i="38"/>
  <c r="O17" i="38" s="1"/>
  <c r="N16" i="38"/>
  <c r="O16" i="38" s="1"/>
  <c r="N15" i="38"/>
  <c r="O15" i="38"/>
  <c r="N14" i="38"/>
  <c r="O14" i="38" s="1"/>
  <c r="N13" i="38"/>
  <c r="O13" i="38"/>
  <c r="N12" i="38"/>
  <c r="O12" i="38"/>
  <c r="M11" i="38"/>
  <c r="L11" i="38"/>
  <c r="K11" i="38"/>
  <c r="J11" i="38"/>
  <c r="I11" i="38"/>
  <c r="H11" i="38"/>
  <c r="N11" i="38" s="1"/>
  <c r="O11" i="38" s="1"/>
  <c r="G11" i="38"/>
  <c r="F11" i="38"/>
  <c r="E11" i="38"/>
  <c r="D11" i="38"/>
  <c r="N10" i="38"/>
  <c r="O10" i="38" s="1"/>
  <c r="N9" i="38"/>
  <c r="O9" i="38" s="1"/>
  <c r="N8" i="38"/>
  <c r="O8" i="38"/>
  <c r="N7" i="38"/>
  <c r="O7" i="38" s="1"/>
  <c r="N6" i="38"/>
  <c r="O6" i="38"/>
  <c r="M5" i="38"/>
  <c r="L5" i="38"/>
  <c r="L44" i="38"/>
  <c r="K5" i="38"/>
  <c r="J5" i="38"/>
  <c r="I5" i="38"/>
  <c r="H5" i="38"/>
  <c r="G5" i="38"/>
  <c r="F5" i="38"/>
  <c r="F44" i="38"/>
  <c r="E5" i="38"/>
  <c r="D5" i="38"/>
  <c r="N48" i="37"/>
  <c r="O48" i="37" s="1"/>
  <c r="M47" i="37"/>
  <c r="L47" i="37"/>
  <c r="K47" i="37"/>
  <c r="J47" i="37"/>
  <c r="I47" i="37"/>
  <c r="H47" i="37"/>
  <c r="G47" i="37"/>
  <c r="F47" i="37"/>
  <c r="E47" i="37"/>
  <c r="D47" i="37"/>
  <c r="N46" i="37"/>
  <c r="O46" i="37" s="1"/>
  <c r="N45" i="37"/>
  <c r="O45" i="37" s="1"/>
  <c r="N44" i="37"/>
  <c r="O44" i="37"/>
  <c r="N43" i="37"/>
  <c r="O43" i="37" s="1"/>
  <c r="N42" i="37"/>
  <c r="O42" i="37"/>
  <c r="N41" i="37"/>
  <c r="O41" i="37"/>
  <c r="M40" i="37"/>
  <c r="L40" i="37"/>
  <c r="K40" i="37"/>
  <c r="J40" i="37"/>
  <c r="I40" i="37"/>
  <c r="H40" i="37"/>
  <c r="G40" i="37"/>
  <c r="F40" i="37"/>
  <c r="E40" i="37"/>
  <c r="D40" i="37"/>
  <c r="N39" i="37"/>
  <c r="O39" i="37"/>
  <c r="N38" i="37"/>
  <c r="O38" i="37" s="1"/>
  <c r="M37" i="37"/>
  <c r="L37" i="37"/>
  <c r="K37" i="37"/>
  <c r="J37" i="37"/>
  <c r="I37" i="37"/>
  <c r="H37" i="37"/>
  <c r="G37" i="37"/>
  <c r="F37" i="37"/>
  <c r="N37" i="37" s="1"/>
  <c r="O37" i="37" s="1"/>
  <c r="E37" i="37"/>
  <c r="D37" i="37"/>
  <c r="N36" i="37"/>
  <c r="O36" i="37" s="1"/>
  <c r="N35" i="37"/>
  <c r="O35" i="37" s="1"/>
  <c r="N34" i="37"/>
  <c r="O34" i="37"/>
  <c r="N33" i="37"/>
  <c r="O33" i="37" s="1"/>
  <c r="N32" i="37"/>
  <c r="O32" i="37"/>
  <c r="N31" i="37"/>
  <c r="O31" i="37"/>
  <c r="N30" i="37"/>
  <c r="O30" i="37" s="1"/>
  <c r="M29" i="37"/>
  <c r="L29" i="37"/>
  <c r="K29" i="37"/>
  <c r="J29" i="37"/>
  <c r="I29" i="37"/>
  <c r="H29" i="37"/>
  <c r="G29" i="37"/>
  <c r="F29" i="37"/>
  <c r="N29" i="37" s="1"/>
  <c r="O29" i="37" s="1"/>
  <c r="E29" i="37"/>
  <c r="D29" i="37"/>
  <c r="N28" i="37"/>
  <c r="O28" i="37" s="1"/>
  <c r="N27" i="37"/>
  <c r="O27" i="37" s="1"/>
  <c r="N26" i="37"/>
  <c r="O26" i="37"/>
  <c r="N25" i="37"/>
  <c r="O25" i="37" s="1"/>
  <c r="N24" i="37"/>
  <c r="O24" i="37"/>
  <c r="N23" i="37"/>
  <c r="O23" i="37"/>
  <c r="N22" i="37"/>
  <c r="O22" i="37" s="1"/>
  <c r="N21" i="37"/>
  <c r="O21" i="37" s="1"/>
  <c r="N20" i="37"/>
  <c r="O20" i="37"/>
  <c r="N19" i="37"/>
  <c r="O19" i="37" s="1"/>
  <c r="N18" i="37"/>
  <c r="O18" i="37"/>
  <c r="M17" i="37"/>
  <c r="L17" i="37"/>
  <c r="K17" i="37"/>
  <c r="J17" i="37"/>
  <c r="I17" i="37"/>
  <c r="H17" i="37"/>
  <c r="G17" i="37"/>
  <c r="F17" i="37"/>
  <c r="E17" i="37"/>
  <c r="D17" i="37"/>
  <c r="N17" i="37" s="1"/>
  <c r="O17" i="37" s="1"/>
  <c r="N16" i="37"/>
  <c r="O16" i="37"/>
  <c r="N15" i="37"/>
  <c r="O15" i="37" s="1"/>
  <c r="N14" i="37"/>
  <c r="O14" i="37" s="1"/>
  <c r="N13" i="37"/>
  <c r="O13" i="37"/>
  <c r="N12" i="37"/>
  <c r="O12" i="37" s="1"/>
  <c r="M11" i="37"/>
  <c r="L11" i="37"/>
  <c r="K11" i="37"/>
  <c r="J11" i="37"/>
  <c r="I11" i="37"/>
  <c r="H11" i="37"/>
  <c r="G11" i="37"/>
  <c r="F11" i="37"/>
  <c r="E11" i="37"/>
  <c r="D11" i="37"/>
  <c r="N10" i="37"/>
  <c r="O10" i="37" s="1"/>
  <c r="N9" i="37"/>
  <c r="O9" i="37"/>
  <c r="N8" i="37"/>
  <c r="O8" i="37"/>
  <c r="N7" i="37"/>
  <c r="O7" i="37" s="1"/>
  <c r="N6" i="37"/>
  <c r="O6" i="37" s="1"/>
  <c r="M5" i="37"/>
  <c r="L5" i="37"/>
  <c r="L49" i="37" s="1"/>
  <c r="K5" i="37"/>
  <c r="J5" i="37"/>
  <c r="I5" i="37"/>
  <c r="H5" i="37"/>
  <c r="G5" i="37"/>
  <c r="F5" i="37"/>
  <c r="E5" i="37"/>
  <c r="D5" i="37"/>
  <c r="N45" i="36"/>
  <c r="O45" i="36" s="1"/>
  <c r="N44" i="36"/>
  <c r="O44" i="36"/>
  <c r="N43" i="36"/>
  <c r="O43" i="36" s="1"/>
  <c r="N42" i="36"/>
  <c r="O42" i="36"/>
  <c r="N41" i="36"/>
  <c r="O41" i="36"/>
  <c r="N40" i="36"/>
  <c r="O40" i="36" s="1"/>
  <c r="N39" i="36"/>
  <c r="O39" i="36" s="1"/>
  <c r="M38" i="36"/>
  <c r="L38" i="36"/>
  <c r="K38" i="36"/>
  <c r="J38" i="36"/>
  <c r="I38" i="36"/>
  <c r="H38" i="36"/>
  <c r="N38" i="36" s="1"/>
  <c r="G38" i="36"/>
  <c r="F38" i="36"/>
  <c r="E38" i="36"/>
  <c r="D38" i="36"/>
  <c r="N37" i="36"/>
  <c r="O37" i="36" s="1"/>
  <c r="N36" i="36"/>
  <c r="O36" i="36"/>
  <c r="M35" i="36"/>
  <c r="L35" i="36"/>
  <c r="K35" i="36"/>
  <c r="J35" i="36"/>
  <c r="I35" i="36"/>
  <c r="H35" i="36"/>
  <c r="G35" i="36"/>
  <c r="F35" i="36"/>
  <c r="E35" i="36"/>
  <c r="D35" i="36"/>
  <c r="N34" i="36"/>
  <c r="O34" i="36"/>
  <c r="N33" i="36"/>
  <c r="O33" i="36" s="1"/>
  <c r="N32" i="36"/>
  <c r="O32" i="36"/>
  <c r="N31" i="36"/>
  <c r="O31" i="36"/>
  <c r="N30" i="36"/>
  <c r="O30" i="36" s="1"/>
  <c r="N29" i="36"/>
  <c r="O29" i="36" s="1"/>
  <c r="M28" i="36"/>
  <c r="L28" i="36"/>
  <c r="L46" i="36" s="1"/>
  <c r="K28" i="36"/>
  <c r="J28" i="36"/>
  <c r="I28" i="36"/>
  <c r="H28" i="36"/>
  <c r="G28" i="36"/>
  <c r="F28" i="36"/>
  <c r="E28" i="36"/>
  <c r="D28" i="36"/>
  <c r="N27" i="36"/>
  <c r="O27" i="36" s="1"/>
  <c r="N26" i="36"/>
  <c r="O26" i="36"/>
  <c r="N25" i="36"/>
  <c r="O25" i="36" s="1"/>
  <c r="N24" i="36"/>
  <c r="O24" i="36"/>
  <c r="N23" i="36"/>
  <c r="O23" i="36"/>
  <c r="N22" i="36"/>
  <c r="O22" i="36" s="1"/>
  <c r="N21" i="36"/>
  <c r="O21" i="36" s="1"/>
  <c r="N20" i="36"/>
  <c r="O20" i="36"/>
  <c r="N19" i="36"/>
  <c r="O19" i="36" s="1"/>
  <c r="M18" i="36"/>
  <c r="M46" i="36"/>
  <c r="L18" i="36"/>
  <c r="K18" i="36"/>
  <c r="J18" i="36"/>
  <c r="I18" i="36"/>
  <c r="H18" i="36"/>
  <c r="G18" i="36"/>
  <c r="F18" i="36"/>
  <c r="E18" i="36"/>
  <c r="N18" i="36" s="1"/>
  <c r="O18" i="36" s="1"/>
  <c r="D18" i="36"/>
  <c r="N17" i="36"/>
  <c r="O17" i="36" s="1"/>
  <c r="N16" i="36"/>
  <c r="O16" i="36" s="1"/>
  <c r="N15" i="36"/>
  <c r="O15" i="36" s="1"/>
  <c r="N14" i="36"/>
  <c r="O14" i="36" s="1"/>
  <c r="N13" i="36"/>
  <c r="O13" i="36"/>
  <c r="N12" i="36"/>
  <c r="O12" i="36" s="1"/>
  <c r="M11" i="36"/>
  <c r="L11" i="36"/>
  <c r="K11" i="36"/>
  <c r="J11" i="36"/>
  <c r="I11" i="36"/>
  <c r="H11" i="36"/>
  <c r="G11" i="36"/>
  <c r="F11" i="36"/>
  <c r="E11" i="36"/>
  <c r="D11" i="36"/>
  <c r="N10" i="36"/>
  <c r="O10" i="36"/>
  <c r="N9" i="36"/>
  <c r="O9" i="36"/>
  <c r="N8" i="36"/>
  <c r="O8" i="36" s="1"/>
  <c r="N7" i="36"/>
  <c r="O7" i="36" s="1"/>
  <c r="N6" i="36"/>
  <c r="O6" i="36"/>
  <c r="M5" i="36"/>
  <c r="L5" i="36"/>
  <c r="K5" i="36"/>
  <c r="K46" i="36"/>
  <c r="J5" i="36"/>
  <c r="I5" i="36"/>
  <c r="H5" i="36"/>
  <c r="G5" i="36"/>
  <c r="G46" i="36"/>
  <c r="F5" i="36"/>
  <c r="E5" i="36"/>
  <c r="D5" i="36"/>
  <c r="N45" i="35"/>
  <c r="O45" i="35" s="1"/>
  <c r="N44" i="35"/>
  <c r="O44" i="35" s="1"/>
  <c r="N43" i="35"/>
  <c r="O43" i="35" s="1"/>
  <c r="N42" i="35"/>
  <c r="O42" i="35"/>
  <c r="N41" i="35"/>
  <c r="O41" i="35" s="1"/>
  <c r="N40" i="35"/>
  <c r="O40" i="35" s="1"/>
  <c r="N39" i="35"/>
  <c r="O39" i="35" s="1"/>
  <c r="M38" i="35"/>
  <c r="L38" i="35"/>
  <c r="K38" i="35"/>
  <c r="J38" i="35"/>
  <c r="I38" i="35"/>
  <c r="H38" i="35"/>
  <c r="G38" i="35"/>
  <c r="F38" i="35"/>
  <c r="E38" i="35"/>
  <c r="D38" i="35"/>
  <c r="N37" i="35"/>
  <c r="O37" i="35" s="1"/>
  <c r="N36" i="35"/>
  <c r="O36" i="35" s="1"/>
  <c r="M35" i="35"/>
  <c r="L35" i="35"/>
  <c r="K35" i="35"/>
  <c r="J35" i="35"/>
  <c r="I35" i="35"/>
  <c r="H35" i="35"/>
  <c r="G35" i="35"/>
  <c r="F35" i="35"/>
  <c r="E35" i="35"/>
  <c r="D35" i="35"/>
  <c r="N34" i="35"/>
  <c r="O34" i="35" s="1"/>
  <c r="N33" i="35"/>
  <c r="O33" i="35" s="1"/>
  <c r="N32" i="35"/>
  <c r="O32" i="35" s="1"/>
  <c r="N31" i="35"/>
  <c r="O31" i="35" s="1"/>
  <c r="N30" i="35"/>
  <c r="O30" i="35" s="1"/>
  <c r="M29" i="35"/>
  <c r="M46" i="35" s="1"/>
  <c r="L29" i="35"/>
  <c r="K29" i="35"/>
  <c r="J29" i="35"/>
  <c r="I29" i="35"/>
  <c r="H29" i="35"/>
  <c r="G29" i="35"/>
  <c r="F29" i="35"/>
  <c r="E29" i="35"/>
  <c r="D29" i="35"/>
  <c r="N28" i="35"/>
  <c r="O28" i="35" s="1"/>
  <c r="N27" i="35"/>
  <c r="O27" i="35" s="1"/>
  <c r="N26" i="35"/>
  <c r="O26" i="35" s="1"/>
  <c r="N25" i="35"/>
  <c r="O25" i="35" s="1"/>
  <c r="N24" i="35"/>
  <c r="O24" i="35" s="1"/>
  <c r="N23" i="35"/>
  <c r="O23" i="35" s="1"/>
  <c r="N22" i="35"/>
  <c r="O22" i="35" s="1"/>
  <c r="N21" i="35"/>
  <c r="O21" i="35" s="1"/>
  <c r="N20" i="35"/>
  <c r="O20" i="35" s="1"/>
  <c r="N19" i="35"/>
  <c r="O19" i="35" s="1"/>
  <c r="M18" i="35"/>
  <c r="L18" i="35"/>
  <c r="K18" i="35"/>
  <c r="J18" i="35"/>
  <c r="I18" i="35"/>
  <c r="H18" i="35"/>
  <c r="N18" i="35" s="1"/>
  <c r="O18" i="35" s="1"/>
  <c r="G18" i="35"/>
  <c r="F18" i="35"/>
  <c r="E18" i="35"/>
  <c r="D18" i="35"/>
  <c r="N17" i="35"/>
  <c r="O17" i="35" s="1"/>
  <c r="N16" i="35"/>
  <c r="O16" i="35" s="1"/>
  <c r="N15" i="35"/>
  <c r="O15" i="35" s="1"/>
  <c r="N14" i="35"/>
  <c r="O14" i="35" s="1"/>
  <c r="N13" i="35"/>
  <c r="O13" i="35" s="1"/>
  <c r="N12" i="35"/>
  <c r="O12" i="35" s="1"/>
  <c r="M11" i="35"/>
  <c r="L11" i="35"/>
  <c r="L46" i="35"/>
  <c r="K11" i="35"/>
  <c r="J11" i="35"/>
  <c r="I11" i="35"/>
  <c r="H11" i="35"/>
  <c r="G11" i="35"/>
  <c r="G46" i="35" s="1"/>
  <c r="F11" i="35"/>
  <c r="E11" i="35"/>
  <c r="D11" i="35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K5" i="35"/>
  <c r="K46" i="35"/>
  <c r="J5" i="35"/>
  <c r="J46" i="35" s="1"/>
  <c r="I5" i="35"/>
  <c r="H5" i="35"/>
  <c r="G5" i="35"/>
  <c r="F5" i="35"/>
  <c r="F46" i="35" s="1"/>
  <c r="E5" i="35"/>
  <c r="E46" i="35" s="1"/>
  <c r="D5" i="35"/>
  <c r="D46" i="35" s="1"/>
  <c r="N45" i="34"/>
  <c r="O45" i="34" s="1"/>
  <c r="M44" i="34"/>
  <c r="L44" i="34"/>
  <c r="K44" i="34"/>
  <c r="J44" i="34"/>
  <c r="I44" i="34"/>
  <c r="H44" i="34"/>
  <c r="G44" i="34"/>
  <c r="F44" i="34"/>
  <c r="E44" i="34"/>
  <c r="D44" i="34"/>
  <c r="N44" i="34" s="1"/>
  <c r="O44" i="34" s="1"/>
  <c r="N43" i="34"/>
  <c r="O43" i="34" s="1"/>
  <c r="N42" i="34"/>
  <c r="O42" i="34"/>
  <c r="N41" i="34"/>
  <c r="O41" i="34"/>
  <c r="N40" i="34"/>
  <c r="O40" i="34" s="1"/>
  <c r="N39" i="34"/>
  <c r="O39" i="34" s="1"/>
  <c r="M38" i="34"/>
  <c r="L38" i="34"/>
  <c r="K38" i="34"/>
  <c r="J38" i="34"/>
  <c r="I38" i="34"/>
  <c r="H38" i="34"/>
  <c r="G38" i="34"/>
  <c r="F38" i="34"/>
  <c r="E38" i="34"/>
  <c r="D38" i="34"/>
  <c r="N38" i="34" s="1"/>
  <c r="O38" i="34" s="1"/>
  <c r="N37" i="34"/>
  <c r="O37" i="34"/>
  <c r="N36" i="34"/>
  <c r="O36" i="34" s="1"/>
  <c r="M35" i="34"/>
  <c r="L35" i="34"/>
  <c r="N35" i="34" s="1"/>
  <c r="O35" i="34" s="1"/>
  <c r="K35" i="34"/>
  <c r="J35" i="34"/>
  <c r="I35" i="34"/>
  <c r="H35" i="34"/>
  <c r="G35" i="34"/>
  <c r="F35" i="34"/>
  <c r="E35" i="34"/>
  <c r="D35" i="34"/>
  <c r="N34" i="34"/>
  <c r="O34" i="34"/>
  <c r="N33" i="34"/>
  <c r="O33" i="34"/>
  <c r="N32" i="34"/>
  <c r="O32" i="34" s="1"/>
  <c r="N31" i="34"/>
  <c r="O31" i="34" s="1"/>
  <c r="N30" i="34"/>
  <c r="O30" i="34"/>
  <c r="N29" i="34"/>
  <c r="O29" i="34" s="1"/>
  <c r="M28" i="34"/>
  <c r="L28" i="34"/>
  <c r="K28" i="34"/>
  <c r="J28" i="34"/>
  <c r="I28" i="34"/>
  <c r="H28" i="34"/>
  <c r="G28" i="34"/>
  <c r="F28" i="34"/>
  <c r="E28" i="34"/>
  <c r="N28" i="34"/>
  <c r="O28" i="34" s="1"/>
  <c r="D28" i="34"/>
  <c r="N27" i="34"/>
  <c r="O27" i="34"/>
  <c r="N26" i="34"/>
  <c r="O26" i="34"/>
  <c r="N25" i="34"/>
  <c r="O25" i="34" s="1"/>
  <c r="N24" i="34"/>
  <c r="O24" i="34" s="1"/>
  <c r="N23" i="34"/>
  <c r="O23" i="34"/>
  <c r="N22" i="34"/>
  <c r="O22" i="34" s="1"/>
  <c r="N21" i="34"/>
  <c r="O21" i="34"/>
  <c r="N20" i="34"/>
  <c r="O20" i="34"/>
  <c r="N19" i="34"/>
  <c r="O19" i="34" s="1"/>
  <c r="M18" i="34"/>
  <c r="L18" i="34"/>
  <c r="K18" i="34"/>
  <c r="J18" i="34"/>
  <c r="J46" i="34" s="1"/>
  <c r="I18" i="34"/>
  <c r="H18" i="34"/>
  <c r="G18" i="34"/>
  <c r="F18" i="34"/>
  <c r="N18" i="34" s="1"/>
  <c r="O18" i="34" s="1"/>
  <c r="E18" i="34"/>
  <c r="D18" i="34"/>
  <c r="N17" i="34"/>
  <c r="O17" i="34" s="1"/>
  <c r="N16" i="34"/>
  <c r="O16" i="34" s="1"/>
  <c r="N15" i="34"/>
  <c r="O15" i="34"/>
  <c r="N14" i="34"/>
  <c r="O14" i="34" s="1"/>
  <c r="N13" i="34"/>
  <c r="O13" i="34"/>
  <c r="N12" i="34"/>
  <c r="O12" i="34"/>
  <c r="M11" i="34"/>
  <c r="L11" i="34"/>
  <c r="K11" i="34"/>
  <c r="J11" i="34"/>
  <c r="I11" i="34"/>
  <c r="H11" i="34"/>
  <c r="G11" i="34"/>
  <c r="F11" i="34"/>
  <c r="E11" i="34"/>
  <c r="D11" i="34"/>
  <c r="N10" i="34"/>
  <c r="O10" i="34" s="1"/>
  <c r="N9" i="34"/>
  <c r="O9" i="34" s="1"/>
  <c r="N8" i="34"/>
  <c r="O8" i="34"/>
  <c r="N7" i="34"/>
  <c r="O7" i="34" s="1"/>
  <c r="N6" i="34"/>
  <c r="O6" i="34"/>
  <c r="M5" i="34"/>
  <c r="L5" i="34"/>
  <c r="K5" i="34"/>
  <c r="K46" i="34"/>
  <c r="J5" i="34"/>
  <c r="I5" i="34"/>
  <c r="I46" i="34" s="1"/>
  <c r="H5" i="34"/>
  <c r="G5" i="34"/>
  <c r="F5" i="34"/>
  <c r="F46" i="34" s="1"/>
  <c r="E5" i="34"/>
  <c r="E46" i="34"/>
  <c r="D5" i="34"/>
  <c r="N30" i="33"/>
  <c r="O30" i="33"/>
  <c r="N46" i="33"/>
  <c r="O46" i="33" s="1"/>
  <c r="N35" i="33"/>
  <c r="O35" i="33"/>
  <c r="N31" i="33"/>
  <c r="O31" i="33"/>
  <c r="N32" i="33"/>
  <c r="O32" i="33" s="1"/>
  <c r="N33" i="33"/>
  <c r="O33" i="33" s="1"/>
  <c r="N34" i="33"/>
  <c r="O34" i="33"/>
  <c r="N19" i="33"/>
  <c r="O19" i="33" s="1"/>
  <c r="N20" i="33"/>
  <c r="O20" i="33"/>
  <c r="N21" i="33"/>
  <c r="O21" i="33"/>
  <c r="N22" i="33"/>
  <c r="O22" i="33" s="1"/>
  <c r="N23" i="33"/>
  <c r="O23" i="33" s="1"/>
  <c r="N24" i="33"/>
  <c r="O24" i="33"/>
  <c r="N25" i="33"/>
  <c r="O25" i="33" s="1"/>
  <c r="N26" i="33"/>
  <c r="O26" i="33"/>
  <c r="N27" i="33"/>
  <c r="O27" i="33"/>
  <c r="N28" i="33"/>
  <c r="O28" i="33" s="1"/>
  <c r="E29" i="33"/>
  <c r="F29" i="33"/>
  <c r="G29" i="33"/>
  <c r="H29" i="33"/>
  <c r="N29" i="33" s="1"/>
  <c r="O29" i="33" s="1"/>
  <c r="I29" i="33"/>
  <c r="J29" i="33"/>
  <c r="K29" i="33"/>
  <c r="L29" i="33"/>
  <c r="M29" i="33"/>
  <c r="D29" i="33"/>
  <c r="E18" i="33"/>
  <c r="F18" i="33"/>
  <c r="G18" i="33"/>
  <c r="H18" i="33"/>
  <c r="I18" i="33"/>
  <c r="J18" i="33"/>
  <c r="K18" i="33"/>
  <c r="L18" i="33"/>
  <c r="M18" i="33"/>
  <c r="M47" i="33" s="1"/>
  <c r="D18" i="33"/>
  <c r="E11" i="33"/>
  <c r="F11" i="33"/>
  <c r="G11" i="33"/>
  <c r="H11" i="33"/>
  <c r="I11" i="33"/>
  <c r="J11" i="33"/>
  <c r="K11" i="33"/>
  <c r="L11" i="33"/>
  <c r="L47" i="33" s="1"/>
  <c r="M11" i="33"/>
  <c r="D11" i="33"/>
  <c r="E5" i="33"/>
  <c r="E47" i="33" s="1"/>
  <c r="F5" i="33"/>
  <c r="G5" i="33"/>
  <c r="H5" i="33"/>
  <c r="I5" i="33"/>
  <c r="J5" i="33"/>
  <c r="J47" i="33" s="1"/>
  <c r="K5" i="33"/>
  <c r="K47" i="33" s="1"/>
  <c r="L5" i="33"/>
  <c r="M5" i="33"/>
  <c r="D5" i="33"/>
  <c r="D47" i="33" s="1"/>
  <c r="E45" i="33"/>
  <c r="F45" i="33"/>
  <c r="G45" i="33"/>
  <c r="H45" i="33"/>
  <c r="I45" i="33"/>
  <c r="J45" i="33"/>
  <c r="K45" i="33"/>
  <c r="L45" i="33"/>
  <c r="M45" i="33"/>
  <c r="D45" i="33"/>
  <c r="N41" i="33"/>
  <c r="O41" i="33" s="1"/>
  <c r="N42" i="33"/>
  <c r="O42" i="33"/>
  <c r="N43" i="33"/>
  <c r="O43" i="33"/>
  <c r="N44" i="33"/>
  <c r="O44" i="33" s="1"/>
  <c r="N40" i="33"/>
  <c r="O40" i="33" s="1"/>
  <c r="E39" i="33"/>
  <c r="F39" i="33"/>
  <c r="G39" i="33"/>
  <c r="N39" i="33" s="1"/>
  <c r="O39" i="33" s="1"/>
  <c r="H39" i="33"/>
  <c r="I39" i="33"/>
  <c r="J39" i="33"/>
  <c r="K39" i="33"/>
  <c r="L39" i="33"/>
  <c r="M39" i="33"/>
  <c r="D39" i="33"/>
  <c r="E36" i="33"/>
  <c r="F36" i="33"/>
  <c r="F47" i="33" s="1"/>
  <c r="G36" i="33"/>
  <c r="H36" i="33"/>
  <c r="I36" i="33"/>
  <c r="J36" i="33"/>
  <c r="K36" i="33"/>
  <c r="L36" i="33"/>
  <c r="M36" i="33"/>
  <c r="D36" i="33"/>
  <c r="N36" i="33" s="1"/>
  <c r="O36" i="33" s="1"/>
  <c r="N38" i="33"/>
  <c r="O38" i="33" s="1"/>
  <c r="N37" i="33"/>
  <c r="O37" i="33"/>
  <c r="N16" i="33"/>
  <c r="O16" i="33" s="1"/>
  <c r="N13" i="33"/>
  <c r="O13" i="33"/>
  <c r="N14" i="33"/>
  <c r="O14" i="33"/>
  <c r="N15" i="33"/>
  <c r="O15" i="33" s="1"/>
  <c r="N17" i="33"/>
  <c r="O17" i="33"/>
  <c r="N7" i="33"/>
  <c r="O7" i="33" s="1"/>
  <c r="N8" i="33"/>
  <c r="O8" i="33" s="1"/>
  <c r="N9" i="33"/>
  <c r="O9" i="33"/>
  <c r="N10" i="33"/>
  <c r="O10" i="33"/>
  <c r="N6" i="33"/>
  <c r="O6" i="33" s="1"/>
  <c r="N12" i="33"/>
  <c r="O12" i="33"/>
  <c r="N38" i="35"/>
  <c r="O38" i="35" s="1"/>
  <c r="N11" i="35"/>
  <c r="O11" i="35" s="1"/>
  <c r="O38" i="36"/>
  <c r="M49" i="37"/>
  <c r="G49" i="37"/>
  <c r="I49" i="37"/>
  <c r="E49" i="37"/>
  <c r="N5" i="37"/>
  <c r="O5" i="37" s="1"/>
  <c r="K49" i="37"/>
  <c r="N5" i="35"/>
  <c r="O5" i="35" s="1"/>
  <c r="M46" i="34"/>
  <c r="E46" i="36"/>
  <c r="I46" i="36"/>
  <c r="E44" i="38"/>
  <c r="I44" i="38"/>
  <c r="M44" i="38"/>
  <c r="G44" i="38"/>
  <c r="K44" i="38"/>
  <c r="E44" i="39"/>
  <c r="I44" i="39"/>
  <c r="M44" i="39"/>
  <c r="N32" i="40"/>
  <c r="O32" i="40" s="1"/>
  <c r="N18" i="40"/>
  <c r="O18" i="40" s="1"/>
  <c r="N11" i="41"/>
  <c r="O11" i="41" s="1"/>
  <c r="N32" i="41"/>
  <c r="O32" i="41"/>
  <c r="N18" i="41"/>
  <c r="O18" i="41"/>
  <c r="N35" i="41"/>
  <c r="O35" i="41" s="1"/>
  <c r="N26" i="41"/>
  <c r="O26" i="41"/>
  <c r="N5" i="41"/>
  <c r="O5" i="41" s="1"/>
  <c r="N36" i="42"/>
  <c r="O36" i="42"/>
  <c r="N11" i="42"/>
  <c r="O11" i="42"/>
  <c r="N33" i="43"/>
  <c r="O33" i="43" s="1"/>
  <c r="N5" i="43"/>
  <c r="O5" i="43"/>
  <c r="N18" i="43"/>
  <c r="O18" i="43"/>
  <c r="N36" i="43"/>
  <c r="O36" i="43" s="1"/>
  <c r="N27" i="43"/>
  <c r="O27" i="43"/>
  <c r="N18" i="44"/>
  <c r="O18" i="44"/>
  <c r="N33" i="44"/>
  <c r="O33" i="44" s="1"/>
  <c r="N36" i="44"/>
  <c r="O36" i="44"/>
  <c r="N27" i="44"/>
  <c r="O27" i="44" s="1"/>
  <c r="N33" i="45"/>
  <c r="O33" i="45" s="1"/>
  <c r="N18" i="45"/>
  <c r="O18" i="45"/>
  <c r="N36" i="45"/>
  <c r="O36" i="45" s="1"/>
  <c r="N27" i="45"/>
  <c r="O27" i="45" s="1"/>
  <c r="N11" i="45"/>
  <c r="O11" i="45"/>
  <c r="O31" i="46"/>
  <c r="P31" i="46" s="1"/>
  <c r="O34" i="46"/>
  <c r="P34" i="46"/>
  <c r="O18" i="46"/>
  <c r="P18" i="46" s="1"/>
  <c r="O5" i="46"/>
  <c r="P5" i="46"/>
  <c r="O54" i="47" l="1"/>
  <c r="P54" i="47" s="1"/>
  <c r="N11" i="40"/>
  <c r="O11" i="40" s="1"/>
  <c r="N11" i="33"/>
  <c r="O11" i="33" s="1"/>
  <c r="N5" i="44"/>
  <c r="O5" i="44" s="1"/>
  <c r="H49" i="37"/>
  <c r="D49" i="37"/>
  <c r="N11" i="37"/>
  <c r="O11" i="37" s="1"/>
  <c r="N18" i="42"/>
  <c r="O18" i="42" s="1"/>
  <c r="J40" i="43"/>
  <c r="D40" i="45"/>
  <c r="N45" i="33"/>
  <c r="O45" i="33" s="1"/>
  <c r="H46" i="35"/>
  <c r="N46" i="35" s="1"/>
  <c r="O46" i="35" s="1"/>
  <c r="J49" i="37"/>
  <c r="N47" i="37"/>
  <c r="O47" i="37" s="1"/>
  <c r="D39" i="41"/>
  <c r="N39" i="41" s="1"/>
  <c r="O39" i="41" s="1"/>
  <c r="H40" i="42"/>
  <c r="N40" i="42" s="1"/>
  <c r="O40" i="42" s="1"/>
  <c r="L40" i="43"/>
  <c r="F46" i="36"/>
  <c r="N5" i="36"/>
  <c r="O5" i="36" s="1"/>
  <c r="L39" i="40"/>
  <c r="N39" i="40" s="1"/>
  <c r="O39" i="40" s="1"/>
  <c r="N27" i="38"/>
  <c r="O27" i="38" s="1"/>
  <c r="D44" i="38"/>
  <c r="G44" i="39"/>
  <c r="H47" i="33"/>
  <c r="L46" i="34"/>
  <c r="I46" i="35"/>
  <c r="J46" i="36"/>
  <c r="N35" i="36"/>
  <c r="O35" i="36" s="1"/>
  <c r="N5" i="38"/>
  <c r="O5" i="38" s="1"/>
  <c r="H44" i="38"/>
  <c r="N18" i="38"/>
  <c r="O18" i="38" s="1"/>
  <c r="N27" i="39"/>
  <c r="O27" i="39" s="1"/>
  <c r="D40" i="44"/>
  <c r="N40" i="44" s="1"/>
  <c r="O40" i="44" s="1"/>
  <c r="O11" i="46"/>
  <c r="P11" i="46" s="1"/>
  <c r="N5" i="33"/>
  <c r="O5" i="33" s="1"/>
  <c r="N18" i="33"/>
  <c r="O18" i="33" s="1"/>
  <c r="D46" i="34"/>
  <c r="N46" i="34" s="1"/>
  <c r="O46" i="34" s="1"/>
  <c r="N11" i="34"/>
  <c r="O11" i="34" s="1"/>
  <c r="N5" i="42"/>
  <c r="O5" i="42" s="1"/>
  <c r="I47" i="33"/>
  <c r="N47" i="33" s="1"/>
  <c r="O47" i="33" s="1"/>
  <c r="H46" i="34"/>
  <c r="N29" i="35"/>
  <c r="O29" i="35" s="1"/>
  <c r="N40" i="37"/>
  <c r="O40" i="37" s="1"/>
  <c r="D44" i="39"/>
  <c r="N44" i="39" s="1"/>
  <c r="O44" i="39" s="1"/>
  <c r="H40" i="45"/>
  <c r="N18" i="39"/>
  <c r="O18" i="39" s="1"/>
  <c r="J44" i="38"/>
  <c r="G47" i="33"/>
  <c r="H46" i="36"/>
  <c r="N28" i="36"/>
  <c r="O28" i="36" s="1"/>
  <c r="N36" i="38"/>
  <c r="O36" i="38" s="1"/>
  <c r="D40" i="43"/>
  <c r="N40" i="43" s="1"/>
  <c r="O40" i="43" s="1"/>
  <c r="J40" i="45"/>
  <c r="M38" i="46"/>
  <c r="O38" i="46" s="1"/>
  <c r="P38" i="46" s="1"/>
  <c r="N35" i="35"/>
  <c r="O35" i="35" s="1"/>
  <c r="F49" i="37"/>
  <c r="N33" i="38"/>
  <c r="O33" i="38" s="1"/>
  <c r="F44" i="39"/>
  <c r="N5" i="39"/>
  <c r="O5" i="39" s="1"/>
  <c r="N11" i="36"/>
  <c r="O11" i="36" s="1"/>
  <c r="D46" i="36"/>
  <c r="N46" i="36" s="1"/>
  <c r="O46" i="36" s="1"/>
  <c r="N5" i="34"/>
  <c r="O5" i="34" s="1"/>
  <c r="G46" i="34"/>
  <c r="N49" i="37" l="1"/>
  <c r="O49" i="37" s="1"/>
  <c r="N44" i="38"/>
  <c r="O44" i="38" s="1"/>
  <c r="N40" i="45"/>
  <c r="O40" i="45" s="1"/>
</calcChain>
</file>

<file path=xl/sharedStrings.xml><?xml version="1.0" encoding="utf-8"?>
<sst xmlns="http://schemas.openxmlformats.org/spreadsheetml/2006/main" count="965" uniqueCount="144">
  <si>
    <t>Building Permits</t>
  </si>
  <si>
    <t>Taxes</t>
  </si>
  <si>
    <t>Ad Valorem Taxes</t>
  </si>
  <si>
    <t>Federal Payments in Lieu of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</si>
  <si>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</si>
  <si>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</si>
  <si>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</si>
  <si>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</si>
  <si>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</si>
  <si>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</si>
  <si>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</si>
  <si>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Utility Service Tax - Electricity</t>
  </si>
  <si>
    <t>Utility Service Tax - Telecommunications</t>
  </si>
  <si>
    <t>Utility Service Tax - Gas</t>
  </si>
  <si>
    <t>Local Business Tax</t>
  </si>
  <si>
    <t>Permits, Fees, and Special Assessments</t>
  </si>
  <si>
    <t>Franchise Fee - Electricity</t>
  </si>
  <si>
    <t>Franchise Fee - Gas</t>
  </si>
  <si>
    <t>Franchise Fee - Other</t>
  </si>
  <si>
    <t>Impact Fees - Residential - Physical Environment</t>
  </si>
  <si>
    <t>Other Permits, Fees, and Special Assessments</t>
  </si>
  <si>
    <t>Intergovernmental Revenue</t>
  </si>
  <si>
    <t>Federal Grant - Other Federal Grants</t>
  </si>
  <si>
    <t>State Grant - Public Safety</t>
  </si>
  <si>
    <t>State Grant - Culture / Recreation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</si>
  <si>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</si>
  <si>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</si>
  <si>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</si>
  <si>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State Shared Revenues - Transportation - Other Transportation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</si>
  <si>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</si>
  <si>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</si>
  <si>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</si>
  <si>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</si>
  <si>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</si>
  <si>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</si>
  <si>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</si>
  <si>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</si>
  <si>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</si>
  <si>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General Gov't (Not Court-Related) - Internal Service Fund Fees and Charges</t>
  </si>
  <si>
    <t>Public Safety - Law Enforcement Services</t>
  </si>
  <si>
    <t>Public Safety - Fire Protection</t>
  </si>
  <si>
    <t>Physical Environment - Garbage / Solid Waste</t>
  </si>
  <si>
    <t>Physical Environment - Sewer / Wastewater Utility</t>
  </si>
  <si>
    <t>Culture / Recreation - Other Culture / Recreation Charges</t>
  </si>
  <si>
    <t>Total - All Account Codes</t>
  </si>
  <si>
    <t>Local Fiscal Year Ended September 30, 2009</t>
  </si>
  <si>
    <t>Court-Ordered Judgments and Fines - As Decided by County Court Criminal</t>
  </si>
  <si>
    <t>Other Judgments, Fines, and Forfeits</t>
  </si>
  <si>
    <t>Interest and Other Earnings - Interest</t>
  </si>
  <si>
    <t>Interest and Other Earnings - Net Increase (Decrease) in Fair Value of Investments</t>
  </si>
  <si>
    <t>Disposition of Fixed Assets</t>
  </si>
  <si>
    <t>Pension Fund Contributions</t>
  </si>
  <si>
    <t>Other Miscellaneous Revenues - Other</t>
  </si>
  <si>
    <t>Proceeds - Debt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</si>
  <si>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</si>
  <si>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</si>
  <si>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</si>
  <si>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</si>
  <si>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</si>
  <si>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</si>
  <si>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</si>
  <si>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Daytona Beach Shores Revenues Reported by Account Code and Fund Type</t>
  </si>
  <si>
    <t>Local Fiscal Year Ended September 30, 2010</t>
  </si>
  <si>
    <t>State Grant - Transportation - Other Transportation</t>
  </si>
  <si>
    <t>Physical Environment - Water / Sewer Combination Utility</t>
  </si>
  <si>
    <t>Culture / Recreation - Parks and Recreation</t>
  </si>
  <si>
    <t>Non-Operating - Inter-Fund Group Transfers In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</si>
  <si>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</si>
  <si>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</si>
  <si>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</si>
  <si>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Communications Services Taxes</t>
  </si>
  <si>
    <t>Transportation (User Fees) - Other Transportation Charges</t>
  </si>
  <si>
    <t>Interest and Other Earnings - Gain or Loss on Sale of Investments</t>
  </si>
  <si>
    <t>Contributions and Donations from Private Sources</t>
  </si>
  <si>
    <t>2011 Municipal Population:</t>
  </si>
  <si>
    <t>Local Fiscal Year Ended September 30, 2012</t>
  </si>
  <si>
    <t>2012 Municipal Population:</t>
  </si>
  <si>
    <t>Local Fiscal Year Ended September 30, 2008</t>
  </si>
  <si>
    <t>Permits and Franchise Fees</t>
  </si>
  <si>
    <t>Other Permits and Fees</t>
  </si>
  <si>
    <t>Physical Environment - Other Physical Environment Charges</t>
  </si>
  <si>
    <t>Impact Fees - Physical Environment</t>
  </si>
  <si>
    <t>2008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</si>
  <si>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</si>
  <si>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</si>
  <si>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</si>
  <si>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</si>
  <si>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</si>
  <si>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</si>
  <si>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State Shared Revenues - General Government - Other General Government</t>
  </si>
  <si>
    <t>Interest and Other Earnings - Gain (Loss) on Sale of Investments</t>
  </si>
  <si>
    <t>Sales - Disposition of Fixed Assets</t>
  </si>
  <si>
    <t>2013 Municipal Population:</t>
  </si>
  <si>
    <t>Local Fiscal Year Ended September 30, 2014</t>
  </si>
  <si>
    <t>2014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</si>
  <si>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</si>
  <si>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</si>
  <si>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</si>
  <si>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</si>
  <si>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</si>
  <si>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Federal Grant - Economic Environment</t>
  </si>
  <si>
    <t>State Grant - Economic Environment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</si>
  <si>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</si>
  <si>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</si>
  <si>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</si>
  <si>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</si>
  <si>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</si>
  <si>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</si>
  <si>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</si>
  <si>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</si>
  <si>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</si>
  <si>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</si>
  <si>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</si>
  <si>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</si>
  <si>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Local Communications Services Taxes</t>
  </si>
  <si>
    <t>Building Permits (Buildling Permit Fees)</t>
  </si>
  <si>
    <t>Permits - Other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</si>
  <si>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</si>
  <si>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</si>
  <si>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</si>
  <si>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2021 Municipal Population:</t>
  </si>
  <si>
    <t>Local Fiscal Year Ended September 30, 2022</t>
  </si>
  <si>
    <t>First Local Option Fuel Tax (1 to 6 Cents Local Option Fuel Tax)</t>
  </si>
  <si>
    <t>Second Local Option Fuel Tax (1 to 5 Cents Local Option Fuel Tax) - Municipal Proceeds</t>
  </si>
  <si>
    <t>Impact Fees - Commercial - Physical Environment</t>
  </si>
  <si>
    <t>324.XXX</t>
  </si>
  <si>
    <t>Impact Fees - Total</t>
  </si>
  <si>
    <t>Federal Grant - Public Safety</t>
  </si>
  <si>
    <t>Federal Grant - American Rescue Plan Act Funds</t>
  </si>
  <si>
    <t>State Shared Revenues - Public Safety - Firefighter Supplemental Compensation</t>
  </si>
  <si>
    <t>State Shared Revenues - Transportation - Fuel Tax Refunds and Credits</t>
  </si>
  <si>
    <t>Culture / Recreation - Cultural Services</t>
  </si>
  <si>
    <t>Court-Related Revenues - Traffic Court - Court Costs</t>
  </si>
  <si>
    <t>Court-Ordered Judgments and Fines - As Decided by County Court Civil</t>
  </si>
  <si>
    <t>Fines - Local Ordinance Violations</t>
  </si>
  <si>
    <t>Rents and Royalties</t>
  </si>
  <si>
    <t>Contributions from Enterprise Operations</t>
  </si>
  <si>
    <t>Proceeds - Leases</t>
  </si>
  <si>
    <t>Proprietary Non-Operating Sources - Interest</t>
  </si>
  <si>
    <t>2022 Municipal Population:</t>
  </si>
  <si>
    <t>Local Fiscal Year Ended September 30, 2023</t>
  </si>
  <si>
    <t>Proprietary Non-Operating Sources - Capital Contributions from Private Source</t>
  </si>
  <si>
    <t>2023 Municipal Population:</t>
  </si>
  <si>
    <t>Proceeds - Leases - Financial Agreements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</si>
</sst>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7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140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54</v>
      </c>
      <c r="B3" s="62"/>
      <c r="C3" s="63"/>
      <c r="D3" s="67" t="s">
        <v>30</v>
      </c>
      <c r="E3" s="68"/>
      <c r="F3" s="68"/>
      <c r="G3" s="68"/>
      <c r="H3" s="69"/>
      <c r="I3" s="67" t="s">
        <v>31</v>
      </c>
      <c r="J3" s="69"/>
      <c r="K3" s="67" t="s">
        <v>33</v>
      </c>
      <c r="L3" s="68"/>
      <c r="M3" s="69"/>
      <c r="N3" s="36"/>
      <c r="O3" s="37"/>
      <c r="P3" s="70" t="s">
        <v>110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55</v>
      </c>
      <c r="F4" s="34" t="s">
        <v>56</v>
      </c>
      <c r="G4" s="34" t="s">
        <v>57</v>
      </c>
      <c r="H4" s="34" t="s">
        <v>6</v>
      </c>
      <c r="I4" s="34" t="s">
        <v>7</v>
      </c>
      <c r="J4" s="35" t="s">
        <v>58</v>
      </c>
      <c r="K4" s="35" t="s">
        <v>8</v>
      </c>
      <c r="L4" s="35" t="s">
        <v>9</v>
      </c>
      <c r="M4" s="35" t="s">
        <v>111</v>
      </c>
      <c r="N4" s="35" t="s">
        <v>10</v>
      </c>
      <c r="O4" s="35" t="s">
        <v>112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113</v>
      </c>
      <c r="B5" s="26"/>
      <c r="C5" s="26"/>
      <c r="D5" s="27">
        <f t="shared" ref="D5:N5" si="0">SUM(D6:D12)</f>
        <v>10445572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10445572</v>
      </c>
      <c r="P5" s="33">
        <f t="shared" ref="P5:P36" si="1">(O5/P$55)</f>
        <v>1985.0954009882173</v>
      </c>
      <c r="Q5" s="6"/>
    </row>
    <row r="6" spans="1:134">
      <c r="A6" s="12"/>
      <c r="B6" s="25">
        <v>311</v>
      </c>
      <c r="C6" s="20" t="s">
        <v>2</v>
      </c>
      <c r="D6" s="46">
        <v>8941836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8941836</v>
      </c>
      <c r="P6" s="47">
        <f t="shared" si="1"/>
        <v>1699.3226909920184</v>
      </c>
      <c r="Q6" s="9"/>
    </row>
    <row r="7" spans="1:134">
      <c r="A7" s="12"/>
      <c r="B7" s="25">
        <v>312.41000000000003</v>
      </c>
      <c r="C7" s="20" t="s">
        <v>122</v>
      </c>
      <c r="D7" s="46">
        <v>111665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111665</v>
      </c>
      <c r="P7" s="47">
        <f t="shared" si="1"/>
        <v>21.221018624097301</v>
      </c>
      <c r="Q7" s="9"/>
    </row>
    <row r="8" spans="1:134">
      <c r="A8" s="12"/>
      <c r="B8" s="25">
        <v>312.43</v>
      </c>
      <c r="C8" s="20" t="s">
        <v>123</v>
      </c>
      <c r="D8" s="46">
        <v>80772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80772</v>
      </c>
      <c r="P8" s="47">
        <f t="shared" si="1"/>
        <v>15.350057012542759</v>
      </c>
      <c r="Q8" s="9"/>
    </row>
    <row r="9" spans="1:134">
      <c r="A9" s="12"/>
      <c r="B9" s="25">
        <v>314.10000000000002</v>
      </c>
      <c r="C9" s="20" t="s">
        <v>11</v>
      </c>
      <c r="D9" s="46">
        <v>1009923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1009923</v>
      </c>
      <c r="P9" s="47">
        <f t="shared" si="1"/>
        <v>191.92759407069556</v>
      </c>
      <c r="Q9" s="9"/>
    </row>
    <row r="10" spans="1:134">
      <c r="A10" s="12"/>
      <c r="B10" s="25">
        <v>314.39999999999998</v>
      </c>
      <c r="C10" s="20" t="s">
        <v>13</v>
      </c>
      <c r="D10" s="46">
        <v>7536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7536</v>
      </c>
      <c r="P10" s="47">
        <f t="shared" si="1"/>
        <v>1.4321550741163056</v>
      </c>
      <c r="Q10" s="9"/>
    </row>
    <row r="11" spans="1:134">
      <c r="A11" s="12"/>
      <c r="B11" s="25">
        <v>315.2</v>
      </c>
      <c r="C11" s="20" t="s">
        <v>114</v>
      </c>
      <c r="D11" s="46">
        <v>192211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192211</v>
      </c>
      <c r="P11" s="47">
        <f t="shared" si="1"/>
        <v>36.528126187761309</v>
      </c>
      <c r="Q11" s="9"/>
    </row>
    <row r="12" spans="1:134">
      <c r="A12" s="12"/>
      <c r="B12" s="25">
        <v>316</v>
      </c>
      <c r="C12" s="20" t="s">
        <v>85</v>
      </c>
      <c r="D12" s="46">
        <v>101629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101629</v>
      </c>
      <c r="P12" s="47">
        <f t="shared" si="1"/>
        <v>19.313759026985938</v>
      </c>
      <c r="Q12" s="9"/>
    </row>
    <row r="13" spans="1:134" ht="15.75">
      <c r="A13" s="29" t="s">
        <v>15</v>
      </c>
      <c r="B13" s="30"/>
      <c r="C13" s="31"/>
      <c r="D13" s="32">
        <f t="shared" ref="D13:N13" si="3">SUM(D14:D20)</f>
        <v>1270518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19200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1289718</v>
      </c>
      <c r="P13" s="45">
        <f t="shared" si="1"/>
        <v>245.10034207525655</v>
      </c>
      <c r="Q13" s="10"/>
    </row>
    <row r="14" spans="1:134">
      <c r="A14" s="12"/>
      <c r="B14" s="25">
        <v>322</v>
      </c>
      <c r="C14" s="20" t="s">
        <v>115</v>
      </c>
      <c r="D14" s="46">
        <v>385107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385107</v>
      </c>
      <c r="P14" s="47">
        <f t="shared" si="1"/>
        <v>73.186431014823256</v>
      </c>
      <c r="Q14" s="9"/>
    </row>
    <row r="15" spans="1:134">
      <c r="A15" s="12"/>
      <c r="B15" s="25">
        <v>322.89999999999998</v>
      </c>
      <c r="C15" s="20" t="s">
        <v>116</v>
      </c>
      <c r="D15" s="46">
        <v>47689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0" si="4">SUM(D15:N15)</f>
        <v>47689</v>
      </c>
      <c r="P15" s="47">
        <f t="shared" si="1"/>
        <v>9.0629038388445462</v>
      </c>
      <c r="Q15" s="9"/>
    </row>
    <row r="16" spans="1:134">
      <c r="A16" s="12"/>
      <c r="B16" s="25">
        <v>323.10000000000002</v>
      </c>
      <c r="C16" s="20" t="s">
        <v>16</v>
      </c>
      <c r="D16" s="46">
        <v>777671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777671</v>
      </c>
      <c r="P16" s="47">
        <f t="shared" si="1"/>
        <v>147.79000380083619</v>
      </c>
      <c r="Q16" s="9"/>
    </row>
    <row r="17" spans="1:17">
      <c r="A17" s="12"/>
      <c r="B17" s="25">
        <v>323.39999999999998</v>
      </c>
      <c r="C17" s="20" t="s">
        <v>17</v>
      </c>
      <c r="D17" s="46">
        <v>33332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33332</v>
      </c>
      <c r="P17" s="47">
        <f t="shared" si="1"/>
        <v>6.3344735841885216</v>
      </c>
      <c r="Q17" s="9"/>
    </row>
    <row r="18" spans="1:17">
      <c r="A18" s="12"/>
      <c r="B18" s="25">
        <v>323.89999999999998</v>
      </c>
      <c r="C18" s="20" t="s">
        <v>18</v>
      </c>
      <c r="D18" s="46">
        <v>26719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26719</v>
      </c>
      <c r="P18" s="47">
        <f t="shared" si="1"/>
        <v>5.0777270999619919</v>
      </c>
      <c r="Q18" s="9"/>
    </row>
    <row r="19" spans="1:17">
      <c r="A19" s="12"/>
      <c r="B19" s="25">
        <v>324.20999999999998</v>
      </c>
      <c r="C19" s="20" t="s">
        <v>19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14400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14400</v>
      </c>
      <c r="P19" s="47">
        <f t="shared" si="1"/>
        <v>2.7366020524515395</v>
      </c>
      <c r="Q19" s="9"/>
    </row>
    <row r="20" spans="1:17">
      <c r="A20" s="12"/>
      <c r="B20" s="25">
        <v>324.22000000000003</v>
      </c>
      <c r="C20" s="20" t="s">
        <v>124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4800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4800</v>
      </c>
      <c r="P20" s="47">
        <f t="shared" si="1"/>
        <v>0.91220068415051314</v>
      </c>
      <c r="Q20" s="9"/>
    </row>
    <row r="21" spans="1:17" ht="15.75">
      <c r="A21" s="29" t="s">
        <v>117</v>
      </c>
      <c r="B21" s="30"/>
      <c r="C21" s="31"/>
      <c r="D21" s="32">
        <f t="shared" ref="D21:N21" si="5">SUM(D22:D29)</f>
        <v>1107716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5"/>
        <v>0</v>
      </c>
      <c r="O21" s="44">
        <f>SUM(D21:N21)</f>
        <v>1107716</v>
      </c>
      <c r="P21" s="45">
        <f t="shared" si="1"/>
        <v>210.51235271759788</v>
      </c>
      <c r="Q21" s="10"/>
    </row>
    <row r="22" spans="1:17">
      <c r="A22" s="12"/>
      <c r="B22" s="25">
        <v>331.2</v>
      </c>
      <c r="C22" s="20" t="s">
        <v>127</v>
      </c>
      <c r="D22" s="46">
        <v>3351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>SUM(D22:N22)</f>
        <v>3351</v>
      </c>
      <c r="P22" s="47">
        <f t="shared" si="1"/>
        <v>0.636830102622577</v>
      </c>
      <c r="Q22" s="9"/>
    </row>
    <row r="23" spans="1:17">
      <c r="A23" s="12"/>
      <c r="B23" s="25">
        <v>331.5</v>
      </c>
      <c r="C23" s="20" t="s">
        <v>100</v>
      </c>
      <c r="D23" s="46">
        <v>384788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28" si="6">SUM(D23:N23)</f>
        <v>384788</v>
      </c>
      <c r="P23" s="47">
        <f t="shared" si="1"/>
        <v>73.125807677689096</v>
      </c>
      <c r="Q23" s="9"/>
    </row>
    <row r="24" spans="1:17">
      <c r="A24" s="12"/>
      <c r="B24" s="25">
        <v>334.49</v>
      </c>
      <c r="C24" s="20" t="s">
        <v>63</v>
      </c>
      <c r="D24" s="46">
        <v>118082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118082</v>
      </c>
      <c r="P24" s="47">
        <f t="shared" si="1"/>
        <v>22.440516913721019</v>
      </c>
      <c r="Q24" s="9"/>
    </row>
    <row r="25" spans="1:17">
      <c r="A25" s="12"/>
      <c r="B25" s="25">
        <v>335.125</v>
      </c>
      <c r="C25" s="20" t="s">
        <v>118</v>
      </c>
      <c r="D25" s="46">
        <v>195533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195533</v>
      </c>
      <c r="P25" s="47">
        <f t="shared" si="1"/>
        <v>37.159445077917141</v>
      </c>
      <c r="Q25" s="9"/>
    </row>
    <row r="26" spans="1:17">
      <c r="A26" s="12"/>
      <c r="B26" s="25">
        <v>335.15</v>
      </c>
      <c r="C26" s="20" t="s">
        <v>87</v>
      </c>
      <c r="D26" s="46">
        <v>12168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12168</v>
      </c>
      <c r="P26" s="47">
        <f t="shared" si="1"/>
        <v>2.3124287343215508</v>
      </c>
      <c r="Q26" s="9"/>
    </row>
    <row r="27" spans="1:17">
      <c r="A27" s="12"/>
      <c r="B27" s="25">
        <v>335.18</v>
      </c>
      <c r="C27" s="20" t="s">
        <v>119</v>
      </c>
      <c r="D27" s="46">
        <v>373195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373195</v>
      </c>
      <c r="P27" s="47">
        <f t="shared" si="1"/>
        <v>70.922652983656405</v>
      </c>
      <c r="Q27" s="9"/>
    </row>
    <row r="28" spans="1:17">
      <c r="A28" s="12"/>
      <c r="B28" s="25">
        <v>335.21</v>
      </c>
      <c r="C28" s="20" t="s">
        <v>129</v>
      </c>
      <c r="D28" s="46">
        <v>15461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15461</v>
      </c>
      <c r="P28" s="47">
        <f t="shared" si="1"/>
        <v>2.9382364120106423</v>
      </c>
      <c r="Q28" s="9"/>
    </row>
    <row r="29" spans="1:17">
      <c r="A29" s="12"/>
      <c r="B29" s="25">
        <v>335.45</v>
      </c>
      <c r="C29" s="20" t="s">
        <v>130</v>
      </c>
      <c r="D29" s="46">
        <v>5138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" si="7">SUM(D29:N29)</f>
        <v>5138</v>
      </c>
      <c r="P29" s="47">
        <f t="shared" si="1"/>
        <v>0.97643481565944512</v>
      </c>
      <c r="Q29" s="9"/>
    </row>
    <row r="30" spans="1:17" ht="15.75">
      <c r="A30" s="29" t="s">
        <v>34</v>
      </c>
      <c r="B30" s="30"/>
      <c r="C30" s="31"/>
      <c r="D30" s="32">
        <f t="shared" ref="D30:N30" si="8">SUM(D31:D37)</f>
        <v>1876887</v>
      </c>
      <c r="E30" s="32">
        <f t="shared" si="8"/>
        <v>0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3426860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8"/>
        <v>0</v>
      </c>
      <c r="O30" s="32">
        <f>SUM(D30:N30)</f>
        <v>5303747</v>
      </c>
      <c r="P30" s="45">
        <f t="shared" si="1"/>
        <v>1007.9336754085899</v>
      </c>
      <c r="Q30" s="10"/>
    </row>
    <row r="31" spans="1:17">
      <c r="A31" s="12"/>
      <c r="B31" s="25">
        <v>342.1</v>
      </c>
      <c r="C31" s="20" t="s">
        <v>39</v>
      </c>
      <c r="D31" s="46">
        <v>837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36" si="9">SUM(D31:N31)</f>
        <v>837</v>
      </c>
      <c r="P31" s="47">
        <f t="shared" si="1"/>
        <v>0.15906499429874574</v>
      </c>
      <c r="Q31" s="9"/>
    </row>
    <row r="32" spans="1:17">
      <c r="A32" s="12"/>
      <c r="B32" s="25">
        <v>342.2</v>
      </c>
      <c r="C32" s="20" t="s">
        <v>40</v>
      </c>
      <c r="D32" s="46">
        <v>65000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9"/>
        <v>65000</v>
      </c>
      <c r="P32" s="47">
        <f t="shared" si="1"/>
        <v>12.352717597871532</v>
      </c>
      <c r="Q32" s="9"/>
    </row>
    <row r="33" spans="1:17">
      <c r="A33" s="12"/>
      <c r="B33" s="25">
        <v>343.4</v>
      </c>
      <c r="C33" s="20" t="s">
        <v>41</v>
      </c>
      <c r="D33" s="46">
        <v>1740207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9"/>
        <v>1740207</v>
      </c>
      <c r="P33" s="47">
        <f t="shared" si="1"/>
        <v>330.71208665906499</v>
      </c>
      <c r="Q33" s="9"/>
    </row>
    <row r="34" spans="1:17">
      <c r="A34" s="12"/>
      <c r="B34" s="25">
        <v>343.5</v>
      </c>
      <c r="C34" s="20" t="s">
        <v>42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3426860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9"/>
        <v>3426860</v>
      </c>
      <c r="P34" s="47">
        <f t="shared" si="1"/>
        <v>651.24667426833901</v>
      </c>
      <c r="Q34" s="9"/>
    </row>
    <row r="35" spans="1:17">
      <c r="A35" s="12"/>
      <c r="B35" s="25">
        <v>347.2</v>
      </c>
      <c r="C35" s="20" t="s">
        <v>65</v>
      </c>
      <c r="D35" s="46">
        <v>24915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9"/>
        <v>24915</v>
      </c>
      <c r="P35" s="47">
        <f t="shared" si="1"/>
        <v>4.7348916761687567</v>
      </c>
      <c r="Q35" s="9"/>
    </row>
    <row r="36" spans="1:17">
      <c r="A36" s="12"/>
      <c r="B36" s="25">
        <v>347.3</v>
      </c>
      <c r="C36" s="20" t="s">
        <v>131</v>
      </c>
      <c r="D36" s="46">
        <v>28667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9"/>
        <v>28667</v>
      </c>
      <c r="P36" s="47">
        <f t="shared" si="1"/>
        <v>5.4479285442797414</v>
      </c>
      <c r="Q36" s="9"/>
    </row>
    <row r="37" spans="1:17">
      <c r="A37" s="12"/>
      <c r="B37" s="25">
        <v>348.53</v>
      </c>
      <c r="C37" s="20" t="s">
        <v>132</v>
      </c>
      <c r="D37" s="46">
        <v>17261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" si="10">SUM(D37:N37)</f>
        <v>17261</v>
      </c>
      <c r="P37" s="47">
        <f t="shared" ref="P37:P68" si="11">(O37/P$55)</f>
        <v>3.2803116685670846</v>
      </c>
      <c r="Q37" s="9"/>
    </row>
    <row r="38" spans="1:17" ht="15.75">
      <c r="A38" s="29" t="s">
        <v>35</v>
      </c>
      <c r="B38" s="30"/>
      <c r="C38" s="31"/>
      <c r="D38" s="32">
        <f t="shared" ref="D38:N38" si="12">SUM(D39:D41)</f>
        <v>55756</v>
      </c>
      <c r="E38" s="32">
        <f t="shared" si="12"/>
        <v>14810</v>
      </c>
      <c r="F38" s="32">
        <f t="shared" si="12"/>
        <v>0</v>
      </c>
      <c r="G38" s="32">
        <f t="shared" si="12"/>
        <v>0</v>
      </c>
      <c r="H38" s="32">
        <f t="shared" si="12"/>
        <v>0</v>
      </c>
      <c r="I38" s="32">
        <f t="shared" si="12"/>
        <v>0</v>
      </c>
      <c r="J38" s="32">
        <f t="shared" si="12"/>
        <v>0</v>
      </c>
      <c r="K38" s="32">
        <f t="shared" si="12"/>
        <v>0</v>
      </c>
      <c r="L38" s="32">
        <f t="shared" si="12"/>
        <v>0</v>
      </c>
      <c r="M38" s="32">
        <f t="shared" si="12"/>
        <v>0</v>
      </c>
      <c r="N38" s="32">
        <f t="shared" si="12"/>
        <v>0</v>
      </c>
      <c r="O38" s="32">
        <f>SUM(D38:N38)</f>
        <v>70566</v>
      </c>
      <c r="P38" s="45">
        <f t="shared" si="11"/>
        <v>13.410490307867731</v>
      </c>
      <c r="Q38" s="10"/>
    </row>
    <row r="39" spans="1:17">
      <c r="A39" s="13"/>
      <c r="B39" s="39">
        <v>351.3</v>
      </c>
      <c r="C39" s="21" t="s">
        <v>133</v>
      </c>
      <c r="D39" s="46">
        <v>38176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ref="O39:O41" si="13">SUM(D39:N39)</f>
        <v>38176</v>
      </c>
      <c r="P39" s="47">
        <f t="shared" si="11"/>
        <v>7.2550361079437478</v>
      </c>
      <c r="Q39" s="9"/>
    </row>
    <row r="40" spans="1:17">
      <c r="A40" s="13"/>
      <c r="B40" s="39">
        <v>354</v>
      </c>
      <c r="C40" s="21" t="s">
        <v>134</v>
      </c>
      <c r="D40" s="46">
        <v>17580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3"/>
        <v>17580</v>
      </c>
      <c r="P40" s="47">
        <f t="shared" si="11"/>
        <v>3.3409350057012541</v>
      </c>
      <c r="Q40" s="9"/>
    </row>
    <row r="41" spans="1:17">
      <c r="A41" s="13"/>
      <c r="B41" s="39">
        <v>359</v>
      </c>
      <c r="C41" s="21" t="s">
        <v>47</v>
      </c>
      <c r="D41" s="46">
        <v>0</v>
      </c>
      <c r="E41" s="46">
        <v>14810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3"/>
        <v>14810</v>
      </c>
      <c r="P41" s="47">
        <f t="shared" si="11"/>
        <v>2.8145191942227288</v>
      </c>
      <c r="Q41" s="9"/>
    </row>
    <row r="42" spans="1:17" ht="15.75">
      <c r="A42" s="29" t="s">
        <v>4</v>
      </c>
      <c r="B42" s="30"/>
      <c r="C42" s="31"/>
      <c r="D42" s="32">
        <f t="shared" ref="D42:N42" si="14">SUM(D43:D47)</f>
        <v>1322732</v>
      </c>
      <c r="E42" s="32">
        <f t="shared" si="14"/>
        <v>0</v>
      </c>
      <c r="F42" s="32">
        <f t="shared" si="14"/>
        <v>0</v>
      </c>
      <c r="G42" s="32">
        <f t="shared" si="14"/>
        <v>0</v>
      </c>
      <c r="H42" s="32">
        <f t="shared" si="14"/>
        <v>0</v>
      </c>
      <c r="I42" s="32">
        <f t="shared" si="14"/>
        <v>0</v>
      </c>
      <c r="J42" s="32">
        <f t="shared" si="14"/>
        <v>0</v>
      </c>
      <c r="K42" s="32">
        <f t="shared" si="14"/>
        <v>0</v>
      </c>
      <c r="L42" s="32">
        <f t="shared" si="14"/>
        <v>0</v>
      </c>
      <c r="M42" s="32">
        <f t="shared" si="14"/>
        <v>0</v>
      </c>
      <c r="N42" s="32">
        <f t="shared" si="14"/>
        <v>0</v>
      </c>
      <c r="O42" s="32">
        <f>SUM(D42:N42)</f>
        <v>1322732</v>
      </c>
      <c r="P42" s="45">
        <f t="shared" si="11"/>
        <v>251.37438236412009</v>
      </c>
      <c r="Q42" s="10"/>
    </row>
    <row r="43" spans="1:17">
      <c r="A43" s="12"/>
      <c r="B43" s="25">
        <v>361.1</v>
      </c>
      <c r="C43" s="20" t="s">
        <v>48</v>
      </c>
      <c r="D43" s="46">
        <v>563092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>SUM(D43:N43)</f>
        <v>563092</v>
      </c>
      <c r="P43" s="47">
        <f t="shared" si="11"/>
        <v>107.01102242493349</v>
      </c>
      <c r="Q43" s="9"/>
    </row>
    <row r="44" spans="1:17">
      <c r="A44" s="12"/>
      <c r="B44" s="25">
        <v>361.3</v>
      </c>
      <c r="C44" s="20" t="s">
        <v>49</v>
      </c>
      <c r="D44" s="46">
        <v>227419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ref="O44:O52" si="15">SUM(D44:N44)</f>
        <v>227419</v>
      </c>
      <c r="P44" s="47">
        <f t="shared" si="11"/>
        <v>43.219118206005319</v>
      </c>
      <c r="Q44" s="9"/>
    </row>
    <row r="45" spans="1:17">
      <c r="A45" s="12"/>
      <c r="B45" s="25">
        <v>362</v>
      </c>
      <c r="C45" s="20" t="s">
        <v>135</v>
      </c>
      <c r="D45" s="46">
        <v>10372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5"/>
        <v>10372</v>
      </c>
      <c r="P45" s="47">
        <f t="shared" si="11"/>
        <v>1.9711136450019004</v>
      </c>
      <c r="Q45" s="9"/>
    </row>
    <row r="46" spans="1:17">
      <c r="A46" s="12"/>
      <c r="B46" s="25">
        <v>364</v>
      </c>
      <c r="C46" s="20" t="s">
        <v>91</v>
      </c>
      <c r="D46" s="46">
        <v>11946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5"/>
        <v>11946</v>
      </c>
      <c r="P46" s="47">
        <f t="shared" si="11"/>
        <v>2.2702394526795895</v>
      </c>
      <c r="Q46" s="9"/>
    </row>
    <row r="47" spans="1:17">
      <c r="A47" s="12"/>
      <c r="B47" s="25">
        <v>369.9</v>
      </c>
      <c r="C47" s="20" t="s">
        <v>52</v>
      </c>
      <c r="D47" s="46">
        <v>509903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5"/>
        <v>509903</v>
      </c>
      <c r="P47" s="47">
        <f t="shared" si="11"/>
        <v>96.902888635499806</v>
      </c>
      <c r="Q47" s="9"/>
    </row>
    <row r="48" spans="1:17" ht="15.75">
      <c r="A48" s="29" t="s">
        <v>36</v>
      </c>
      <c r="B48" s="30"/>
      <c r="C48" s="31"/>
      <c r="D48" s="32">
        <f t="shared" ref="D48:N48" si="16">SUM(D49:D52)</f>
        <v>1234831</v>
      </c>
      <c r="E48" s="32">
        <f t="shared" si="16"/>
        <v>0</v>
      </c>
      <c r="F48" s="32">
        <f t="shared" si="16"/>
        <v>0</v>
      </c>
      <c r="G48" s="32">
        <f t="shared" si="16"/>
        <v>0</v>
      </c>
      <c r="H48" s="32">
        <f t="shared" si="16"/>
        <v>0</v>
      </c>
      <c r="I48" s="32">
        <f t="shared" si="16"/>
        <v>357813</v>
      </c>
      <c r="J48" s="32">
        <f t="shared" si="16"/>
        <v>0</v>
      </c>
      <c r="K48" s="32">
        <f t="shared" si="16"/>
        <v>0</v>
      </c>
      <c r="L48" s="32">
        <f t="shared" si="16"/>
        <v>0</v>
      </c>
      <c r="M48" s="32">
        <f t="shared" si="16"/>
        <v>0</v>
      </c>
      <c r="N48" s="32">
        <f t="shared" si="16"/>
        <v>0</v>
      </c>
      <c r="O48" s="32">
        <f t="shared" si="15"/>
        <v>1592644</v>
      </c>
      <c r="P48" s="45">
        <f t="shared" si="11"/>
        <v>302.66894716837703</v>
      </c>
      <c r="Q48" s="9"/>
    </row>
    <row r="49" spans="1:120">
      <c r="A49" s="12"/>
      <c r="B49" s="25">
        <v>382</v>
      </c>
      <c r="C49" s="20" t="s">
        <v>136</v>
      </c>
      <c r="D49" s="46">
        <v>978000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5"/>
        <v>978000</v>
      </c>
      <c r="P49" s="47">
        <f t="shared" si="11"/>
        <v>185.86088939566704</v>
      </c>
      <c r="Q49" s="9"/>
    </row>
    <row r="50" spans="1:120">
      <c r="A50" s="12"/>
      <c r="B50" s="25">
        <v>383.2</v>
      </c>
      <c r="C50" s="20" t="s">
        <v>137</v>
      </c>
      <c r="D50" s="46">
        <v>256831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5"/>
        <v>256831</v>
      </c>
      <c r="P50" s="47">
        <f t="shared" si="11"/>
        <v>48.808627898137587</v>
      </c>
      <c r="Q50" s="9"/>
    </row>
    <row r="51" spans="1:120">
      <c r="A51" s="12"/>
      <c r="B51" s="25">
        <v>389.1</v>
      </c>
      <c r="C51" s="20" t="s">
        <v>138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338613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5"/>
        <v>338613</v>
      </c>
      <c r="P51" s="47">
        <f t="shared" si="11"/>
        <v>64.350627137970349</v>
      </c>
      <c r="Q51" s="9"/>
    </row>
    <row r="52" spans="1:120" ht="15.75" thickBot="1">
      <c r="A52" s="12"/>
      <c r="B52" s="25">
        <v>389.8</v>
      </c>
      <c r="C52" s="20" t="s">
        <v>141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19200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5"/>
        <v>19200</v>
      </c>
      <c r="P52" s="47">
        <f t="shared" si="11"/>
        <v>3.6488027366020526</v>
      </c>
      <c r="Q52" s="9"/>
    </row>
    <row r="53" spans="1:120" ht="16.5" thickBot="1">
      <c r="A53" s="14" t="s">
        <v>44</v>
      </c>
      <c r="B53" s="23"/>
      <c r="C53" s="22"/>
      <c r="D53" s="15">
        <f t="shared" ref="D53:N53" si="17">SUM(D5,D13,D21,D30,D38,D42,D48)</f>
        <v>17314012</v>
      </c>
      <c r="E53" s="15">
        <f t="shared" si="17"/>
        <v>14810</v>
      </c>
      <c r="F53" s="15">
        <f t="shared" si="17"/>
        <v>0</v>
      </c>
      <c r="G53" s="15">
        <f t="shared" si="17"/>
        <v>0</v>
      </c>
      <c r="H53" s="15">
        <f t="shared" si="17"/>
        <v>0</v>
      </c>
      <c r="I53" s="15">
        <f t="shared" si="17"/>
        <v>3803873</v>
      </c>
      <c r="J53" s="15">
        <f t="shared" si="17"/>
        <v>0</v>
      </c>
      <c r="K53" s="15">
        <f t="shared" si="17"/>
        <v>0</v>
      </c>
      <c r="L53" s="15">
        <f t="shared" si="17"/>
        <v>0</v>
      </c>
      <c r="M53" s="15">
        <f t="shared" si="17"/>
        <v>0</v>
      </c>
      <c r="N53" s="15">
        <f t="shared" si="17"/>
        <v>0</v>
      </c>
      <c r="O53" s="15">
        <f>SUM(D53:N53)</f>
        <v>21132695</v>
      </c>
      <c r="P53" s="38">
        <f t="shared" si="11"/>
        <v>4016.0955910300268</v>
      </c>
      <c r="Q53" s="6"/>
      <c r="R53" s="2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</row>
    <row r="54" spans="1:120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9"/>
    </row>
    <row r="55" spans="1:120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42"/>
      <c r="M55" s="48" t="s">
        <v>142</v>
      </c>
      <c r="N55" s="48"/>
      <c r="O55" s="48"/>
      <c r="P55" s="43">
        <v>5262</v>
      </c>
    </row>
    <row r="56" spans="1:120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1"/>
    </row>
    <row r="57" spans="1:120" ht="15.75" customHeight="1" thickBot="1">
      <c r="A57" s="52" t="s">
        <v>68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4"/>
    </row>
  </sheetData>
  <mergeCells count="10">
    <mergeCell ref="M55:O55"/>
    <mergeCell ref="A56:P56"/>
    <mergeCell ref="A57:P5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54</v>
      </c>
      <c r="B3" s="62"/>
      <c r="C3" s="63"/>
      <c r="D3" s="67" t="s">
        <v>30</v>
      </c>
      <c r="E3" s="68"/>
      <c r="F3" s="68"/>
      <c r="G3" s="68"/>
      <c r="H3" s="69"/>
      <c r="I3" s="67" t="s">
        <v>31</v>
      </c>
      <c r="J3" s="69"/>
      <c r="K3" s="67" t="s">
        <v>33</v>
      </c>
      <c r="L3" s="69"/>
      <c r="M3" s="36"/>
      <c r="N3" s="37"/>
      <c r="O3" s="70" t="s">
        <v>59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55</v>
      </c>
      <c r="F4" s="34" t="s">
        <v>56</v>
      </c>
      <c r="G4" s="34" t="s">
        <v>57</v>
      </c>
      <c r="H4" s="34" t="s">
        <v>6</v>
      </c>
      <c r="I4" s="34" t="s">
        <v>7</v>
      </c>
      <c r="J4" s="35" t="s">
        <v>58</v>
      </c>
      <c r="K4" s="35" t="s">
        <v>8</v>
      </c>
      <c r="L4" s="35" t="s">
        <v>9</v>
      </c>
      <c r="M4" s="35" t="s">
        <v>10</v>
      </c>
      <c r="N4" s="35" t="s">
        <v>32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11047000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0" si="1">SUM(D5:M5)</f>
        <v>11047000</v>
      </c>
      <c r="O5" s="33">
        <f t="shared" ref="O5:O44" si="2">(N5/O$46)</f>
        <v>2590.7598499061914</v>
      </c>
      <c r="P5" s="6"/>
    </row>
    <row r="6" spans="1:133">
      <c r="A6" s="12"/>
      <c r="B6" s="25">
        <v>311</v>
      </c>
      <c r="C6" s="20" t="s">
        <v>2</v>
      </c>
      <c r="D6" s="46">
        <v>10174000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10174000</v>
      </c>
      <c r="O6" s="47">
        <f t="shared" si="2"/>
        <v>2386.0225140712946</v>
      </c>
      <c r="P6" s="9"/>
    </row>
    <row r="7" spans="1:133">
      <c r="A7" s="12"/>
      <c r="B7" s="25">
        <v>314.10000000000002</v>
      </c>
      <c r="C7" s="20" t="s">
        <v>11</v>
      </c>
      <c r="D7" s="46">
        <v>477000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477000</v>
      </c>
      <c r="O7" s="47">
        <f t="shared" si="2"/>
        <v>111.86679174484053</v>
      </c>
      <c r="P7" s="9"/>
    </row>
    <row r="8" spans="1:133">
      <c r="A8" s="12"/>
      <c r="B8" s="25">
        <v>314.39999999999998</v>
      </c>
      <c r="C8" s="20" t="s">
        <v>13</v>
      </c>
      <c r="D8" s="46">
        <v>7000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7000</v>
      </c>
      <c r="O8" s="47">
        <f t="shared" si="2"/>
        <v>1.6416510318949344</v>
      </c>
      <c r="P8" s="9"/>
    </row>
    <row r="9" spans="1:133">
      <c r="A9" s="12"/>
      <c r="B9" s="25">
        <v>315</v>
      </c>
      <c r="C9" s="20" t="s">
        <v>84</v>
      </c>
      <c r="D9" s="46">
        <v>291000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291000</v>
      </c>
      <c r="O9" s="47">
        <f t="shared" si="2"/>
        <v>68.245778611632275</v>
      </c>
      <c r="P9" s="9"/>
    </row>
    <row r="10" spans="1:133">
      <c r="A10" s="12"/>
      <c r="B10" s="25">
        <v>316</v>
      </c>
      <c r="C10" s="20" t="s">
        <v>85</v>
      </c>
      <c r="D10" s="46">
        <v>98000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98000</v>
      </c>
      <c r="O10" s="47">
        <f t="shared" si="2"/>
        <v>22.983114446529079</v>
      </c>
      <c r="P10" s="9"/>
    </row>
    <row r="11" spans="1:133" ht="15.75">
      <c r="A11" s="29" t="s">
        <v>15</v>
      </c>
      <c r="B11" s="30"/>
      <c r="C11" s="31"/>
      <c r="D11" s="32">
        <f t="shared" ref="D11:M11" si="3">SUM(D12:D17)</f>
        <v>921000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30000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951000</v>
      </c>
      <c r="O11" s="45">
        <f t="shared" si="2"/>
        <v>223.03001876172607</v>
      </c>
      <c r="P11" s="10"/>
    </row>
    <row r="12" spans="1:133">
      <c r="A12" s="12"/>
      <c r="B12" s="25">
        <v>322</v>
      </c>
      <c r="C12" s="20" t="s">
        <v>0</v>
      </c>
      <c r="D12" s="46">
        <v>112000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112000</v>
      </c>
      <c r="O12" s="47">
        <f t="shared" si="2"/>
        <v>26.266416510318951</v>
      </c>
      <c r="P12" s="9"/>
    </row>
    <row r="13" spans="1:133">
      <c r="A13" s="12"/>
      <c r="B13" s="25">
        <v>323.10000000000002</v>
      </c>
      <c r="C13" s="20" t="s">
        <v>16</v>
      </c>
      <c r="D13" s="46">
        <v>608000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608000</v>
      </c>
      <c r="O13" s="47">
        <f t="shared" si="2"/>
        <v>142.5891181988743</v>
      </c>
      <c r="P13" s="9"/>
    </row>
    <row r="14" spans="1:133">
      <c r="A14" s="12"/>
      <c r="B14" s="25">
        <v>323.39999999999998</v>
      </c>
      <c r="C14" s="20" t="s">
        <v>17</v>
      </c>
      <c r="D14" s="46">
        <v>32000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32000</v>
      </c>
      <c r="O14" s="47">
        <f t="shared" si="2"/>
        <v>7.5046904315197001</v>
      </c>
      <c r="P14" s="9"/>
    </row>
    <row r="15" spans="1:133">
      <c r="A15" s="12"/>
      <c r="B15" s="25">
        <v>323.89999999999998</v>
      </c>
      <c r="C15" s="20" t="s">
        <v>18</v>
      </c>
      <c r="D15" s="46">
        <v>46000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46000</v>
      </c>
      <c r="O15" s="47">
        <f t="shared" si="2"/>
        <v>10.787992495309568</v>
      </c>
      <c r="P15" s="9"/>
    </row>
    <row r="16" spans="1:133">
      <c r="A16" s="12"/>
      <c r="B16" s="25">
        <v>324.20999999999998</v>
      </c>
      <c r="C16" s="20" t="s">
        <v>19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30000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30000</v>
      </c>
      <c r="O16" s="47">
        <f t="shared" si="2"/>
        <v>7.0356472795497185</v>
      </c>
      <c r="P16" s="9"/>
    </row>
    <row r="17" spans="1:16">
      <c r="A17" s="12"/>
      <c r="B17" s="25">
        <v>329</v>
      </c>
      <c r="C17" s="20" t="s">
        <v>20</v>
      </c>
      <c r="D17" s="46">
        <v>123000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123000</v>
      </c>
      <c r="O17" s="47">
        <f t="shared" si="2"/>
        <v>28.846153846153847</v>
      </c>
      <c r="P17" s="9"/>
    </row>
    <row r="18" spans="1:16" ht="15.75">
      <c r="A18" s="29" t="s">
        <v>21</v>
      </c>
      <c r="B18" s="30"/>
      <c r="C18" s="31"/>
      <c r="D18" s="32">
        <f t="shared" ref="D18:M18" si="4">SUM(D19:D26)</f>
        <v>767000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767000</v>
      </c>
      <c r="O18" s="45">
        <f t="shared" si="2"/>
        <v>179.8780487804878</v>
      </c>
      <c r="P18" s="10"/>
    </row>
    <row r="19" spans="1:16">
      <c r="A19" s="12"/>
      <c r="B19" s="25">
        <v>333</v>
      </c>
      <c r="C19" s="20" t="s">
        <v>3</v>
      </c>
      <c r="D19" s="46">
        <v>272000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272000</v>
      </c>
      <c r="O19" s="47">
        <f t="shared" si="2"/>
        <v>63.789868667917446</v>
      </c>
      <c r="P19" s="9"/>
    </row>
    <row r="20" spans="1:16">
      <c r="A20" s="12"/>
      <c r="B20" s="25">
        <v>334.2</v>
      </c>
      <c r="C20" s="20" t="s">
        <v>23</v>
      </c>
      <c r="D20" s="46">
        <v>8000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8000</v>
      </c>
      <c r="O20" s="47">
        <f t="shared" si="2"/>
        <v>1.876172607879925</v>
      </c>
      <c r="P20" s="9"/>
    </row>
    <row r="21" spans="1:16">
      <c r="A21" s="12"/>
      <c r="B21" s="25">
        <v>334.49</v>
      </c>
      <c r="C21" s="20" t="s">
        <v>63</v>
      </c>
      <c r="D21" s="46">
        <v>93000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5">SUM(D21:M21)</f>
        <v>93000</v>
      </c>
      <c r="O21" s="47">
        <f t="shared" si="2"/>
        <v>21.810506566604129</v>
      </c>
      <c r="P21" s="9"/>
    </row>
    <row r="22" spans="1:16">
      <c r="A22" s="12"/>
      <c r="B22" s="25">
        <v>334.7</v>
      </c>
      <c r="C22" s="20" t="s">
        <v>24</v>
      </c>
      <c r="D22" s="46">
        <v>55000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55000</v>
      </c>
      <c r="O22" s="47">
        <f t="shared" si="2"/>
        <v>12.898686679174483</v>
      </c>
      <c r="P22" s="9"/>
    </row>
    <row r="23" spans="1:16">
      <c r="A23" s="12"/>
      <c r="B23" s="25">
        <v>335.12</v>
      </c>
      <c r="C23" s="20" t="s">
        <v>86</v>
      </c>
      <c r="D23" s="46">
        <v>117000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117000</v>
      </c>
      <c r="O23" s="47">
        <f t="shared" si="2"/>
        <v>27.439024390243901</v>
      </c>
      <c r="P23" s="9"/>
    </row>
    <row r="24" spans="1:16">
      <c r="A24" s="12"/>
      <c r="B24" s="25">
        <v>335.15</v>
      </c>
      <c r="C24" s="20" t="s">
        <v>87</v>
      </c>
      <c r="D24" s="46">
        <v>11000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11000</v>
      </c>
      <c r="O24" s="47">
        <f t="shared" si="2"/>
        <v>2.5797373358348969</v>
      </c>
      <c r="P24" s="9"/>
    </row>
    <row r="25" spans="1:16">
      <c r="A25" s="12"/>
      <c r="B25" s="25">
        <v>335.18</v>
      </c>
      <c r="C25" s="20" t="s">
        <v>88</v>
      </c>
      <c r="D25" s="46">
        <v>207000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207000</v>
      </c>
      <c r="O25" s="47">
        <f t="shared" si="2"/>
        <v>48.545966228893057</v>
      </c>
      <c r="P25" s="9"/>
    </row>
    <row r="26" spans="1:16">
      <c r="A26" s="12"/>
      <c r="B26" s="25">
        <v>335.19</v>
      </c>
      <c r="C26" s="20" t="s">
        <v>89</v>
      </c>
      <c r="D26" s="46">
        <v>4000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4000</v>
      </c>
      <c r="O26" s="47">
        <f t="shared" si="2"/>
        <v>0.93808630393996251</v>
      </c>
      <c r="P26" s="9"/>
    </row>
    <row r="27" spans="1:16" ht="15.75">
      <c r="A27" s="29" t="s">
        <v>34</v>
      </c>
      <c r="B27" s="30"/>
      <c r="C27" s="31"/>
      <c r="D27" s="32">
        <f t="shared" ref="D27:M27" si="6">SUM(D28:D32)</f>
        <v>1712000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2891000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ref="N27:N37" si="7">SUM(D27:M27)</f>
        <v>4603000</v>
      </c>
      <c r="O27" s="45">
        <f t="shared" si="2"/>
        <v>1079.5028142589117</v>
      </c>
      <c r="P27" s="10"/>
    </row>
    <row r="28" spans="1:16">
      <c r="A28" s="12"/>
      <c r="B28" s="25">
        <v>342.1</v>
      </c>
      <c r="C28" s="20" t="s">
        <v>39</v>
      </c>
      <c r="D28" s="46">
        <v>3000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3000</v>
      </c>
      <c r="O28" s="47">
        <f t="shared" si="2"/>
        <v>0.70356472795497182</v>
      </c>
      <c r="P28" s="9"/>
    </row>
    <row r="29" spans="1:16">
      <c r="A29" s="12"/>
      <c r="B29" s="25">
        <v>342.2</v>
      </c>
      <c r="C29" s="20" t="s">
        <v>40</v>
      </c>
      <c r="D29" s="46">
        <v>53000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53000</v>
      </c>
      <c r="O29" s="47">
        <f t="shared" si="2"/>
        <v>12.429643527204503</v>
      </c>
      <c r="P29" s="9"/>
    </row>
    <row r="30" spans="1:16">
      <c r="A30" s="12"/>
      <c r="B30" s="25">
        <v>343.4</v>
      </c>
      <c r="C30" s="20" t="s">
        <v>41</v>
      </c>
      <c r="D30" s="46">
        <v>1150000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1150000</v>
      </c>
      <c r="O30" s="47">
        <f t="shared" si="2"/>
        <v>269.6998123827392</v>
      </c>
      <c r="P30" s="9"/>
    </row>
    <row r="31" spans="1:16">
      <c r="A31" s="12"/>
      <c r="B31" s="25">
        <v>343.5</v>
      </c>
      <c r="C31" s="20" t="s">
        <v>42</v>
      </c>
      <c r="D31" s="46">
        <v>423000</v>
      </c>
      <c r="E31" s="46">
        <v>0</v>
      </c>
      <c r="F31" s="46">
        <v>0</v>
      </c>
      <c r="G31" s="46">
        <v>0</v>
      </c>
      <c r="H31" s="46">
        <v>0</v>
      </c>
      <c r="I31" s="46">
        <v>2891000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3314000</v>
      </c>
      <c r="O31" s="47">
        <f t="shared" si="2"/>
        <v>777.20450281425894</v>
      </c>
      <c r="P31" s="9"/>
    </row>
    <row r="32" spans="1:16">
      <c r="A32" s="12"/>
      <c r="B32" s="25">
        <v>347.2</v>
      </c>
      <c r="C32" s="20" t="s">
        <v>65</v>
      </c>
      <c r="D32" s="46">
        <v>83000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83000</v>
      </c>
      <c r="O32" s="47">
        <f t="shared" si="2"/>
        <v>19.465290806754222</v>
      </c>
      <c r="P32" s="9"/>
    </row>
    <row r="33" spans="1:119" ht="15.75">
      <c r="A33" s="29" t="s">
        <v>35</v>
      </c>
      <c r="B33" s="30"/>
      <c r="C33" s="31"/>
      <c r="D33" s="32">
        <f t="shared" ref="D33:M33" si="8">SUM(D34:D35)</f>
        <v>94000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27000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7"/>
        <v>121000</v>
      </c>
      <c r="O33" s="45">
        <f t="shared" si="2"/>
        <v>28.377110694183866</v>
      </c>
      <c r="P33" s="10"/>
    </row>
    <row r="34" spans="1:119">
      <c r="A34" s="13"/>
      <c r="B34" s="39">
        <v>351.1</v>
      </c>
      <c r="C34" s="21" t="s">
        <v>46</v>
      </c>
      <c r="D34" s="46">
        <v>94000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94000</v>
      </c>
      <c r="O34" s="47">
        <f t="shared" si="2"/>
        <v>22.045028142589118</v>
      </c>
      <c r="P34" s="9"/>
    </row>
    <row r="35" spans="1:119">
      <c r="A35" s="13"/>
      <c r="B35" s="39">
        <v>359</v>
      </c>
      <c r="C35" s="21" t="s">
        <v>47</v>
      </c>
      <c r="D35" s="46">
        <v>0</v>
      </c>
      <c r="E35" s="46">
        <v>0</v>
      </c>
      <c r="F35" s="46">
        <v>0</v>
      </c>
      <c r="G35" s="46">
        <v>0</v>
      </c>
      <c r="H35" s="46">
        <v>27000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27000</v>
      </c>
      <c r="O35" s="47">
        <f t="shared" si="2"/>
        <v>6.3320825515947465</v>
      </c>
      <c r="P35" s="9"/>
    </row>
    <row r="36" spans="1:119" ht="15.75">
      <c r="A36" s="29" t="s">
        <v>4</v>
      </c>
      <c r="B36" s="30"/>
      <c r="C36" s="31"/>
      <c r="D36" s="32">
        <f t="shared" ref="D36:M36" si="9">SUM(D37:D43)</f>
        <v>183000</v>
      </c>
      <c r="E36" s="32">
        <f t="shared" si="9"/>
        <v>0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8000</v>
      </c>
      <c r="J36" s="32">
        <f t="shared" si="9"/>
        <v>0</v>
      </c>
      <c r="K36" s="32">
        <f t="shared" si="9"/>
        <v>313000</v>
      </c>
      <c r="L36" s="32">
        <f t="shared" si="9"/>
        <v>0</v>
      </c>
      <c r="M36" s="32">
        <f t="shared" si="9"/>
        <v>0</v>
      </c>
      <c r="N36" s="32">
        <f t="shared" si="7"/>
        <v>504000</v>
      </c>
      <c r="O36" s="45">
        <f t="shared" si="2"/>
        <v>118.19887429643528</v>
      </c>
      <c r="P36" s="10"/>
    </row>
    <row r="37" spans="1:119">
      <c r="A37" s="12"/>
      <c r="B37" s="25">
        <v>361.1</v>
      </c>
      <c r="C37" s="20" t="s">
        <v>48</v>
      </c>
      <c r="D37" s="46">
        <v>38000</v>
      </c>
      <c r="E37" s="46">
        <v>0</v>
      </c>
      <c r="F37" s="46">
        <v>0</v>
      </c>
      <c r="G37" s="46">
        <v>0</v>
      </c>
      <c r="H37" s="46">
        <v>0</v>
      </c>
      <c r="I37" s="46">
        <v>9000</v>
      </c>
      <c r="J37" s="46">
        <v>0</v>
      </c>
      <c r="K37" s="46">
        <v>32000</v>
      </c>
      <c r="L37" s="46">
        <v>0</v>
      </c>
      <c r="M37" s="46">
        <v>0</v>
      </c>
      <c r="N37" s="46">
        <f t="shared" si="7"/>
        <v>79000</v>
      </c>
      <c r="O37" s="47">
        <f t="shared" si="2"/>
        <v>18.527204502814261</v>
      </c>
      <c r="P37" s="9"/>
    </row>
    <row r="38" spans="1:119">
      <c r="A38" s="12"/>
      <c r="B38" s="25">
        <v>361.3</v>
      </c>
      <c r="C38" s="20" t="s">
        <v>49</v>
      </c>
      <c r="D38" s="46">
        <v>-17000</v>
      </c>
      <c r="E38" s="46">
        <v>0</v>
      </c>
      <c r="F38" s="46">
        <v>0</v>
      </c>
      <c r="G38" s="46">
        <v>0</v>
      </c>
      <c r="H38" s="46">
        <v>0</v>
      </c>
      <c r="I38" s="46">
        <v>-1000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3" si="10">SUM(D38:M38)</f>
        <v>-18000</v>
      </c>
      <c r="O38" s="47">
        <f t="shared" si="2"/>
        <v>-4.2213883677298307</v>
      </c>
      <c r="P38" s="9"/>
    </row>
    <row r="39" spans="1:119">
      <c r="A39" s="12"/>
      <c r="B39" s="25">
        <v>361.4</v>
      </c>
      <c r="C39" s="20" t="s">
        <v>90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113000</v>
      </c>
      <c r="L39" s="46">
        <v>0</v>
      </c>
      <c r="M39" s="46">
        <v>0</v>
      </c>
      <c r="N39" s="46">
        <f t="shared" si="10"/>
        <v>113000</v>
      </c>
      <c r="O39" s="47">
        <f t="shared" si="2"/>
        <v>26.50093808630394</v>
      </c>
      <c r="P39" s="9"/>
    </row>
    <row r="40" spans="1:119">
      <c r="A40" s="12"/>
      <c r="B40" s="25">
        <v>364</v>
      </c>
      <c r="C40" s="20" t="s">
        <v>91</v>
      </c>
      <c r="D40" s="46">
        <v>41000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41000</v>
      </c>
      <c r="O40" s="47">
        <f t="shared" si="2"/>
        <v>9.615384615384615</v>
      </c>
      <c r="P40" s="9"/>
    </row>
    <row r="41" spans="1:119">
      <c r="A41" s="12"/>
      <c r="B41" s="25">
        <v>366</v>
      </c>
      <c r="C41" s="20" t="s">
        <v>73</v>
      </c>
      <c r="D41" s="46">
        <v>12000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12000</v>
      </c>
      <c r="O41" s="47">
        <f t="shared" si="2"/>
        <v>2.8142589118198873</v>
      </c>
      <c r="P41" s="9"/>
    </row>
    <row r="42" spans="1:119">
      <c r="A42" s="12"/>
      <c r="B42" s="25">
        <v>368</v>
      </c>
      <c r="C42" s="20" t="s">
        <v>51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168000</v>
      </c>
      <c r="L42" s="46">
        <v>0</v>
      </c>
      <c r="M42" s="46">
        <v>0</v>
      </c>
      <c r="N42" s="46">
        <f t="shared" si="10"/>
        <v>168000</v>
      </c>
      <c r="O42" s="47">
        <f t="shared" si="2"/>
        <v>39.399624765478421</v>
      </c>
      <c r="P42" s="9"/>
    </row>
    <row r="43" spans="1:119" ht="15.75" thickBot="1">
      <c r="A43" s="12"/>
      <c r="B43" s="25">
        <v>369.9</v>
      </c>
      <c r="C43" s="20" t="s">
        <v>52</v>
      </c>
      <c r="D43" s="46">
        <v>109000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109000</v>
      </c>
      <c r="O43" s="47">
        <f t="shared" si="2"/>
        <v>25.562851782363978</v>
      </c>
      <c r="P43" s="9"/>
    </row>
    <row r="44" spans="1:119" ht="16.5" thickBot="1">
      <c r="A44" s="14" t="s">
        <v>44</v>
      </c>
      <c r="B44" s="23"/>
      <c r="C44" s="22"/>
      <c r="D44" s="15">
        <f>SUM(D5,D11,D18,D27,D33,D36)</f>
        <v>14724000</v>
      </c>
      <c r="E44" s="15">
        <f t="shared" ref="E44:M44" si="11">SUM(E5,E11,E18,E27,E33,E36)</f>
        <v>0</v>
      </c>
      <c r="F44" s="15">
        <f t="shared" si="11"/>
        <v>0</v>
      </c>
      <c r="G44" s="15">
        <f t="shared" si="11"/>
        <v>0</v>
      </c>
      <c r="H44" s="15">
        <f t="shared" si="11"/>
        <v>27000</v>
      </c>
      <c r="I44" s="15">
        <f t="shared" si="11"/>
        <v>2929000</v>
      </c>
      <c r="J44" s="15">
        <f t="shared" si="11"/>
        <v>0</v>
      </c>
      <c r="K44" s="15">
        <f t="shared" si="11"/>
        <v>313000</v>
      </c>
      <c r="L44" s="15">
        <f t="shared" si="11"/>
        <v>0</v>
      </c>
      <c r="M44" s="15">
        <f t="shared" si="11"/>
        <v>0</v>
      </c>
      <c r="N44" s="15">
        <f>SUM(D44:M44)</f>
        <v>17993000</v>
      </c>
      <c r="O44" s="38">
        <f t="shared" si="2"/>
        <v>4219.7467166979359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48" t="s">
        <v>94</v>
      </c>
      <c r="M46" s="48"/>
      <c r="N46" s="48"/>
      <c r="O46" s="43">
        <v>4264</v>
      </c>
    </row>
    <row r="47" spans="1:119">
      <c r="A47" s="49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1"/>
    </row>
    <row r="48" spans="1:119" ht="15.75" customHeight="1" thickBot="1">
      <c r="A48" s="52" t="s">
        <v>68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4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54</v>
      </c>
      <c r="B3" s="62"/>
      <c r="C3" s="63"/>
      <c r="D3" s="67" t="s">
        <v>30</v>
      </c>
      <c r="E3" s="68"/>
      <c r="F3" s="68"/>
      <c r="G3" s="68"/>
      <c r="H3" s="69"/>
      <c r="I3" s="67" t="s">
        <v>31</v>
      </c>
      <c r="J3" s="69"/>
      <c r="K3" s="67" t="s">
        <v>33</v>
      </c>
      <c r="L3" s="69"/>
      <c r="M3" s="36"/>
      <c r="N3" s="37"/>
      <c r="O3" s="70" t="s">
        <v>59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55</v>
      </c>
      <c r="F4" s="34" t="s">
        <v>56</v>
      </c>
      <c r="G4" s="34" t="s">
        <v>57</v>
      </c>
      <c r="H4" s="34" t="s">
        <v>6</v>
      </c>
      <c r="I4" s="34" t="s">
        <v>7</v>
      </c>
      <c r="J4" s="35" t="s">
        <v>58</v>
      </c>
      <c r="K4" s="35" t="s">
        <v>8</v>
      </c>
      <c r="L4" s="35" t="s">
        <v>9</v>
      </c>
      <c r="M4" s="35" t="s">
        <v>10</v>
      </c>
      <c r="N4" s="35" t="s">
        <v>32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10277000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0" si="1">SUM(D5:M5)</f>
        <v>10277000</v>
      </c>
      <c r="O5" s="33">
        <f t="shared" ref="O5:O44" si="2">(N5/O$46)</f>
        <v>2394.4547996272136</v>
      </c>
      <c r="P5" s="6"/>
    </row>
    <row r="6" spans="1:133">
      <c r="A6" s="12"/>
      <c r="B6" s="25">
        <v>311</v>
      </c>
      <c r="C6" s="20" t="s">
        <v>2</v>
      </c>
      <c r="D6" s="46">
        <v>9446000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9446000</v>
      </c>
      <c r="O6" s="47">
        <f t="shared" si="2"/>
        <v>2200.838769804287</v>
      </c>
      <c r="P6" s="9"/>
    </row>
    <row r="7" spans="1:133">
      <c r="A7" s="12"/>
      <c r="B7" s="25">
        <v>314.10000000000002</v>
      </c>
      <c r="C7" s="20" t="s">
        <v>11</v>
      </c>
      <c r="D7" s="46">
        <v>426000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426000</v>
      </c>
      <c r="O7" s="47">
        <f t="shared" si="2"/>
        <v>99.254426840633741</v>
      </c>
      <c r="P7" s="9"/>
    </row>
    <row r="8" spans="1:133">
      <c r="A8" s="12"/>
      <c r="B8" s="25">
        <v>314.39999999999998</v>
      </c>
      <c r="C8" s="20" t="s">
        <v>13</v>
      </c>
      <c r="D8" s="46">
        <v>4000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4000</v>
      </c>
      <c r="O8" s="47">
        <f t="shared" si="2"/>
        <v>0.93196644920782856</v>
      </c>
      <c r="P8" s="9"/>
    </row>
    <row r="9" spans="1:133">
      <c r="A9" s="12"/>
      <c r="B9" s="25">
        <v>315</v>
      </c>
      <c r="C9" s="20" t="s">
        <v>84</v>
      </c>
      <c r="D9" s="46">
        <v>306000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306000</v>
      </c>
      <c r="O9" s="47">
        <f t="shared" si="2"/>
        <v>71.295433364398875</v>
      </c>
      <c r="P9" s="9"/>
    </row>
    <row r="10" spans="1:133">
      <c r="A10" s="12"/>
      <c r="B10" s="25">
        <v>316</v>
      </c>
      <c r="C10" s="20" t="s">
        <v>85</v>
      </c>
      <c r="D10" s="46">
        <v>95000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95000</v>
      </c>
      <c r="O10" s="47">
        <f t="shared" si="2"/>
        <v>22.134203168685929</v>
      </c>
      <c r="P10" s="9"/>
    </row>
    <row r="11" spans="1:133" ht="15.75">
      <c r="A11" s="29" t="s">
        <v>15</v>
      </c>
      <c r="B11" s="30"/>
      <c r="C11" s="31"/>
      <c r="D11" s="32">
        <f t="shared" ref="D11:M11" si="3">SUM(D12:D17)</f>
        <v>783000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7000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790000</v>
      </c>
      <c r="O11" s="45">
        <f t="shared" si="2"/>
        <v>184.06337371854613</v>
      </c>
      <c r="P11" s="10"/>
    </row>
    <row r="12" spans="1:133">
      <c r="A12" s="12"/>
      <c r="B12" s="25">
        <v>322</v>
      </c>
      <c r="C12" s="20" t="s">
        <v>0</v>
      </c>
      <c r="D12" s="46">
        <v>71000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71000</v>
      </c>
      <c r="O12" s="47">
        <f t="shared" si="2"/>
        <v>16.542404473438957</v>
      </c>
      <c r="P12" s="9"/>
    </row>
    <row r="13" spans="1:133">
      <c r="A13" s="12"/>
      <c r="B13" s="25">
        <v>323.10000000000002</v>
      </c>
      <c r="C13" s="20" t="s">
        <v>16</v>
      </c>
      <c r="D13" s="46">
        <v>538000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538000</v>
      </c>
      <c r="O13" s="47">
        <f t="shared" si="2"/>
        <v>125.34948741845294</v>
      </c>
      <c r="P13" s="9"/>
    </row>
    <row r="14" spans="1:133">
      <c r="A14" s="12"/>
      <c r="B14" s="25">
        <v>323.39999999999998</v>
      </c>
      <c r="C14" s="20" t="s">
        <v>17</v>
      </c>
      <c r="D14" s="46">
        <v>26000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26000</v>
      </c>
      <c r="O14" s="47">
        <f t="shared" si="2"/>
        <v>6.0577819198508855</v>
      </c>
      <c r="P14" s="9"/>
    </row>
    <row r="15" spans="1:133">
      <c r="A15" s="12"/>
      <c r="B15" s="25">
        <v>323.89999999999998</v>
      </c>
      <c r="C15" s="20" t="s">
        <v>18</v>
      </c>
      <c r="D15" s="46">
        <v>52000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52000</v>
      </c>
      <c r="O15" s="47">
        <f t="shared" si="2"/>
        <v>12.115563839701771</v>
      </c>
      <c r="P15" s="9"/>
    </row>
    <row r="16" spans="1:133">
      <c r="A16" s="12"/>
      <c r="B16" s="25">
        <v>324.20999999999998</v>
      </c>
      <c r="C16" s="20" t="s">
        <v>19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7000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7000</v>
      </c>
      <c r="O16" s="47">
        <f t="shared" si="2"/>
        <v>1.6309412861136998</v>
      </c>
      <c r="P16" s="9"/>
    </row>
    <row r="17" spans="1:16">
      <c r="A17" s="12"/>
      <c r="B17" s="25">
        <v>329</v>
      </c>
      <c r="C17" s="20" t="s">
        <v>20</v>
      </c>
      <c r="D17" s="46">
        <v>96000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96000</v>
      </c>
      <c r="O17" s="47">
        <f t="shared" si="2"/>
        <v>22.367194780987884</v>
      </c>
      <c r="P17" s="9"/>
    </row>
    <row r="18" spans="1:16" ht="15.75">
      <c r="A18" s="29" t="s">
        <v>21</v>
      </c>
      <c r="B18" s="30"/>
      <c r="C18" s="31"/>
      <c r="D18" s="32">
        <f t="shared" ref="D18:M18" si="4">SUM(D19:D26)</f>
        <v>737000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737000</v>
      </c>
      <c r="O18" s="45">
        <f t="shared" si="2"/>
        <v>171.71481826654241</v>
      </c>
      <c r="P18" s="10"/>
    </row>
    <row r="19" spans="1:16">
      <c r="A19" s="12"/>
      <c r="B19" s="25">
        <v>333</v>
      </c>
      <c r="C19" s="20" t="s">
        <v>3</v>
      </c>
      <c r="D19" s="46">
        <v>267000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267000</v>
      </c>
      <c r="O19" s="47">
        <f t="shared" si="2"/>
        <v>62.208760484622552</v>
      </c>
      <c r="P19" s="9"/>
    </row>
    <row r="20" spans="1:16">
      <c r="A20" s="12"/>
      <c r="B20" s="25">
        <v>334.2</v>
      </c>
      <c r="C20" s="20" t="s">
        <v>23</v>
      </c>
      <c r="D20" s="46">
        <v>10000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10000</v>
      </c>
      <c r="O20" s="47">
        <f t="shared" si="2"/>
        <v>2.3299161230195713</v>
      </c>
      <c r="P20" s="9"/>
    </row>
    <row r="21" spans="1:16">
      <c r="A21" s="12"/>
      <c r="B21" s="25">
        <v>334.49</v>
      </c>
      <c r="C21" s="20" t="s">
        <v>63</v>
      </c>
      <c r="D21" s="46">
        <v>78000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5">SUM(D21:M21)</f>
        <v>78000</v>
      </c>
      <c r="O21" s="47">
        <f t="shared" si="2"/>
        <v>18.173345759552657</v>
      </c>
      <c r="P21" s="9"/>
    </row>
    <row r="22" spans="1:16">
      <c r="A22" s="12"/>
      <c r="B22" s="25">
        <v>334.7</v>
      </c>
      <c r="C22" s="20" t="s">
        <v>24</v>
      </c>
      <c r="D22" s="46">
        <v>52000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52000</v>
      </c>
      <c r="O22" s="47">
        <f t="shared" si="2"/>
        <v>12.115563839701771</v>
      </c>
      <c r="P22" s="9"/>
    </row>
    <row r="23" spans="1:16">
      <c r="A23" s="12"/>
      <c r="B23" s="25">
        <v>335.12</v>
      </c>
      <c r="C23" s="20" t="s">
        <v>86</v>
      </c>
      <c r="D23" s="46">
        <v>117000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117000</v>
      </c>
      <c r="O23" s="47">
        <f t="shared" si="2"/>
        <v>27.260018639328983</v>
      </c>
      <c r="P23" s="9"/>
    </row>
    <row r="24" spans="1:16">
      <c r="A24" s="12"/>
      <c r="B24" s="25">
        <v>335.15</v>
      </c>
      <c r="C24" s="20" t="s">
        <v>87</v>
      </c>
      <c r="D24" s="46">
        <v>9000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9000</v>
      </c>
      <c r="O24" s="47">
        <f t="shared" si="2"/>
        <v>2.096924510717614</v>
      </c>
      <c r="P24" s="9"/>
    </row>
    <row r="25" spans="1:16">
      <c r="A25" s="12"/>
      <c r="B25" s="25">
        <v>335.18</v>
      </c>
      <c r="C25" s="20" t="s">
        <v>88</v>
      </c>
      <c r="D25" s="46">
        <v>196000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196000</v>
      </c>
      <c r="O25" s="47">
        <f t="shared" si="2"/>
        <v>45.666356011183595</v>
      </c>
      <c r="P25" s="9"/>
    </row>
    <row r="26" spans="1:16">
      <c r="A26" s="12"/>
      <c r="B26" s="25">
        <v>335.19</v>
      </c>
      <c r="C26" s="20" t="s">
        <v>89</v>
      </c>
      <c r="D26" s="46">
        <v>8000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8000</v>
      </c>
      <c r="O26" s="47">
        <f t="shared" si="2"/>
        <v>1.8639328984156571</v>
      </c>
      <c r="P26" s="9"/>
    </row>
    <row r="27" spans="1:16" ht="15.75">
      <c r="A27" s="29" t="s">
        <v>34</v>
      </c>
      <c r="B27" s="30"/>
      <c r="C27" s="31"/>
      <c r="D27" s="32">
        <f t="shared" ref="D27:M27" si="6">SUM(D28:D32)</f>
        <v>1626000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2961000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ref="N27:N37" si="7">SUM(D27:M27)</f>
        <v>4587000</v>
      </c>
      <c r="O27" s="45">
        <f t="shared" si="2"/>
        <v>1068.7325256290774</v>
      </c>
      <c r="P27" s="10"/>
    </row>
    <row r="28" spans="1:16">
      <c r="A28" s="12"/>
      <c r="B28" s="25">
        <v>342.1</v>
      </c>
      <c r="C28" s="20" t="s">
        <v>39</v>
      </c>
      <c r="D28" s="46">
        <v>3000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3000</v>
      </c>
      <c r="O28" s="47">
        <f t="shared" si="2"/>
        <v>0.69897483690587137</v>
      </c>
      <c r="P28" s="9"/>
    </row>
    <row r="29" spans="1:16">
      <c r="A29" s="12"/>
      <c r="B29" s="25">
        <v>342.2</v>
      </c>
      <c r="C29" s="20" t="s">
        <v>40</v>
      </c>
      <c r="D29" s="46">
        <v>179000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179000</v>
      </c>
      <c r="O29" s="47">
        <f t="shared" si="2"/>
        <v>41.705498602050326</v>
      </c>
      <c r="P29" s="9"/>
    </row>
    <row r="30" spans="1:16">
      <c r="A30" s="12"/>
      <c r="B30" s="25">
        <v>343.4</v>
      </c>
      <c r="C30" s="20" t="s">
        <v>41</v>
      </c>
      <c r="D30" s="46">
        <v>1020000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1020000</v>
      </c>
      <c r="O30" s="47">
        <f t="shared" si="2"/>
        <v>237.65144454799628</v>
      </c>
      <c r="P30" s="9"/>
    </row>
    <row r="31" spans="1:16">
      <c r="A31" s="12"/>
      <c r="B31" s="25">
        <v>343.5</v>
      </c>
      <c r="C31" s="20" t="s">
        <v>42</v>
      </c>
      <c r="D31" s="46">
        <v>353000</v>
      </c>
      <c r="E31" s="46">
        <v>0</v>
      </c>
      <c r="F31" s="46">
        <v>0</v>
      </c>
      <c r="G31" s="46">
        <v>0</v>
      </c>
      <c r="H31" s="46">
        <v>0</v>
      </c>
      <c r="I31" s="46">
        <v>2961000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3314000</v>
      </c>
      <c r="O31" s="47">
        <f t="shared" si="2"/>
        <v>772.13420316868587</v>
      </c>
      <c r="P31" s="9"/>
    </row>
    <row r="32" spans="1:16">
      <c r="A32" s="12"/>
      <c r="B32" s="25">
        <v>347.2</v>
      </c>
      <c r="C32" s="20" t="s">
        <v>65</v>
      </c>
      <c r="D32" s="46">
        <v>71000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71000</v>
      </c>
      <c r="O32" s="47">
        <f t="shared" si="2"/>
        <v>16.542404473438957</v>
      </c>
      <c r="P32" s="9"/>
    </row>
    <row r="33" spans="1:119" ht="15.75">
      <c r="A33" s="29" t="s">
        <v>35</v>
      </c>
      <c r="B33" s="30"/>
      <c r="C33" s="31"/>
      <c r="D33" s="32">
        <f t="shared" ref="D33:M33" si="8">SUM(D34:D35)</f>
        <v>86000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26000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7"/>
        <v>112000</v>
      </c>
      <c r="O33" s="45">
        <f t="shared" si="2"/>
        <v>26.095060577819197</v>
      </c>
      <c r="P33" s="10"/>
    </row>
    <row r="34" spans="1:119">
      <c r="A34" s="13"/>
      <c r="B34" s="39">
        <v>351.1</v>
      </c>
      <c r="C34" s="21" t="s">
        <v>46</v>
      </c>
      <c r="D34" s="46">
        <v>86000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86000</v>
      </c>
      <c r="O34" s="47">
        <f t="shared" si="2"/>
        <v>20.037278657968312</v>
      </c>
      <c r="P34" s="9"/>
    </row>
    <row r="35" spans="1:119">
      <c r="A35" s="13"/>
      <c r="B35" s="39">
        <v>359</v>
      </c>
      <c r="C35" s="21" t="s">
        <v>47</v>
      </c>
      <c r="D35" s="46">
        <v>0</v>
      </c>
      <c r="E35" s="46">
        <v>0</v>
      </c>
      <c r="F35" s="46">
        <v>0</v>
      </c>
      <c r="G35" s="46">
        <v>0</v>
      </c>
      <c r="H35" s="46">
        <v>26000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26000</v>
      </c>
      <c r="O35" s="47">
        <f t="shared" si="2"/>
        <v>6.0577819198508855</v>
      </c>
      <c r="P35" s="9"/>
    </row>
    <row r="36" spans="1:119" ht="15.75">
      <c r="A36" s="29" t="s">
        <v>4</v>
      </c>
      <c r="B36" s="30"/>
      <c r="C36" s="31"/>
      <c r="D36" s="32">
        <f t="shared" ref="D36:M36" si="9">SUM(D37:D43)</f>
        <v>252000</v>
      </c>
      <c r="E36" s="32">
        <f t="shared" si="9"/>
        <v>0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16000</v>
      </c>
      <c r="J36" s="32">
        <f t="shared" si="9"/>
        <v>0</v>
      </c>
      <c r="K36" s="32">
        <f t="shared" si="9"/>
        <v>296000</v>
      </c>
      <c r="L36" s="32">
        <f t="shared" si="9"/>
        <v>0</v>
      </c>
      <c r="M36" s="32">
        <f t="shared" si="9"/>
        <v>0</v>
      </c>
      <c r="N36" s="32">
        <f t="shared" si="7"/>
        <v>564000</v>
      </c>
      <c r="O36" s="45">
        <f t="shared" si="2"/>
        <v>131.40726933830382</v>
      </c>
      <c r="P36" s="10"/>
    </row>
    <row r="37" spans="1:119">
      <c r="A37" s="12"/>
      <c r="B37" s="25">
        <v>361.1</v>
      </c>
      <c r="C37" s="20" t="s">
        <v>48</v>
      </c>
      <c r="D37" s="46">
        <v>36000</v>
      </c>
      <c r="E37" s="46">
        <v>0</v>
      </c>
      <c r="F37" s="46">
        <v>0</v>
      </c>
      <c r="G37" s="46">
        <v>0</v>
      </c>
      <c r="H37" s="46">
        <v>0</v>
      </c>
      <c r="I37" s="46">
        <v>9000</v>
      </c>
      <c r="J37" s="46">
        <v>0</v>
      </c>
      <c r="K37" s="46">
        <v>26000</v>
      </c>
      <c r="L37" s="46">
        <v>0</v>
      </c>
      <c r="M37" s="46">
        <v>0</v>
      </c>
      <c r="N37" s="46">
        <f t="shared" si="7"/>
        <v>71000</v>
      </c>
      <c r="O37" s="47">
        <f t="shared" si="2"/>
        <v>16.542404473438957</v>
      </c>
      <c r="P37" s="9"/>
    </row>
    <row r="38" spans="1:119">
      <c r="A38" s="12"/>
      <c r="B38" s="25">
        <v>361.3</v>
      </c>
      <c r="C38" s="20" t="s">
        <v>49</v>
      </c>
      <c r="D38" s="46">
        <v>31000</v>
      </c>
      <c r="E38" s="46">
        <v>0</v>
      </c>
      <c r="F38" s="46">
        <v>0</v>
      </c>
      <c r="G38" s="46">
        <v>0</v>
      </c>
      <c r="H38" s="46">
        <v>0</v>
      </c>
      <c r="I38" s="46">
        <v>2000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3" si="10">SUM(D38:M38)</f>
        <v>33000</v>
      </c>
      <c r="O38" s="47">
        <f t="shared" si="2"/>
        <v>7.6887232059645854</v>
      </c>
      <c r="P38" s="9"/>
    </row>
    <row r="39" spans="1:119">
      <c r="A39" s="12"/>
      <c r="B39" s="25">
        <v>361.4</v>
      </c>
      <c r="C39" s="20" t="s">
        <v>90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110000</v>
      </c>
      <c r="L39" s="46">
        <v>0</v>
      </c>
      <c r="M39" s="46">
        <v>0</v>
      </c>
      <c r="N39" s="46">
        <f t="shared" si="10"/>
        <v>110000</v>
      </c>
      <c r="O39" s="47">
        <f t="shared" si="2"/>
        <v>25.629077353215283</v>
      </c>
      <c r="P39" s="9"/>
    </row>
    <row r="40" spans="1:119">
      <c r="A40" s="12"/>
      <c r="B40" s="25">
        <v>364</v>
      </c>
      <c r="C40" s="20" t="s">
        <v>91</v>
      </c>
      <c r="D40" s="46">
        <v>13000</v>
      </c>
      <c r="E40" s="46">
        <v>0</v>
      </c>
      <c r="F40" s="46">
        <v>0</v>
      </c>
      <c r="G40" s="46">
        <v>0</v>
      </c>
      <c r="H40" s="46">
        <v>0</v>
      </c>
      <c r="I40" s="46">
        <v>5000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18000</v>
      </c>
      <c r="O40" s="47">
        <f t="shared" si="2"/>
        <v>4.193849021435228</v>
      </c>
      <c r="P40" s="9"/>
    </row>
    <row r="41" spans="1:119">
      <c r="A41" s="12"/>
      <c r="B41" s="25">
        <v>366</v>
      </c>
      <c r="C41" s="20" t="s">
        <v>73</v>
      </c>
      <c r="D41" s="46">
        <v>79000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79000</v>
      </c>
      <c r="O41" s="47">
        <f t="shared" si="2"/>
        <v>18.406337371854612</v>
      </c>
      <c r="P41" s="9"/>
    </row>
    <row r="42" spans="1:119">
      <c r="A42" s="12"/>
      <c r="B42" s="25">
        <v>368</v>
      </c>
      <c r="C42" s="20" t="s">
        <v>51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160000</v>
      </c>
      <c r="L42" s="46">
        <v>0</v>
      </c>
      <c r="M42" s="46">
        <v>0</v>
      </c>
      <c r="N42" s="46">
        <f t="shared" si="10"/>
        <v>160000</v>
      </c>
      <c r="O42" s="47">
        <f t="shared" si="2"/>
        <v>37.278657968313141</v>
      </c>
      <c r="P42" s="9"/>
    </row>
    <row r="43" spans="1:119" ht="15.75" thickBot="1">
      <c r="A43" s="12"/>
      <c r="B43" s="25">
        <v>369.9</v>
      </c>
      <c r="C43" s="20" t="s">
        <v>52</v>
      </c>
      <c r="D43" s="46">
        <v>93000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93000</v>
      </c>
      <c r="O43" s="47">
        <f t="shared" si="2"/>
        <v>21.668219944082011</v>
      </c>
      <c r="P43" s="9"/>
    </row>
    <row r="44" spans="1:119" ht="16.5" thickBot="1">
      <c r="A44" s="14" t="s">
        <v>44</v>
      </c>
      <c r="B44" s="23"/>
      <c r="C44" s="22"/>
      <c r="D44" s="15">
        <f>SUM(D5,D11,D18,D27,D33,D36)</f>
        <v>13761000</v>
      </c>
      <c r="E44" s="15">
        <f t="shared" ref="E44:M44" si="11">SUM(E5,E11,E18,E27,E33,E36)</f>
        <v>0</v>
      </c>
      <c r="F44" s="15">
        <f t="shared" si="11"/>
        <v>0</v>
      </c>
      <c r="G44" s="15">
        <f t="shared" si="11"/>
        <v>0</v>
      </c>
      <c r="H44" s="15">
        <f t="shared" si="11"/>
        <v>26000</v>
      </c>
      <c r="I44" s="15">
        <f t="shared" si="11"/>
        <v>2984000</v>
      </c>
      <c r="J44" s="15">
        <f t="shared" si="11"/>
        <v>0</v>
      </c>
      <c r="K44" s="15">
        <f t="shared" si="11"/>
        <v>296000</v>
      </c>
      <c r="L44" s="15">
        <f t="shared" si="11"/>
        <v>0</v>
      </c>
      <c r="M44" s="15">
        <f t="shared" si="11"/>
        <v>0</v>
      </c>
      <c r="N44" s="15">
        <f>SUM(D44:M44)</f>
        <v>17067000</v>
      </c>
      <c r="O44" s="38">
        <f t="shared" si="2"/>
        <v>3976.4678471575025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48" t="s">
        <v>92</v>
      </c>
      <c r="M46" s="48"/>
      <c r="N46" s="48"/>
      <c r="O46" s="43">
        <v>4292</v>
      </c>
    </row>
    <row r="47" spans="1:119">
      <c r="A47" s="49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1"/>
    </row>
    <row r="48" spans="1:119" ht="15.75" customHeight="1" thickBot="1">
      <c r="A48" s="52" t="s">
        <v>68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4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54</v>
      </c>
      <c r="B3" s="62"/>
      <c r="C3" s="63"/>
      <c r="D3" s="67" t="s">
        <v>30</v>
      </c>
      <c r="E3" s="68"/>
      <c r="F3" s="68"/>
      <c r="G3" s="68"/>
      <c r="H3" s="69"/>
      <c r="I3" s="67" t="s">
        <v>31</v>
      </c>
      <c r="J3" s="69"/>
      <c r="K3" s="67" t="s">
        <v>33</v>
      </c>
      <c r="L3" s="69"/>
      <c r="M3" s="36"/>
      <c r="N3" s="37"/>
      <c r="O3" s="70" t="s">
        <v>59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55</v>
      </c>
      <c r="F4" s="34" t="s">
        <v>56</v>
      </c>
      <c r="G4" s="34" t="s">
        <v>57</v>
      </c>
      <c r="H4" s="34" t="s">
        <v>6</v>
      </c>
      <c r="I4" s="34" t="s">
        <v>7</v>
      </c>
      <c r="J4" s="35" t="s">
        <v>58</v>
      </c>
      <c r="K4" s="35" t="s">
        <v>8</v>
      </c>
      <c r="L4" s="35" t="s">
        <v>9</v>
      </c>
      <c r="M4" s="35" t="s">
        <v>10</v>
      </c>
      <c r="N4" s="35" t="s">
        <v>32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10038000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0" si="1">SUM(D5:M5)</f>
        <v>10038000</v>
      </c>
      <c r="O5" s="33">
        <f t="shared" ref="O5:O46" si="2">(N5/O$48)</f>
        <v>2359.1069330199766</v>
      </c>
      <c r="P5" s="6"/>
    </row>
    <row r="6" spans="1:133">
      <c r="A6" s="12"/>
      <c r="B6" s="25">
        <v>311</v>
      </c>
      <c r="C6" s="20" t="s">
        <v>2</v>
      </c>
      <c r="D6" s="46">
        <v>9234000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9234000</v>
      </c>
      <c r="O6" s="47">
        <f t="shared" si="2"/>
        <v>2170.1527614571091</v>
      </c>
      <c r="P6" s="9"/>
    </row>
    <row r="7" spans="1:133">
      <c r="A7" s="12"/>
      <c r="B7" s="25">
        <v>314.10000000000002</v>
      </c>
      <c r="C7" s="20" t="s">
        <v>11</v>
      </c>
      <c r="D7" s="46">
        <v>406000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406000</v>
      </c>
      <c r="O7" s="47">
        <f t="shared" si="2"/>
        <v>95.417156286721507</v>
      </c>
      <c r="P7" s="9"/>
    </row>
    <row r="8" spans="1:133">
      <c r="A8" s="12"/>
      <c r="B8" s="25">
        <v>314.39999999999998</v>
      </c>
      <c r="C8" s="20" t="s">
        <v>13</v>
      </c>
      <c r="D8" s="46">
        <v>7000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7000</v>
      </c>
      <c r="O8" s="47">
        <f t="shared" si="2"/>
        <v>1.6451233842538191</v>
      </c>
      <c r="P8" s="9"/>
    </row>
    <row r="9" spans="1:133">
      <c r="A9" s="12"/>
      <c r="B9" s="25">
        <v>315</v>
      </c>
      <c r="C9" s="20" t="s">
        <v>70</v>
      </c>
      <c r="D9" s="46">
        <v>298000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298000</v>
      </c>
      <c r="O9" s="47">
        <f t="shared" si="2"/>
        <v>70.035252643948297</v>
      </c>
      <c r="P9" s="9"/>
    </row>
    <row r="10" spans="1:133">
      <c r="A10" s="12"/>
      <c r="B10" s="25">
        <v>316</v>
      </c>
      <c r="C10" s="20" t="s">
        <v>14</v>
      </c>
      <c r="D10" s="46">
        <v>93000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93000</v>
      </c>
      <c r="O10" s="47">
        <f t="shared" si="2"/>
        <v>21.856639247943594</v>
      </c>
      <c r="P10" s="9"/>
    </row>
    <row r="11" spans="1:133" ht="15.75">
      <c r="A11" s="29" t="s">
        <v>15</v>
      </c>
      <c r="B11" s="30"/>
      <c r="C11" s="31"/>
      <c r="D11" s="32">
        <f t="shared" ref="D11:M11" si="3">SUM(D12:D17)</f>
        <v>846000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11000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857000</v>
      </c>
      <c r="O11" s="45">
        <f t="shared" si="2"/>
        <v>201.41010575793183</v>
      </c>
      <c r="P11" s="10"/>
    </row>
    <row r="12" spans="1:133">
      <c r="A12" s="12"/>
      <c r="B12" s="25">
        <v>322</v>
      </c>
      <c r="C12" s="20" t="s">
        <v>0</v>
      </c>
      <c r="D12" s="46">
        <v>81000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81000</v>
      </c>
      <c r="O12" s="47">
        <f t="shared" si="2"/>
        <v>19.036427732079908</v>
      </c>
      <c r="P12" s="9"/>
    </row>
    <row r="13" spans="1:133">
      <c r="A13" s="12"/>
      <c r="B13" s="25">
        <v>323.10000000000002</v>
      </c>
      <c r="C13" s="20" t="s">
        <v>16</v>
      </c>
      <c r="D13" s="46">
        <v>601000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601000</v>
      </c>
      <c r="O13" s="47">
        <f t="shared" si="2"/>
        <v>141.24559341950646</v>
      </c>
      <c r="P13" s="9"/>
    </row>
    <row r="14" spans="1:133">
      <c r="A14" s="12"/>
      <c r="B14" s="25">
        <v>323.39999999999998</v>
      </c>
      <c r="C14" s="20" t="s">
        <v>17</v>
      </c>
      <c r="D14" s="46">
        <v>28000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28000</v>
      </c>
      <c r="O14" s="47">
        <f t="shared" si="2"/>
        <v>6.5804935370152764</v>
      </c>
      <c r="P14" s="9"/>
    </row>
    <row r="15" spans="1:133">
      <c r="A15" s="12"/>
      <c r="B15" s="25">
        <v>323.89999999999998</v>
      </c>
      <c r="C15" s="20" t="s">
        <v>18</v>
      </c>
      <c r="D15" s="46">
        <v>47000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47000</v>
      </c>
      <c r="O15" s="47">
        <f t="shared" si="2"/>
        <v>11.045828437132785</v>
      </c>
      <c r="P15" s="9"/>
    </row>
    <row r="16" spans="1:133">
      <c r="A16" s="12"/>
      <c r="B16" s="25">
        <v>324.20999999999998</v>
      </c>
      <c r="C16" s="20" t="s">
        <v>19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11000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11000</v>
      </c>
      <c r="O16" s="47">
        <f t="shared" si="2"/>
        <v>2.5851938895417157</v>
      </c>
      <c r="P16" s="9"/>
    </row>
    <row r="17" spans="1:16">
      <c r="A17" s="12"/>
      <c r="B17" s="25">
        <v>329</v>
      </c>
      <c r="C17" s="20" t="s">
        <v>20</v>
      </c>
      <c r="D17" s="46">
        <v>89000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89000</v>
      </c>
      <c r="O17" s="47">
        <f t="shared" si="2"/>
        <v>20.916568742655699</v>
      </c>
      <c r="P17" s="9"/>
    </row>
    <row r="18" spans="1:16" ht="15.75">
      <c r="A18" s="29" t="s">
        <v>21</v>
      </c>
      <c r="B18" s="30"/>
      <c r="C18" s="31"/>
      <c r="D18" s="32">
        <f t="shared" ref="D18:M18" si="4">SUM(D19:D27)</f>
        <v>1318000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1318000</v>
      </c>
      <c r="O18" s="45">
        <f t="shared" si="2"/>
        <v>309.75323149236192</v>
      </c>
      <c r="P18" s="10"/>
    </row>
    <row r="19" spans="1:16">
      <c r="A19" s="12"/>
      <c r="B19" s="25">
        <v>333</v>
      </c>
      <c r="C19" s="20" t="s">
        <v>3</v>
      </c>
      <c r="D19" s="46">
        <v>272000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272000</v>
      </c>
      <c r="O19" s="47">
        <f t="shared" si="2"/>
        <v>63.924794359576971</v>
      </c>
      <c r="P19" s="9"/>
    </row>
    <row r="20" spans="1:16">
      <c r="A20" s="12"/>
      <c r="B20" s="25">
        <v>334.2</v>
      </c>
      <c r="C20" s="20" t="s">
        <v>23</v>
      </c>
      <c r="D20" s="46">
        <v>2000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2000</v>
      </c>
      <c r="O20" s="47">
        <f t="shared" si="2"/>
        <v>0.4700352526439483</v>
      </c>
      <c r="P20" s="9"/>
    </row>
    <row r="21" spans="1:16">
      <c r="A21" s="12"/>
      <c r="B21" s="25">
        <v>334.49</v>
      </c>
      <c r="C21" s="20" t="s">
        <v>63</v>
      </c>
      <c r="D21" s="46">
        <v>596000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7" si="5">SUM(D21:M21)</f>
        <v>596000</v>
      </c>
      <c r="O21" s="47">
        <f t="shared" si="2"/>
        <v>140.07050528789659</v>
      </c>
      <c r="P21" s="9"/>
    </row>
    <row r="22" spans="1:16">
      <c r="A22" s="12"/>
      <c r="B22" s="25">
        <v>334.7</v>
      </c>
      <c r="C22" s="20" t="s">
        <v>24</v>
      </c>
      <c r="D22" s="46">
        <v>56000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56000</v>
      </c>
      <c r="O22" s="47">
        <f t="shared" si="2"/>
        <v>13.160987074030553</v>
      </c>
      <c r="P22" s="9"/>
    </row>
    <row r="23" spans="1:16">
      <c r="A23" s="12"/>
      <c r="B23" s="25">
        <v>335.12</v>
      </c>
      <c r="C23" s="20" t="s">
        <v>25</v>
      </c>
      <c r="D23" s="46">
        <v>118000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118000</v>
      </c>
      <c r="O23" s="47">
        <f t="shared" si="2"/>
        <v>27.732079905992951</v>
      </c>
      <c r="P23" s="9"/>
    </row>
    <row r="24" spans="1:16">
      <c r="A24" s="12"/>
      <c r="B24" s="25">
        <v>335.15</v>
      </c>
      <c r="C24" s="20" t="s">
        <v>26</v>
      </c>
      <c r="D24" s="46">
        <v>9000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9000</v>
      </c>
      <c r="O24" s="47">
        <f t="shared" si="2"/>
        <v>2.1151586368977675</v>
      </c>
      <c r="P24" s="9"/>
    </row>
    <row r="25" spans="1:16">
      <c r="A25" s="12"/>
      <c r="B25" s="25">
        <v>335.18</v>
      </c>
      <c r="C25" s="20" t="s">
        <v>27</v>
      </c>
      <c r="D25" s="46">
        <v>178000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178000</v>
      </c>
      <c r="O25" s="47">
        <f t="shared" si="2"/>
        <v>41.833137485311397</v>
      </c>
      <c r="P25" s="9"/>
    </row>
    <row r="26" spans="1:16">
      <c r="A26" s="12"/>
      <c r="B26" s="25">
        <v>335.19</v>
      </c>
      <c r="C26" s="20" t="s">
        <v>37</v>
      </c>
      <c r="D26" s="46">
        <v>9000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9000</v>
      </c>
      <c r="O26" s="47">
        <f t="shared" si="2"/>
        <v>2.1151586368977675</v>
      </c>
      <c r="P26" s="9"/>
    </row>
    <row r="27" spans="1:16">
      <c r="A27" s="12"/>
      <c r="B27" s="25">
        <v>335.49</v>
      </c>
      <c r="C27" s="20" t="s">
        <v>28</v>
      </c>
      <c r="D27" s="46">
        <v>78000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78000</v>
      </c>
      <c r="O27" s="47">
        <f t="shared" si="2"/>
        <v>18.331374853113985</v>
      </c>
      <c r="P27" s="9"/>
    </row>
    <row r="28" spans="1:16" ht="15.75">
      <c r="A28" s="29" t="s">
        <v>34</v>
      </c>
      <c r="B28" s="30"/>
      <c r="C28" s="31"/>
      <c r="D28" s="32">
        <f t="shared" ref="D28:M28" si="6">SUM(D29:D34)</f>
        <v>1883000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2642000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>SUM(D28:M28)</f>
        <v>4525000</v>
      </c>
      <c r="O28" s="45">
        <f t="shared" si="2"/>
        <v>1063.4547591069331</v>
      </c>
      <c r="P28" s="10"/>
    </row>
    <row r="29" spans="1:16">
      <c r="A29" s="12"/>
      <c r="B29" s="25">
        <v>342.1</v>
      </c>
      <c r="C29" s="20" t="s">
        <v>39</v>
      </c>
      <c r="D29" s="46">
        <v>6000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7">SUM(D29:M29)</f>
        <v>6000</v>
      </c>
      <c r="O29" s="47">
        <f t="shared" si="2"/>
        <v>1.4101057579318448</v>
      </c>
      <c r="P29" s="9"/>
    </row>
    <row r="30" spans="1:16">
      <c r="A30" s="12"/>
      <c r="B30" s="25">
        <v>342.2</v>
      </c>
      <c r="C30" s="20" t="s">
        <v>40</v>
      </c>
      <c r="D30" s="46">
        <v>179000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179000</v>
      </c>
      <c r="O30" s="47">
        <f t="shared" si="2"/>
        <v>42.068155111633374</v>
      </c>
      <c r="P30" s="9"/>
    </row>
    <row r="31" spans="1:16">
      <c r="A31" s="12"/>
      <c r="B31" s="25">
        <v>343.4</v>
      </c>
      <c r="C31" s="20" t="s">
        <v>41</v>
      </c>
      <c r="D31" s="46">
        <v>1092000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1092000</v>
      </c>
      <c r="O31" s="47">
        <f t="shared" si="2"/>
        <v>256.63924794359576</v>
      </c>
      <c r="P31" s="9"/>
    </row>
    <row r="32" spans="1:16">
      <c r="A32" s="12"/>
      <c r="B32" s="25">
        <v>343.5</v>
      </c>
      <c r="C32" s="20" t="s">
        <v>42</v>
      </c>
      <c r="D32" s="46">
        <v>295000</v>
      </c>
      <c r="E32" s="46">
        <v>0</v>
      </c>
      <c r="F32" s="46">
        <v>0</v>
      </c>
      <c r="G32" s="46">
        <v>0</v>
      </c>
      <c r="H32" s="46">
        <v>0</v>
      </c>
      <c r="I32" s="46">
        <v>2642000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2937000</v>
      </c>
      <c r="O32" s="47">
        <f t="shared" si="2"/>
        <v>690.24676850763808</v>
      </c>
      <c r="P32" s="9"/>
    </row>
    <row r="33" spans="1:119">
      <c r="A33" s="12"/>
      <c r="B33" s="25">
        <v>344.9</v>
      </c>
      <c r="C33" s="20" t="s">
        <v>71</v>
      </c>
      <c r="D33" s="46">
        <v>234000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234000</v>
      </c>
      <c r="O33" s="47">
        <f t="shared" si="2"/>
        <v>54.994124559341948</v>
      </c>
      <c r="P33" s="9"/>
    </row>
    <row r="34" spans="1:119">
      <c r="A34" s="12"/>
      <c r="B34" s="25">
        <v>347.2</v>
      </c>
      <c r="C34" s="20" t="s">
        <v>65</v>
      </c>
      <c r="D34" s="46">
        <v>77000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77000</v>
      </c>
      <c r="O34" s="47">
        <f t="shared" si="2"/>
        <v>18.096357226792009</v>
      </c>
      <c r="P34" s="9"/>
    </row>
    <row r="35" spans="1:119" ht="15.75">
      <c r="A35" s="29" t="s">
        <v>35</v>
      </c>
      <c r="B35" s="30"/>
      <c r="C35" s="31"/>
      <c r="D35" s="32">
        <f t="shared" ref="D35:M35" si="8">SUM(D36:D37)</f>
        <v>83000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12000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>SUM(D35:M35)</f>
        <v>95000</v>
      </c>
      <c r="O35" s="45">
        <f t="shared" si="2"/>
        <v>22.326674500587544</v>
      </c>
      <c r="P35" s="10"/>
    </row>
    <row r="36" spans="1:119">
      <c r="A36" s="13"/>
      <c r="B36" s="39">
        <v>351.1</v>
      </c>
      <c r="C36" s="21" t="s">
        <v>46</v>
      </c>
      <c r="D36" s="46">
        <v>83000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83000</v>
      </c>
      <c r="O36" s="47">
        <f t="shared" si="2"/>
        <v>19.506462984723854</v>
      </c>
      <c r="P36" s="9"/>
    </row>
    <row r="37" spans="1:119">
      <c r="A37" s="13"/>
      <c r="B37" s="39">
        <v>359</v>
      </c>
      <c r="C37" s="21" t="s">
        <v>47</v>
      </c>
      <c r="D37" s="46">
        <v>0</v>
      </c>
      <c r="E37" s="46">
        <v>0</v>
      </c>
      <c r="F37" s="46">
        <v>0</v>
      </c>
      <c r="G37" s="46">
        <v>0</v>
      </c>
      <c r="H37" s="46">
        <v>12000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12000</v>
      </c>
      <c r="O37" s="47">
        <f t="shared" si="2"/>
        <v>2.8202115158636896</v>
      </c>
      <c r="P37" s="9"/>
    </row>
    <row r="38" spans="1:119" ht="15.75">
      <c r="A38" s="29" t="s">
        <v>4</v>
      </c>
      <c r="B38" s="30"/>
      <c r="C38" s="31"/>
      <c r="D38" s="32">
        <f t="shared" ref="D38:M38" si="9">SUM(D39:D45)</f>
        <v>355000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18000</v>
      </c>
      <c r="J38" s="32">
        <f t="shared" si="9"/>
        <v>0</v>
      </c>
      <c r="K38" s="32">
        <f t="shared" si="9"/>
        <v>305000</v>
      </c>
      <c r="L38" s="32">
        <f t="shared" si="9"/>
        <v>0</v>
      </c>
      <c r="M38" s="32">
        <f t="shared" si="9"/>
        <v>0</v>
      </c>
      <c r="N38" s="32">
        <f>SUM(D38:M38)</f>
        <v>678000</v>
      </c>
      <c r="O38" s="45">
        <f t="shared" si="2"/>
        <v>159.34195064629847</v>
      </c>
      <c r="P38" s="10"/>
    </row>
    <row r="39" spans="1:119">
      <c r="A39" s="12"/>
      <c r="B39" s="25">
        <v>361.1</v>
      </c>
      <c r="C39" s="20" t="s">
        <v>48</v>
      </c>
      <c r="D39" s="46">
        <v>46000</v>
      </c>
      <c r="E39" s="46">
        <v>0</v>
      </c>
      <c r="F39" s="46">
        <v>0</v>
      </c>
      <c r="G39" s="46">
        <v>0</v>
      </c>
      <c r="H39" s="46">
        <v>0</v>
      </c>
      <c r="I39" s="46">
        <v>10000</v>
      </c>
      <c r="J39" s="46">
        <v>0</v>
      </c>
      <c r="K39" s="46">
        <v>24000</v>
      </c>
      <c r="L39" s="46">
        <v>0</v>
      </c>
      <c r="M39" s="46">
        <v>0</v>
      </c>
      <c r="N39" s="46">
        <f>SUM(D39:M39)</f>
        <v>80000</v>
      </c>
      <c r="O39" s="47">
        <f t="shared" si="2"/>
        <v>18.801410105757931</v>
      </c>
      <c r="P39" s="9"/>
    </row>
    <row r="40" spans="1:119">
      <c r="A40" s="12"/>
      <c r="B40" s="25">
        <v>361.3</v>
      </c>
      <c r="C40" s="20" t="s">
        <v>49</v>
      </c>
      <c r="D40" s="46">
        <v>68000</v>
      </c>
      <c r="E40" s="46">
        <v>0</v>
      </c>
      <c r="F40" s="46">
        <v>0</v>
      </c>
      <c r="G40" s="46">
        <v>0</v>
      </c>
      <c r="H40" s="46">
        <v>0</v>
      </c>
      <c r="I40" s="46">
        <v>5000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5" si="10">SUM(D40:M40)</f>
        <v>73000</v>
      </c>
      <c r="O40" s="47">
        <f t="shared" si="2"/>
        <v>17.156286721504113</v>
      </c>
      <c r="P40" s="9"/>
    </row>
    <row r="41" spans="1:119">
      <c r="A41" s="12"/>
      <c r="B41" s="25">
        <v>361.4</v>
      </c>
      <c r="C41" s="20" t="s">
        <v>72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149000</v>
      </c>
      <c r="L41" s="46">
        <v>0</v>
      </c>
      <c r="M41" s="46">
        <v>0</v>
      </c>
      <c r="N41" s="46">
        <f t="shared" si="10"/>
        <v>149000</v>
      </c>
      <c r="O41" s="47">
        <f t="shared" si="2"/>
        <v>35.017626321974149</v>
      </c>
      <c r="P41" s="9"/>
    </row>
    <row r="42" spans="1:119">
      <c r="A42" s="12"/>
      <c r="B42" s="25">
        <v>364</v>
      </c>
      <c r="C42" s="20" t="s">
        <v>50</v>
      </c>
      <c r="D42" s="46">
        <v>7000</v>
      </c>
      <c r="E42" s="46">
        <v>0</v>
      </c>
      <c r="F42" s="46">
        <v>0</v>
      </c>
      <c r="G42" s="46">
        <v>0</v>
      </c>
      <c r="H42" s="46">
        <v>0</v>
      </c>
      <c r="I42" s="46">
        <v>3000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10000</v>
      </c>
      <c r="O42" s="47">
        <f t="shared" si="2"/>
        <v>2.3501762632197414</v>
      </c>
      <c r="P42" s="9"/>
    </row>
    <row r="43" spans="1:119">
      <c r="A43" s="12"/>
      <c r="B43" s="25">
        <v>366</v>
      </c>
      <c r="C43" s="20" t="s">
        <v>73</v>
      </c>
      <c r="D43" s="46">
        <v>45000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45000</v>
      </c>
      <c r="O43" s="47">
        <f t="shared" si="2"/>
        <v>10.575793184488838</v>
      </c>
      <c r="P43" s="9"/>
    </row>
    <row r="44" spans="1:119">
      <c r="A44" s="12"/>
      <c r="B44" s="25">
        <v>368</v>
      </c>
      <c r="C44" s="20" t="s">
        <v>51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132000</v>
      </c>
      <c r="L44" s="46">
        <v>0</v>
      </c>
      <c r="M44" s="46">
        <v>0</v>
      </c>
      <c r="N44" s="46">
        <f t="shared" si="10"/>
        <v>132000</v>
      </c>
      <c r="O44" s="47">
        <f t="shared" si="2"/>
        <v>31.022326674500587</v>
      </c>
      <c r="P44" s="9"/>
    </row>
    <row r="45" spans="1:119" ht="15.75" thickBot="1">
      <c r="A45" s="12"/>
      <c r="B45" s="25">
        <v>369.9</v>
      </c>
      <c r="C45" s="20" t="s">
        <v>52</v>
      </c>
      <c r="D45" s="46">
        <v>189000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189000</v>
      </c>
      <c r="O45" s="47">
        <f t="shared" si="2"/>
        <v>44.418331374853111</v>
      </c>
      <c r="P45" s="9"/>
    </row>
    <row r="46" spans="1:119" ht="16.5" thickBot="1">
      <c r="A46" s="14" t="s">
        <v>44</v>
      </c>
      <c r="B46" s="23"/>
      <c r="C46" s="22"/>
      <c r="D46" s="15">
        <f>SUM(D5,D11,D18,D28,D35,D38)</f>
        <v>14523000</v>
      </c>
      <c r="E46" s="15">
        <f t="shared" ref="E46:M46" si="11">SUM(E5,E11,E18,E28,E35,E38)</f>
        <v>0</v>
      </c>
      <c r="F46" s="15">
        <f t="shared" si="11"/>
        <v>0</v>
      </c>
      <c r="G46" s="15">
        <f t="shared" si="11"/>
        <v>0</v>
      </c>
      <c r="H46" s="15">
        <f t="shared" si="11"/>
        <v>12000</v>
      </c>
      <c r="I46" s="15">
        <f t="shared" si="11"/>
        <v>2671000</v>
      </c>
      <c r="J46" s="15">
        <f t="shared" si="11"/>
        <v>0</v>
      </c>
      <c r="K46" s="15">
        <f t="shared" si="11"/>
        <v>305000</v>
      </c>
      <c r="L46" s="15">
        <f t="shared" si="11"/>
        <v>0</v>
      </c>
      <c r="M46" s="15">
        <f t="shared" si="11"/>
        <v>0</v>
      </c>
      <c r="N46" s="15">
        <f>SUM(D46:M46)</f>
        <v>17511000</v>
      </c>
      <c r="O46" s="38">
        <f t="shared" si="2"/>
        <v>4115.3936545240895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48" t="s">
        <v>76</v>
      </c>
      <c r="M48" s="48"/>
      <c r="N48" s="48"/>
      <c r="O48" s="43">
        <v>4255</v>
      </c>
    </row>
    <row r="49" spans="1:15">
      <c r="A49" s="49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1"/>
    </row>
    <row r="50" spans="1:15" ht="15.75" customHeight="1" thickBot="1">
      <c r="A50" s="52" t="s">
        <v>68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4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54</v>
      </c>
      <c r="B3" s="62"/>
      <c r="C3" s="63"/>
      <c r="D3" s="67" t="s">
        <v>30</v>
      </c>
      <c r="E3" s="68"/>
      <c r="F3" s="68"/>
      <c r="G3" s="68"/>
      <c r="H3" s="69"/>
      <c r="I3" s="67" t="s">
        <v>31</v>
      </c>
      <c r="J3" s="69"/>
      <c r="K3" s="67" t="s">
        <v>33</v>
      </c>
      <c r="L3" s="69"/>
      <c r="M3" s="36"/>
      <c r="N3" s="37"/>
      <c r="O3" s="70" t="s">
        <v>59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55</v>
      </c>
      <c r="F4" s="34" t="s">
        <v>56</v>
      </c>
      <c r="G4" s="34" t="s">
        <v>57</v>
      </c>
      <c r="H4" s="34" t="s">
        <v>6</v>
      </c>
      <c r="I4" s="34" t="s">
        <v>7</v>
      </c>
      <c r="J4" s="35" t="s">
        <v>58</v>
      </c>
      <c r="K4" s="35" t="s">
        <v>8</v>
      </c>
      <c r="L4" s="35" t="s">
        <v>9</v>
      </c>
      <c r="M4" s="35" t="s">
        <v>10</v>
      </c>
      <c r="N4" s="35" t="s">
        <v>32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10248000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10248000</v>
      </c>
      <c r="O5" s="33">
        <f t="shared" ref="O5:O46" si="2">(N5/O$48)</f>
        <v>2406.1986381779761</v>
      </c>
      <c r="P5" s="6"/>
    </row>
    <row r="6" spans="1:133">
      <c r="A6" s="12"/>
      <c r="B6" s="25">
        <v>311</v>
      </c>
      <c r="C6" s="20" t="s">
        <v>2</v>
      </c>
      <c r="D6" s="46">
        <v>9439000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9439000</v>
      </c>
      <c r="O6" s="47">
        <f t="shared" si="2"/>
        <v>2216.2479455271191</v>
      </c>
      <c r="P6" s="9"/>
    </row>
    <row r="7" spans="1:133">
      <c r="A7" s="12"/>
      <c r="B7" s="25">
        <v>314.10000000000002</v>
      </c>
      <c r="C7" s="20" t="s">
        <v>11</v>
      </c>
      <c r="D7" s="46">
        <v>410000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410000</v>
      </c>
      <c r="O7" s="47">
        <f t="shared" si="2"/>
        <v>96.266729279173518</v>
      </c>
      <c r="P7" s="9"/>
    </row>
    <row r="8" spans="1:133">
      <c r="A8" s="12"/>
      <c r="B8" s="25">
        <v>314.39999999999998</v>
      </c>
      <c r="C8" s="20" t="s">
        <v>13</v>
      </c>
      <c r="D8" s="46">
        <v>8000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8000</v>
      </c>
      <c r="O8" s="47">
        <f t="shared" si="2"/>
        <v>1.8783752054472882</v>
      </c>
      <c r="P8" s="9"/>
    </row>
    <row r="9" spans="1:133">
      <c r="A9" s="12"/>
      <c r="B9" s="25">
        <v>315</v>
      </c>
      <c r="C9" s="20" t="s">
        <v>70</v>
      </c>
      <c r="D9" s="46">
        <v>288000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288000</v>
      </c>
      <c r="O9" s="47">
        <f t="shared" si="2"/>
        <v>67.621507396102373</v>
      </c>
      <c r="P9" s="9"/>
    </row>
    <row r="10" spans="1:133">
      <c r="A10" s="12"/>
      <c r="B10" s="25">
        <v>316</v>
      </c>
      <c r="C10" s="20" t="s">
        <v>14</v>
      </c>
      <c r="D10" s="46">
        <v>103000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103000</v>
      </c>
      <c r="O10" s="47">
        <f t="shared" si="2"/>
        <v>24.184080770133836</v>
      </c>
      <c r="P10" s="9"/>
    </row>
    <row r="11" spans="1:133" ht="15.75">
      <c r="A11" s="29" t="s">
        <v>15</v>
      </c>
      <c r="B11" s="30"/>
      <c r="C11" s="31"/>
      <c r="D11" s="32">
        <f t="shared" ref="D11:M11" si="3">SUM(D12:D17)</f>
        <v>768000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18000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786000</v>
      </c>
      <c r="O11" s="45">
        <f t="shared" si="2"/>
        <v>184.55036393519606</v>
      </c>
      <c r="P11" s="10"/>
    </row>
    <row r="12" spans="1:133">
      <c r="A12" s="12"/>
      <c r="B12" s="25">
        <v>322</v>
      </c>
      <c r="C12" s="20" t="s">
        <v>0</v>
      </c>
      <c r="D12" s="46">
        <v>59000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59000</v>
      </c>
      <c r="O12" s="47">
        <f t="shared" si="2"/>
        <v>13.853017140173749</v>
      </c>
      <c r="P12" s="9"/>
    </row>
    <row r="13" spans="1:133">
      <c r="A13" s="12"/>
      <c r="B13" s="25">
        <v>323.10000000000002</v>
      </c>
      <c r="C13" s="20" t="s">
        <v>16</v>
      </c>
      <c r="D13" s="46">
        <v>570000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570000</v>
      </c>
      <c r="O13" s="47">
        <f t="shared" si="2"/>
        <v>133.83423338811929</v>
      </c>
      <c r="P13" s="9"/>
    </row>
    <row r="14" spans="1:133">
      <c r="A14" s="12"/>
      <c r="B14" s="25">
        <v>323.39999999999998</v>
      </c>
      <c r="C14" s="20" t="s">
        <v>17</v>
      </c>
      <c r="D14" s="46">
        <v>29000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29000</v>
      </c>
      <c r="O14" s="47">
        <f t="shared" si="2"/>
        <v>6.8091101197464194</v>
      </c>
      <c r="P14" s="9"/>
    </row>
    <row r="15" spans="1:133">
      <c r="A15" s="12"/>
      <c r="B15" s="25">
        <v>323.89999999999998</v>
      </c>
      <c r="C15" s="20" t="s">
        <v>18</v>
      </c>
      <c r="D15" s="46">
        <v>38000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38000</v>
      </c>
      <c r="O15" s="47">
        <f t="shared" si="2"/>
        <v>8.9222822258746177</v>
      </c>
      <c r="P15" s="9"/>
    </row>
    <row r="16" spans="1:133">
      <c r="A16" s="12"/>
      <c r="B16" s="25">
        <v>324.20999999999998</v>
      </c>
      <c r="C16" s="20" t="s">
        <v>19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18000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18000</v>
      </c>
      <c r="O16" s="47">
        <f t="shared" si="2"/>
        <v>4.2263442122563983</v>
      </c>
      <c r="P16" s="9"/>
    </row>
    <row r="17" spans="1:16">
      <c r="A17" s="12"/>
      <c r="B17" s="25">
        <v>329</v>
      </c>
      <c r="C17" s="20" t="s">
        <v>20</v>
      </c>
      <c r="D17" s="46">
        <v>72000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72000</v>
      </c>
      <c r="O17" s="47">
        <f t="shared" si="2"/>
        <v>16.905376849025593</v>
      </c>
      <c r="P17" s="9"/>
    </row>
    <row r="18" spans="1:16" ht="15.75">
      <c r="A18" s="29" t="s">
        <v>21</v>
      </c>
      <c r="B18" s="30"/>
      <c r="C18" s="31"/>
      <c r="D18" s="32">
        <f t="shared" ref="D18:M18" si="4">SUM(D19:D28)</f>
        <v>1197000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1197000</v>
      </c>
      <c r="O18" s="45">
        <f t="shared" si="2"/>
        <v>281.05189011505047</v>
      </c>
      <c r="P18" s="10"/>
    </row>
    <row r="19" spans="1:16">
      <c r="A19" s="12"/>
      <c r="B19" s="25">
        <v>331.9</v>
      </c>
      <c r="C19" s="20" t="s">
        <v>22</v>
      </c>
      <c r="D19" s="46">
        <v>65000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65000</v>
      </c>
      <c r="O19" s="47">
        <f t="shared" si="2"/>
        <v>15.261798544259216</v>
      </c>
      <c r="P19" s="9"/>
    </row>
    <row r="20" spans="1:16">
      <c r="A20" s="12"/>
      <c r="B20" s="25">
        <v>333</v>
      </c>
      <c r="C20" s="20" t="s">
        <v>3</v>
      </c>
      <c r="D20" s="46">
        <v>269000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269000</v>
      </c>
      <c r="O20" s="47">
        <f t="shared" si="2"/>
        <v>63.160366283165061</v>
      </c>
      <c r="P20" s="9"/>
    </row>
    <row r="21" spans="1:16">
      <c r="A21" s="12"/>
      <c r="B21" s="25">
        <v>334.2</v>
      </c>
      <c r="C21" s="20" t="s">
        <v>23</v>
      </c>
      <c r="D21" s="46">
        <v>3000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3000</v>
      </c>
      <c r="O21" s="47">
        <f t="shared" si="2"/>
        <v>0.70439070204273302</v>
      </c>
      <c r="P21" s="9"/>
    </row>
    <row r="22" spans="1:16">
      <c r="A22" s="12"/>
      <c r="B22" s="25">
        <v>334.49</v>
      </c>
      <c r="C22" s="20" t="s">
        <v>63</v>
      </c>
      <c r="D22" s="46">
        <v>266000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5">SUM(D22:M22)</f>
        <v>266000</v>
      </c>
      <c r="O22" s="47">
        <f t="shared" si="2"/>
        <v>62.455975581122331</v>
      </c>
      <c r="P22" s="9"/>
    </row>
    <row r="23" spans="1:16">
      <c r="A23" s="12"/>
      <c r="B23" s="25">
        <v>334.7</v>
      </c>
      <c r="C23" s="20" t="s">
        <v>24</v>
      </c>
      <c r="D23" s="46">
        <v>72000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72000</v>
      </c>
      <c r="O23" s="47">
        <f t="shared" si="2"/>
        <v>16.905376849025593</v>
      </c>
      <c r="P23" s="9"/>
    </row>
    <row r="24" spans="1:16">
      <c r="A24" s="12"/>
      <c r="B24" s="25">
        <v>335.12</v>
      </c>
      <c r="C24" s="20" t="s">
        <v>25</v>
      </c>
      <c r="D24" s="46">
        <v>119000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119000</v>
      </c>
      <c r="O24" s="47">
        <f t="shared" si="2"/>
        <v>27.940831181028411</v>
      </c>
      <c r="P24" s="9"/>
    </row>
    <row r="25" spans="1:16">
      <c r="A25" s="12"/>
      <c r="B25" s="25">
        <v>335.15</v>
      </c>
      <c r="C25" s="20" t="s">
        <v>26</v>
      </c>
      <c r="D25" s="46">
        <v>10000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10000</v>
      </c>
      <c r="O25" s="47">
        <f t="shared" si="2"/>
        <v>2.3479690068091101</v>
      </c>
      <c r="P25" s="9"/>
    </row>
    <row r="26" spans="1:16">
      <c r="A26" s="12"/>
      <c r="B26" s="25">
        <v>335.18</v>
      </c>
      <c r="C26" s="20" t="s">
        <v>27</v>
      </c>
      <c r="D26" s="46">
        <v>224000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224000</v>
      </c>
      <c r="O26" s="47">
        <f t="shared" si="2"/>
        <v>52.594505752524064</v>
      </c>
      <c r="P26" s="9"/>
    </row>
    <row r="27" spans="1:16">
      <c r="A27" s="12"/>
      <c r="B27" s="25">
        <v>335.19</v>
      </c>
      <c r="C27" s="20" t="s">
        <v>37</v>
      </c>
      <c r="D27" s="46">
        <v>8000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8000</v>
      </c>
      <c r="O27" s="47">
        <f t="shared" si="2"/>
        <v>1.8783752054472882</v>
      </c>
      <c r="P27" s="9"/>
    </row>
    <row r="28" spans="1:16">
      <c r="A28" s="12"/>
      <c r="B28" s="25">
        <v>335.49</v>
      </c>
      <c r="C28" s="20" t="s">
        <v>28</v>
      </c>
      <c r="D28" s="46">
        <v>161000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161000</v>
      </c>
      <c r="O28" s="47">
        <f t="shared" si="2"/>
        <v>37.802301009626674</v>
      </c>
      <c r="P28" s="9"/>
    </row>
    <row r="29" spans="1:16" ht="15.75">
      <c r="A29" s="29" t="s">
        <v>34</v>
      </c>
      <c r="B29" s="30"/>
      <c r="C29" s="31"/>
      <c r="D29" s="32">
        <f t="shared" ref="D29:M29" si="6">SUM(D30:D34)</f>
        <v>1829000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2470000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ref="N29:N39" si="7">SUM(D29:M29)</f>
        <v>4299000</v>
      </c>
      <c r="O29" s="45">
        <f t="shared" si="2"/>
        <v>1009.3918760272364</v>
      </c>
      <c r="P29" s="10"/>
    </row>
    <row r="30" spans="1:16">
      <c r="A30" s="12"/>
      <c r="B30" s="25">
        <v>342.1</v>
      </c>
      <c r="C30" s="20" t="s">
        <v>39</v>
      </c>
      <c r="D30" s="46">
        <v>171000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171000</v>
      </c>
      <c r="O30" s="47">
        <f t="shared" si="2"/>
        <v>40.150270016435783</v>
      </c>
      <c r="P30" s="9"/>
    </row>
    <row r="31" spans="1:16">
      <c r="A31" s="12"/>
      <c r="B31" s="25">
        <v>343.4</v>
      </c>
      <c r="C31" s="20" t="s">
        <v>41</v>
      </c>
      <c r="D31" s="46">
        <v>1093000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1093000</v>
      </c>
      <c r="O31" s="47">
        <f t="shared" si="2"/>
        <v>256.63301244423576</v>
      </c>
      <c r="P31" s="9"/>
    </row>
    <row r="32" spans="1:16">
      <c r="A32" s="12"/>
      <c r="B32" s="25">
        <v>343.5</v>
      </c>
      <c r="C32" s="20" t="s">
        <v>42</v>
      </c>
      <c r="D32" s="46">
        <v>329000</v>
      </c>
      <c r="E32" s="46">
        <v>0</v>
      </c>
      <c r="F32" s="46">
        <v>0</v>
      </c>
      <c r="G32" s="46">
        <v>0</v>
      </c>
      <c r="H32" s="46">
        <v>0</v>
      </c>
      <c r="I32" s="46">
        <v>2470000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2799000</v>
      </c>
      <c r="O32" s="47">
        <f t="shared" si="2"/>
        <v>657.19652500586994</v>
      </c>
      <c r="P32" s="9"/>
    </row>
    <row r="33" spans="1:119">
      <c r="A33" s="12"/>
      <c r="B33" s="25">
        <v>344.9</v>
      </c>
      <c r="C33" s="20" t="s">
        <v>71</v>
      </c>
      <c r="D33" s="46">
        <v>160000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160000</v>
      </c>
      <c r="O33" s="47">
        <f t="shared" si="2"/>
        <v>37.567504108945762</v>
      </c>
      <c r="P33" s="9"/>
    </row>
    <row r="34" spans="1:119">
      <c r="A34" s="12"/>
      <c r="B34" s="25">
        <v>347.2</v>
      </c>
      <c r="C34" s="20" t="s">
        <v>65</v>
      </c>
      <c r="D34" s="46">
        <v>76000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76000</v>
      </c>
      <c r="O34" s="47">
        <f t="shared" si="2"/>
        <v>17.844564451749235</v>
      </c>
      <c r="P34" s="9"/>
    </row>
    <row r="35" spans="1:119" ht="15.75">
      <c r="A35" s="29" t="s">
        <v>35</v>
      </c>
      <c r="B35" s="30"/>
      <c r="C35" s="31"/>
      <c r="D35" s="32">
        <f t="shared" ref="D35:M35" si="8">SUM(D36:D37)</f>
        <v>88000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227000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7"/>
        <v>315000</v>
      </c>
      <c r="O35" s="45">
        <f t="shared" si="2"/>
        <v>73.96102371448697</v>
      </c>
      <c r="P35" s="10"/>
    </row>
    <row r="36" spans="1:119">
      <c r="A36" s="13"/>
      <c r="B36" s="39">
        <v>351.1</v>
      </c>
      <c r="C36" s="21" t="s">
        <v>46</v>
      </c>
      <c r="D36" s="46">
        <v>88000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88000</v>
      </c>
      <c r="O36" s="47">
        <f t="shared" si="2"/>
        <v>20.662127259920169</v>
      </c>
      <c r="P36" s="9"/>
    </row>
    <row r="37" spans="1:119">
      <c r="A37" s="13"/>
      <c r="B37" s="39">
        <v>359</v>
      </c>
      <c r="C37" s="21" t="s">
        <v>47</v>
      </c>
      <c r="D37" s="46">
        <v>0</v>
      </c>
      <c r="E37" s="46">
        <v>0</v>
      </c>
      <c r="F37" s="46">
        <v>0</v>
      </c>
      <c r="G37" s="46">
        <v>0</v>
      </c>
      <c r="H37" s="46">
        <v>227000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227000</v>
      </c>
      <c r="O37" s="47">
        <f t="shared" si="2"/>
        <v>53.298896454566801</v>
      </c>
      <c r="P37" s="9"/>
    </row>
    <row r="38" spans="1:119" ht="15.75">
      <c r="A38" s="29" t="s">
        <v>4</v>
      </c>
      <c r="B38" s="30"/>
      <c r="C38" s="31"/>
      <c r="D38" s="32">
        <f t="shared" ref="D38:M38" si="9">SUM(D39:D45)</f>
        <v>305000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1000</v>
      </c>
      <c r="I38" s="32">
        <f t="shared" si="9"/>
        <v>13000</v>
      </c>
      <c r="J38" s="32">
        <f t="shared" si="9"/>
        <v>0</v>
      </c>
      <c r="K38" s="32">
        <f t="shared" si="9"/>
        <v>156000</v>
      </c>
      <c r="L38" s="32">
        <f t="shared" si="9"/>
        <v>0</v>
      </c>
      <c r="M38" s="32">
        <f t="shared" si="9"/>
        <v>0</v>
      </c>
      <c r="N38" s="32">
        <f t="shared" si="7"/>
        <v>475000</v>
      </c>
      <c r="O38" s="45">
        <f t="shared" si="2"/>
        <v>111.52852782343273</v>
      </c>
      <c r="P38" s="10"/>
    </row>
    <row r="39" spans="1:119">
      <c r="A39" s="12"/>
      <c r="B39" s="25">
        <v>361.1</v>
      </c>
      <c r="C39" s="20" t="s">
        <v>48</v>
      </c>
      <c r="D39" s="46">
        <v>64000</v>
      </c>
      <c r="E39" s="46">
        <v>0</v>
      </c>
      <c r="F39" s="46">
        <v>0</v>
      </c>
      <c r="G39" s="46">
        <v>0</v>
      </c>
      <c r="H39" s="46">
        <v>1000</v>
      </c>
      <c r="I39" s="46">
        <v>13000</v>
      </c>
      <c r="J39" s="46">
        <v>0</v>
      </c>
      <c r="K39" s="46">
        <v>19000</v>
      </c>
      <c r="L39" s="46">
        <v>0</v>
      </c>
      <c r="M39" s="46">
        <v>0</v>
      </c>
      <c r="N39" s="46">
        <f t="shared" si="7"/>
        <v>97000</v>
      </c>
      <c r="O39" s="47">
        <f t="shared" si="2"/>
        <v>22.775299366048369</v>
      </c>
      <c r="P39" s="9"/>
    </row>
    <row r="40" spans="1:119">
      <c r="A40" s="12"/>
      <c r="B40" s="25">
        <v>361.3</v>
      </c>
      <c r="C40" s="20" t="s">
        <v>49</v>
      </c>
      <c r="D40" s="46">
        <v>44000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5" si="10">SUM(D40:M40)</f>
        <v>44000</v>
      </c>
      <c r="O40" s="47">
        <f t="shared" si="2"/>
        <v>10.331063629960084</v>
      </c>
      <c r="P40" s="9"/>
    </row>
    <row r="41" spans="1:119">
      <c r="A41" s="12"/>
      <c r="B41" s="25">
        <v>361.4</v>
      </c>
      <c r="C41" s="20" t="s">
        <v>72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-12000</v>
      </c>
      <c r="L41" s="46">
        <v>0</v>
      </c>
      <c r="M41" s="46">
        <v>0</v>
      </c>
      <c r="N41" s="46">
        <f t="shared" si="10"/>
        <v>-12000</v>
      </c>
      <c r="O41" s="47">
        <f t="shared" si="2"/>
        <v>-2.8175628081709321</v>
      </c>
      <c r="P41" s="9"/>
    </row>
    <row r="42" spans="1:119">
      <c r="A42" s="12"/>
      <c r="B42" s="25">
        <v>364</v>
      </c>
      <c r="C42" s="20" t="s">
        <v>50</v>
      </c>
      <c r="D42" s="46">
        <v>31000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31000</v>
      </c>
      <c r="O42" s="47">
        <f t="shared" si="2"/>
        <v>7.2787039211082414</v>
      </c>
      <c r="P42" s="9"/>
    </row>
    <row r="43" spans="1:119">
      <c r="A43" s="12"/>
      <c r="B43" s="25">
        <v>366</v>
      </c>
      <c r="C43" s="20" t="s">
        <v>73</v>
      </c>
      <c r="D43" s="46">
        <v>30000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30000</v>
      </c>
      <c r="O43" s="47">
        <f t="shared" si="2"/>
        <v>7.04390702042733</v>
      </c>
      <c r="P43" s="9"/>
    </row>
    <row r="44" spans="1:119">
      <c r="A44" s="12"/>
      <c r="B44" s="25">
        <v>368</v>
      </c>
      <c r="C44" s="20" t="s">
        <v>51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149000</v>
      </c>
      <c r="L44" s="46">
        <v>0</v>
      </c>
      <c r="M44" s="46">
        <v>0</v>
      </c>
      <c r="N44" s="46">
        <f t="shared" si="10"/>
        <v>149000</v>
      </c>
      <c r="O44" s="47">
        <f t="shared" si="2"/>
        <v>34.984738201455741</v>
      </c>
      <c r="P44" s="9"/>
    </row>
    <row r="45" spans="1:119" ht="15.75" thickBot="1">
      <c r="A45" s="12"/>
      <c r="B45" s="25">
        <v>369.9</v>
      </c>
      <c r="C45" s="20" t="s">
        <v>52</v>
      </c>
      <c r="D45" s="46">
        <v>136000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136000</v>
      </c>
      <c r="O45" s="47">
        <f t="shared" si="2"/>
        <v>31.932378492603899</v>
      </c>
      <c r="P45" s="9"/>
    </row>
    <row r="46" spans="1:119" ht="16.5" thickBot="1">
      <c r="A46" s="14" t="s">
        <v>44</v>
      </c>
      <c r="B46" s="23"/>
      <c r="C46" s="22"/>
      <c r="D46" s="15">
        <f>SUM(D5,D11,D18,D29,D35,D38)</f>
        <v>14435000</v>
      </c>
      <c r="E46" s="15">
        <f t="shared" ref="E46:M46" si="11">SUM(E5,E11,E18,E29,E35,E38)</f>
        <v>0</v>
      </c>
      <c r="F46" s="15">
        <f t="shared" si="11"/>
        <v>0</v>
      </c>
      <c r="G46" s="15">
        <f t="shared" si="11"/>
        <v>0</v>
      </c>
      <c r="H46" s="15">
        <f t="shared" si="11"/>
        <v>228000</v>
      </c>
      <c r="I46" s="15">
        <f t="shared" si="11"/>
        <v>2501000</v>
      </c>
      <c r="J46" s="15">
        <f t="shared" si="11"/>
        <v>0</v>
      </c>
      <c r="K46" s="15">
        <f t="shared" si="11"/>
        <v>156000</v>
      </c>
      <c r="L46" s="15">
        <f t="shared" si="11"/>
        <v>0</v>
      </c>
      <c r="M46" s="15">
        <f t="shared" si="11"/>
        <v>0</v>
      </c>
      <c r="N46" s="15">
        <f>SUM(D46:M46)</f>
        <v>17320000</v>
      </c>
      <c r="O46" s="38">
        <f t="shared" si="2"/>
        <v>4066.6823197933786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48" t="s">
        <v>74</v>
      </c>
      <c r="M48" s="48"/>
      <c r="N48" s="48"/>
      <c r="O48" s="43">
        <v>4259</v>
      </c>
    </row>
    <row r="49" spans="1:15">
      <c r="A49" s="49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1"/>
    </row>
    <row r="50" spans="1:15" ht="15.75" customHeight="1" thickBot="1">
      <c r="A50" s="52" t="s">
        <v>68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4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54</v>
      </c>
      <c r="B3" s="62"/>
      <c r="C3" s="63"/>
      <c r="D3" s="67" t="s">
        <v>30</v>
      </c>
      <c r="E3" s="68"/>
      <c r="F3" s="68"/>
      <c r="G3" s="68"/>
      <c r="H3" s="69"/>
      <c r="I3" s="67" t="s">
        <v>31</v>
      </c>
      <c r="J3" s="69"/>
      <c r="K3" s="67" t="s">
        <v>33</v>
      </c>
      <c r="L3" s="69"/>
      <c r="M3" s="36"/>
      <c r="N3" s="37"/>
      <c r="O3" s="70" t="s">
        <v>59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55</v>
      </c>
      <c r="F4" s="34" t="s">
        <v>56</v>
      </c>
      <c r="G4" s="34" t="s">
        <v>57</v>
      </c>
      <c r="H4" s="34" t="s">
        <v>6</v>
      </c>
      <c r="I4" s="34" t="s">
        <v>7</v>
      </c>
      <c r="J4" s="35" t="s">
        <v>58</v>
      </c>
      <c r="K4" s="35" t="s">
        <v>8</v>
      </c>
      <c r="L4" s="35" t="s">
        <v>9</v>
      </c>
      <c r="M4" s="35" t="s">
        <v>10</v>
      </c>
      <c r="N4" s="35" t="s">
        <v>32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9682000</v>
      </c>
      <c r="E5" s="27">
        <f t="shared" si="0"/>
        <v>42000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0" si="1">SUM(D5:M5)</f>
        <v>9724000</v>
      </c>
      <c r="O5" s="33">
        <f t="shared" ref="O5:O46" si="2">(N5/O$48)</f>
        <v>2289.6161996703554</v>
      </c>
      <c r="P5" s="6"/>
    </row>
    <row r="6" spans="1:133">
      <c r="A6" s="12"/>
      <c r="B6" s="25">
        <v>311</v>
      </c>
      <c r="C6" s="20" t="s">
        <v>2</v>
      </c>
      <c r="D6" s="46">
        <v>8860000</v>
      </c>
      <c r="E6" s="46">
        <v>42000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8902000</v>
      </c>
      <c r="O6" s="47">
        <f t="shared" si="2"/>
        <v>2096.0678125735813</v>
      </c>
      <c r="P6" s="9"/>
    </row>
    <row r="7" spans="1:133">
      <c r="A7" s="12"/>
      <c r="B7" s="25">
        <v>314.10000000000002</v>
      </c>
      <c r="C7" s="20" t="s">
        <v>11</v>
      </c>
      <c r="D7" s="46">
        <v>413000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413000</v>
      </c>
      <c r="O7" s="47">
        <f t="shared" si="2"/>
        <v>97.245114198257596</v>
      </c>
      <c r="P7" s="9"/>
    </row>
    <row r="8" spans="1:133">
      <c r="A8" s="12"/>
      <c r="B8" s="25">
        <v>314.2</v>
      </c>
      <c r="C8" s="20" t="s">
        <v>12</v>
      </c>
      <c r="D8" s="46">
        <v>298000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298000</v>
      </c>
      <c r="O8" s="47">
        <f t="shared" si="2"/>
        <v>70.167176830704022</v>
      </c>
      <c r="P8" s="9"/>
    </row>
    <row r="9" spans="1:133">
      <c r="A9" s="12"/>
      <c r="B9" s="25">
        <v>314.39999999999998</v>
      </c>
      <c r="C9" s="20" t="s">
        <v>13</v>
      </c>
      <c r="D9" s="46">
        <v>8000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8000</v>
      </c>
      <c r="O9" s="47">
        <f t="shared" si="2"/>
        <v>1.8836825994819872</v>
      </c>
      <c r="P9" s="9"/>
    </row>
    <row r="10" spans="1:133">
      <c r="A10" s="12"/>
      <c r="B10" s="25">
        <v>316</v>
      </c>
      <c r="C10" s="20" t="s">
        <v>14</v>
      </c>
      <c r="D10" s="46">
        <v>103000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103000</v>
      </c>
      <c r="O10" s="47">
        <f t="shared" si="2"/>
        <v>24.252413468330587</v>
      </c>
      <c r="P10" s="9"/>
    </row>
    <row r="11" spans="1:133" ht="15.75">
      <c r="A11" s="29" t="s">
        <v>15</v>
      </c>
      <c r="B11" s="30"/>
      <c r="C11" s="31"/>
      <c r="D11" s="32">
        <f t="shared" ref="D11:M11" si="3">SUM(D12:D17)</f>
        <v>819000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8000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827000</v>
      </c>
      <c r="O11" s="45">
        <f t="shared" si="2"/>
        <v>194.72568872145044</v>
      </c>
      <c r="P11" s="10"/>
    </row>
    <row r="12" spans="1:133">
      <c r="A12" s="12"/>
      <c r="B12" s="25">
        <v>322</v>
      </c>
      <c r="C12" s="20" t="s">
        <v>0</v>
      </c>
      <c r="D12" s="46">
        <v>61000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61000</v>
      </c>
      <c r="O12" s="47">
        <f t="shared" si="2"/>
        <v>14.363079821050153</v>
      </c>
      <c r="P12" s="9"/>
    </row>
    <row r="13" spans="1:133">
      <c r="A13" s="12"/>
      <c r="B13" s="25">
        <v>323.10000000000002</v>
      </c>
      <c r="C13" s="20" t="s">
        <v>16</v>
      </c>
      <c r="D13" s="46">
        <v>600000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600000</v>
      </c>
      <c r="O13" s="47">
        <f t="shared" si="2"/>
        <v>141.27619496114906</v>
      </c>
      <c r="P13" s="9"/>
    </row>
    <row r="14" spans="1:133">
      <c r="A14" s="12"/>
      <c r="B14" s="25">
        <v>323.39999999999998</v>
      </c>
      <c r="C14" s="20" t="s">
        <v>17</v>
      </c>
      <c r="D14" s="46">
        <v>33000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33000</v>
      </c>
      <c r="O14" s="47">
        <f t="shared" si="2"/>
        <v>7.7701907228631972</v>
      </c>
      <c r="P14" s="9"/>
    </row>
    <row r="15" spans="1:133">
      <c r="A15" s="12"/>
      <c r="B15" s="25">
        <v>323.89999999999998</v>
      </c>
      <c r="C15" s="20" t="s">
        <v>18</v>
      </c>
      <c r="D15" s="46">
        <v>44000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44000</v>
      </c>
      <c r="O15" s="47">
        <f t="shared" si="2"/>
        <v>10.360254297150931</v>
      </c>
      <c r="P15" s="9"/>
    </row>
    <row r="16" spans="1:133">
      <c r="A16" s="12"/>
      <c r="B16" s="25">
        <v>324.20999999999998</v>
      </c>
      <c r="C16" s="20" t="s">
        <v>19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8000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8000</v>
      </c>
      <c r="O16" s="47">
        <f t="shared" si="2"/>
        <v>1.8836825994819872</v>
      </c>
      <c r="P16" s="9"/>
    </row>
    <row r="17" spans="1:16">
      <c r="A17" s="12"/>
      <c r="B17" s="25">
        <v>329</v>
      </c>
      <c r="C17" s="20" t="s">
        <v>20</v>
      </c>
      <c r="D17" s="46">
        <v>81000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81000</v>
      </c>
      <c r="O17" s="47">
        <f t="shared" si="2"/>
        <v>19.072286319755122</v>
      </c>
      <c r="P17" s="9"/>
    </row>
    <row r="18" spans="1:16" ht="15.75">
      <c r="A18" s="29" t="s">
        <v>21</v>
      </c>
      <c r="B18" s="30"/>
      <c r="C18" s="31"/>
      <c r="D18" s="32">
        <f t="shared" ref="D18:M18" si="4">SUM(D19:D27)</f>
        <v>1343000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1343000</v>
      </c>
      <c r="O18" s="45">
        <f t="shared" si="2"/>
        <v>316.22321638803862</v>
      </c>
      <c r="P18" s="10"/>
    </row>
    <row r="19" spans="1:16">
      <c r="A19" s="12"/>
      <c r="B19" s="25">
        <v>333</v>
      </c>
      <c r="C19" s="20" t="s">
        <v>3</v>
      </c>
      <c r="D19" s="46">
        <v>279000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279000</v>
      </c>
      <c r="O19" s="47">
        <f t="shared" si="2"/>
        <v>65.693430656934311</v>
      </c>
      <c r="P19" s="9"/>
    </row>
    <row r="20" spans="1:16">
      <c r="A20" s="12"/>
      <c r="B20" s="25">
        <v>334.2</v>
      </c>
      <c r="C20" s="20" t="s">
        <v>23</v>
      </c>
      <c r="D20" s="46">
        <v>18000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18000</v>
      </c>
      <c r="O20" s="47">
        <f t="shared" si="2"/>
        <v>4.2382858488344715</v>
      </c>
      <c r="P20" s="9"/>
    </row>
    <row r="21" spans="1:16">
      <c r="A21" s="12"/>
      <c r="B21" s="25">
        <v>334.49</v>
      </c>
      <c r="C21" s="20" t="s">
        <v>63</v>
      </c>
      <c r="D21" s="46">
        <v>180000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7" si="5">SUM(D21:M21)</f>
        <v>180000</v>
      </c>
      <c r="O21" s="47">
        <f t="shared" si="2"/>
        <v>42.382858488344716</v>
      </c>
      <c r="P21" s="9"/>
    </row>
    <row r="22" spans="1:16">
      <c r="A22" s="12"/>
      <c r="B22" s="25">
        <v>334.7</v>
      </c>
      <c r="C22" s="20" t="s">
        <v>24</v>
      </c>
      <c r="D22" s="46">
        <v>215000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215000</v>
      </c>
      <c r="O22" s="47">
        <f t="shared" si="2"/>
        <v>50.623969861078407</v>
      </c>
      <c r="P22" s="9"/>
    </row>
    <row r="23" spans="1:16">
      <c r="A23" s="12"/>
      <c r="B23" s="25">
        <v>335.12</v>
      </c>
      <c r="C23" s="20" t="s">
        <v>25</v>
      </c>
      <c r="D23" s="46">
        <v>118000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118000</v>
      </c>
      <c r="O23" s="47">
        <f t="shared" si="2"/>
        <v>27.784318342359313</v>
      </c>
      <c r="P23" s="9"/>
    </row>
    <row r="24" spans="1:16">
      <c r="A24" s="12"/>
      <c r="B24" s="25">
        <v>335.15</v>
      </c>
      <c r="C24" s="20" t="s">
        <v>26</v>
      </c>
      <c r="D24" s="46">
        <v>10000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10000</v>
      </c>
      <c r="O24" s="47">
        <f t="shared" si="2"/>
        <v>2.354603249352484</v>
      </c>
      <c r="P24" s="9"/>
    </row>
    <row r="25" spans="1:16">
      <c r="A25" s="12"/>
      <c r="B25" s="25">
        <v>335.18</v>
      </c>
      <c r="C25" s="20" t="s">
        <v>27</v>
      </c>
      <c r="D25" s="46">
        <v>221000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221000</v>
      </c>
      <c r="O25" s="47">
        <f t="shared" si="2"/>
        <v>52.036731810689901</v>
      </c>
      <c r="P25" s="9"/>
    </row>
    <row r="26" spans="1:16">
      <c r="A26" s="12"/>
      <c r="B26" s="25">
        <v>335.19</v>
      </c>
      <c r="C26" s="20" t="s">
        <v>37</v>
      </c>
      <c r="D26" s="46">
        <v>10000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10000</v>
      </c>
      <c r="O26" s="47">
        <f t="shared" si="2"/>
        <v>2.354603249352484</v>
      </c>
      <c r="P26" s="9"/>
    </row>
    <row r="27" spans="1:16">
      <c r="A27" s="12"/>
      <c r="B27" s="25">
        <v>335.49</v>
      </c>
      <c r="C27" s="20" t="s">
        <v>28</v>
      </c>
      <c r="D27" s="46">
        <v>292000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292000</v>
      </c>
      <c r="O27" s="47">
        <f t="shared" si="2"/>
        <v>68.754414881092529</v>
      </c>
      <c r="P27" s="9"/>
    </row>
    <row r="28" spans="1:16" ht="15.75">
      <c r="A28" s="29" t="s">
        <v>34</v>
      </c>
      <c r="B28" s="30"/>
      <c r="C28" s="31"/>
      <c r="D28" s="32">
        <f t="shared" ref="D28:M28" si="6">SUM(D29:D34)</f>
        <v>1682000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2547000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>SUM(D28:M28)</f>
        <v>4229000</v>
      </c>
      <c r="O28" s="45">
        <f t="shared" si="2"/>
        <v>995.76171415116551</v>
      </c>
      <c r="P28" s="10"/>
    </row>
    <row r="29" spans="1:16">
      <c r="A29" s="12"/>
      <c r="B29" s="25">
        <v>342.1</v>
      </c>
      <c r="C29" s="20" t="s">
        <v>39</v>
      </c>
      <c r="D29" s="46">
        <v>4000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7">SUM(D29:M29)</f>
        <v>4000</v>
      </c>
      <c r="O29" s="47">
        <f t="shared" si="2"/>
        <v>0.94184129974099362</v>
      </c>
      <c r="P29" s="9"/>
    </row>
    <row r="30" spans="1:16">
      <c r="A30" s="12"/>
      <c r="B30" s="25">
        <v>342.2</v>
      </c>
      <c r="C30" s="20" t="s">
        <v>40</v>
      </c>
      <c r="D30" s="46">
        <v>166000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166000</v>
      </c>
      <c r="O30" s="47">
        <f t="shared" si="2"/>
        <v>39.086413939251237</v>
      </c>
      <c r="P30" s="9"/>
    </row>
    <row r="31" spans="1:16">
      <c r="A31" s="12"/>
      <c r="B31" s="25">
        <v>343.4</v>
      </c>
      <c r="C31" s="20" t="s">
        <v>41</v>
      </c>
      <c r="D31" s="46">
        <v>1071000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1071000</v>
      </c>
      <c r="O31" s="47">
        <f t="shared" si="2"/>
        <v>252.17800800565104</v>
      </c>
      <c r="P31" s="9"/>
    </row>
    <row r="32" spans="1:16">
      <c r="A32" s="12"/>
      <c r="B32" s="25">
        <v>343.5</v>
      </c>
      <c r="C32" s="20" t="s">
        <v>42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2547000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2547000</v>
      </c>
      <c r="O32" s="47">
        <f t="shared" si="2"/>
        <v>599.71744761007767</v>
      </c>
      <c r="P32" s="9"/>
    </row>
    <row r="33" spans="1:119">
      <c r="A33" s="12"/>
      <c r="B33" s="25">
        <v>343.6</v>
      </c>
      <c r="C33" s="20" t="s">
        <v>64</v>
      </c>
      <c r="D33" s="46">
        <v>322000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322000</v>
      </c>
      <c r="O33" s="47">
        <f t="shared" si="2"/>
        <v>75.818224629149995</v>
      </c>
      <c r="P33" s="9"/>
    </row>
    <row r="34" spans="1:119">
      <c r="A34" s="12"/>
      <c r="B34" s="25">
        <v>347.2</v>
      </c>
      <c r="C34" s="20" t="s">
        <v>65</v>
      </c>
      <c r="D34" s="46">
        <v>119000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119000</v>
      </c>
      <c r="O34" s="47">
        <f t="shared" si="2"/>
        <v>28.01977866729456</v>
      </c>
      <c r="P34" s="9"/>
    </row>
    <row r="35" spans="1:119" ht="15.75">
      <c r="A35" s="29" t="s">
        <v>35</v>
      </c>
      <c r="B35" s="30"/>
      <c r="C35" s="31"/>
      <c r="D35" s="32">
        <f t="shared" ref="D35:M35" si="8">SUM(D36:D37)</f>
        <v>69000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75000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ref="N35:N46" si="9">SUM(D35:M35)</f>
        <v>144000</v>
      </c>
      <c r="O35" s="45">
        <f t="shared" si="2"/>
        <v>33.906286790675772</v>
      </c>
      <c r="P35" s="10"/>
    </row>
    <row r="36" spans="1:119">
      <c r="A36" s="13"/>
      <c r="B36" s="39">
        <v>351.1</v>
      </c>
      <c r="C36" s="21" t="s">
        <v>46</v>
      </c>
      <c r="D36" s="46">
        <v>69000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69000</v>
      </c>
      <c r="O36" s="47">
        <f t="shared" si="2"/>
        <v>16.246762420532139</v>
      </c>
      <c r="P36" s="9"/>
    </row>
    <row r="37" spans="1:119">
      <c r="A37" s="13"/>
      <c r="B37" s="39">
        <v>359</v>
      </c>
      <c r="C37" s="21" t="s">
        <v>47</v>
      </c>
      <c r="D37" s="46">
        <v>0</v>
      </c>
      <c r="E37" s="46">
        <v>0</v>
      </c>
      <c r="F37" s="46">
        <v>0</v>
      </c>
      <c r="G37" s="46">
        <v>0</v>
      </c>
      <c r="H37" s="46">
        <v>75000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75000</v>
      </c>
      <c r="O37" s="47">
        <f t="shared" si="2"/>
        <v>17.659524370143632</v>
      </c>
      <c r="P37" s="9"/>
    </row>
    <row r="38" spans="1:119" ht="15.75">
      <c r="A38" s="29" t="s">
        <v>4</v>
      </c>
      <c r="B38" s="30"/>
      <c r="C38" s="31"/>
      <c r="D38" s="32">
        <f t="shared" ref="D38:M38" si="10">SUM(D39:D43)</f>
        <v>297000</v>
      </c>
      <c r="E38" s="32">
        <f t="shared" si="10"/>
        <v>36000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19000</v>
      </c>
      <c r="J38" s="32">
        <f t="shared" si="10"/>
        <v>0</v>
      </c>
      <c r="K38" s="32">
        <f t="shared" si="10"/>
        <v>236000</v>
      </c>
      <c r="L38" s="32">
        <f t="shared" si="10"/>
        <v>0</v>
      </c>
      <c r="M38" s="32">
        <f t="shared" si="10"/>
        <v>0</v>
      </c>
      <c r="N38" s="32">
        <f t="shared" si="9"/>
        <v>588000</v>
      </c>
      <c r="O38" s="45">
        <f t="shared" si="2"/>
        <v>138.45067106192607</v>
      </c>
      <c r="P38" s="10"/>
    </row>
    <row r="39" spans="1:119">
      <c r="A39" s="12"/>
      <c r="B39" s="25">
        <v>361.1</v>
      </c>
      <c r="C39" s="20" t="s">
        <v>48</v>
      </c>
      <c r="D39" s="46">
        <v>61000</v>
      </c>
      <c r="E39" s="46">
        <v>7000</v>
      </c>
      <c r="F39" s="46">
        <v>0</v>
      </c>
      <c r="G39" s="46">
        <v>0</v>
      </c>
      <c r="H39" s="46">
        <v>0</v>
      </c>
      <c r="I39" s="46">
        <v>19000</v>
      </c>
      <c r="J39" s="46">
        <v>0</v>
      </c>
      <c r="K39" s="46">
        <v>12000</v>
      </c>
      <c r="L39" s="46">
        <v>0</v>
      </c>
      <c r="M39" s="46">
        <v>0</v>
      </c>
      <c r="N39" s="46">
        <f t="shared" si="9"/>
        <v>99000</v>
      </c>
      <c r="O39" s="47">
        <f t="shared" si="2"/>
        <v>23.310572168589594</v>
      </c>
      <c r="P39" s="9"/>
    </row>
    <row r="40" spans="1:119">
      <c r="A40" s="12"/>
      <c r="B40" s="25">
        <v>361.3</v>
      </c>
      <c r="C40" s="20" t="s">
        <v>49</v>
      </c>
      <c r="D40" s="46">
        <v>121000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57000</v>
      </c>
      <c r="L40" s="46">
        <v>0</v>
      </c>
      <c r="M40" s="46">
        <v>0</v>
      </c>
      <c r="N40" s="46">
        <f t="shared" si="9"/>
        <v>178000</v>
      </c>
      <c r="O40" s="47">
        <f t="shared" si="2"/>
        <v>41.911937838474216</v>
      </c>
      <c r="P40" s="9"/>
    </row>
    <row r="41" spans="1:119">
      <c r="A41" s="12"/>
      <c r="B41" s="25">
        <v>364</v>
      </c>
      <c r="C41" s="20" t="s">
        <v>50</v>
      </c>
      <c r="D41" s="46">
        <v>21000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21000</v>
      </c>
      <c r="O41" s="47">
        <f t="shared" si="2"/>
        <v>4.9446668236402163</v>
      </c>
      <c r="P41" s="9"/>
    </row>
    <row r="42" spans="1:119">
      <c r="A42" s="12"/>
      <c r="B42" s="25">
        <v>368</v>
      </c>
      <c r="C42" s="20" t="s">
        <v>51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167000</v>
      </c>
      <c r="L42" s="46">
        <v>0</v>
      </c>
      <c r="M42" s="46">
        <v>0</v>
      </c>
      <c r="N42" s="46">
        <f t="shared" si="9"/>
        <v>167000</v>
      </c>
      <c r="O42" s="47">
        <f t="shared" si="2"/>
        <v>39.321874264186484</v>
      </c>
      <c r="P42" s="9"/>
    </row>
    <row r="43" spans="1:119">
      <c r="A43" s="12"/>
      <c r="B43" s="25">
        <v>369.9</v>
      </c>
      <c r="C43" s="20" t="s">
        <v>52</v>
      </c>
      <c r="D43" s="46">
        <v>94000</v>
      </c>
      <c r="E43" s="46">
        <v>29000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123000</v>
      </c>
      <c r="O43" s="47">
        <f t="shared" si="2"/>
        <v>28.961619967035553</v>
      </c>
      <c r="P43" s="9"/>
    </row>
    <row r="44" spans="1:119" ht="15.75">
      <c r="A44" s="29" t="s">
        <v>36</v>
      </c>
      <c r="B44" s="30"/>
      <c r="C44" s="31"/>
      <c r="D44" s="32">
        <f t="shared" ref="D44:M44" si="11">SUM(D45:D45)</f>
        <v>3378000</v>
      </c>
      <c r="E44" s="32">
        <f t="shared" si="11"/>
        <v>0</v>
      </c>
      <c r="F44" s="32">
        <f t="shared" si="11"/>
        <v>0</v>
      </c>
      <c r="G44" s="32">
        <f t="shared" si="11"/>
        <v>0</v>
      </c>
      <c r="H44" s="32">
        <f t="shared" si="11"/>
        <v>0</v>
      </c>
      <c r="I44" s="32">
        <f t="shared" si="11"/>
        <v>0</v>
      </c>
      <c r="J44" s="32">
        <f t="shared" si="11"/>
        <v>0</v>
      </c>
      <c r="K44" s="32">
        <f t="shared" si="11"/>
        <v>0</v>
      </c>
      <c r="L44" s="32">
        <f t="shared" si="11"/>
        <v>0</v>
      </c>
      <c r="M44" s="32">
        <f t="shared" si="11"/>
        <v>0</v>
      </c>
      <c r="N44" s="32">
        <f t="shared" si="9"/>
        <v>3378000</v>
      </c>
      <c r="O44" s="45">
        <f t="shared" si="2"/>
        <v>795.38497763126918</v>
      </c>
      <c r="P44" s="9"/>
    </row>
    <row r="45" spans="1:119" ht="15.75" thickBot="1">
      <c r="A45" s="12"/>
      <c r="B45" s="25">
        <v>381</v>
      </c>
      <c r="C45" s="20" t="s">
        <v>66</v>
      </c>
      <c r="D45" s="46">
        <v>3378000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3378000</v>
      </c>
      <c r="O45" s="47">
        <f t="shared" si="2"/>
        <v>795.38497763126918</v>
      </c>
      <c r="P45" s="9"/>
    </row>
    <row r="46" spans="1:119" ht="16.5" thickBot="1">
      <c r="A46" s="14" t="s">
        <v>44</v>
      </c>
      <c r="B46" s="23"/>
      <c r="C46" s="22"/>
      <c r="D46" s="15">
        <f t="shared" ref="D46:M46" si="12">SUM(D5,D11,D18,D28,D35,D38,D44)</f>
        <v>17270000</v>
      </c>
      <c r="E46" s="15">
        <f t="shared" si="12"/>
        <v>78000</v>
      </c>
      <c r="F46" s="15">
        <f t="shared" si="12"/>
        <v>0</v>
      </c>
      <c r="G46" s="15">
        <f t="shared" si="12"/>
        <v>0</v>
      </c>
      <c r="H46" s="15">
        <f t="shared" si="12"/>
        <v>75000</v>
      </c>
      <c r="I46" s="15">
        <f t="shared" si="12"/>
        <v>2574000</v>
      </c>
      <c r="J46" s="15">
        <f t="shared" si="12"/>
        <v>0</v>
      </c>
      <c r="K46" s="15">
        <f t="shared" si="12"/>
        <v>236000</v>
      </c>
      <c r="L46" s="15">
        <f t="shared" si="12"/>
        <v>0</v>
      </c>
      <c r="M46" s="15">
        <f t="shared" si="12"/>
        <v>0</v>
      </c>
      <c r="N46" s="15">
        <f t="shared" si="9"/>
        <v>20233000</v>
      </c>
      <c r="O46" s="38">
        <f t="shared" si="2"/>
        <v>4764.0687544148814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48" t="s">
        <v>67</v>
      </c>
      <c r="M48" s="48"/>
      <c r="N48" s="48"/>
      <c r="O48" s="43">
        <v>4247</v>
      </c>
    </row>
    <row r="49" spans="1:15">
      <c r="A49" s="49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1"/>
    </row>
    <row r="50" spans="1:15" ht="15.75" thickBot="1">
      <c r="A50" s="52" t="s">
        <v>68</v>
      </c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4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45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54</v>
      </c>
      <c r="B3" s="62"/>
      <c r="C3" s="63"/>
      <c r="D3" s="67" t="s">
        <v>30</v>
      </c>
      <c r="E3" s="68"/>
      <c r="F3" s="68"/>
      <c r="G3" s="68"/>
      <c r="H3" s="69"/>
      <c r="I3" s="67" t="s">
        <v>31</v>
      </c>
      <c r="J3" s="69"/>
      <c r="K3" s="67" t="s">
        <v>33</v>
      </c>
      <c r="L3" s="69"/>
      <c r="M3" s="36"/>
      <c r="N3" s="37"/>
      <c r="O3" s="70" t="s">
        <v>59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55</v>
      </c>
      <c r="F4" s="34" t="s">
        <v>56</v>
      </c>
      <c r="G4" s="34" t="s">
        <v>57</v>
      </c>
      <c r="H4" s="34" t="s">
        <v>6</v>
      </c>
      <c r="I4" s="34" t="s">
        <v>7</v>
      </c>
      <c r="J4" s="35" t="s">
        <v>58</v>
      </c>
      <c r="K4" s="35" t="s">
        <v>8</v>
      </c>
      <c r="L4" s="35" t="s">
        <v>9</v>
      </c>
      <c r="M4" s="35" t="s">
        <v>10</v>
      </c>
      <c r="N4" s="35" t="s">
        <v>32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9040381</v>
      </c>
      <c r="E5" s="27">
        <f t="shared" si="0"/>
        <v>1868432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8" si="1">SUM(D5:M5)</f>
        <v>10908813</v>
      </c>
      <c r="O5" s="33">
        <f t="shared" ref="O5:O47" si="2">(N5/O$49)</f>
        <v>1992.4772602739727</v>
      </c>
      <c r="P5" s="6"/>
    </row>
    <row r="6" spans="1:133">
      <c r="A6" s="12"/>
      <c r="B6" s="25">
        <v>311</v>
      </c>
      <c r="C6" s="20" t="s">
        <v>2</v>
      </c>
      <c r="D6" s="46">
        <v>8229194</v>
      </c>
      <c r="E6" s="46">
        <v>1868432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10097626</v>
      </c>
      <c r="O6" s="47">
        <f t="shared" si="2"/>
        <v>1844.3152511415526</v>
      </c>
      <c r="P6" s="9"/>
    </row>
    <row r="7" spans="1:133">
      <c r="A7" s="12"/>
      <c r="B7" s="25">
        <v>314.10000000000002</v>
      </c>
      <c r="C7" s="20" t="s">
        <v>11</v>
      </c>
      <c r="D7" s="46">
        <v>383554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383554</v>
      </c>
      <c r="O7" s="47">
        <f t="shared" si="2"/>
        <v>70.055525114155245</v>
      </c>
      <c r="P7" s="9"/>
    </row>
    <row r="8" spans="1:133">
      <c r="A8" s="12"/>
      <c r="B8" s="25">
        <v>314.2</v>
      </c>
      <c r="C8" s="20" t="s">
        <v>12</v>
      </c>
      <c r="D8" s="46">
        <v>316149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316149</v>
      </c>
      <c r="O8" s="47">
        <f t="shared" si="2"/>
        <v>57.744109589041095</v>
      </c>
      <c r="P8" s="9"/>
    </row>
    <row r="9" spans="1:133">
      <c r="A9" s="12"/>
      <c r="B9" s="25">
        <v>314.39999999999998</v>
      </c>
      <c r="C9" s="20" t="s">
        <v>13</v>
      </c>
      <c r="D9" s="46">
        <v>8261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8261</v>
      </c>
      <c r="O9" s="47">
        <f t="shared" si="2"/>
        <v>1.5088584474885844</v>
      </c>
      <c r="P9" s="9"/>
    </row>
    <row r="10" spans="1:133">
      <c r="A10" s="12"/>
      <c r="B10" s="25">
        <v>316</v>
      </c>
      <c r="C10" s="20" t="s">
        <v>14</v>
      </c>
      <c r="D10" s="46">
        <v>103223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103223</v>
      </c>
      <c r="O10" s="47">
        <f t="shared" si="2"/>
        <v>18.853515981735161</v>
      </c>
      <c r="P10" s="9"/>
    </row>
    <row r="11" spans="1:133" ht="15.75">
      <c r="A11" s="29" t="s">
        <v>15</v>
      </c>
      <c r="B11" s="30"/>
      <c r="C11" s="31"/>
      <c r="D11" s="32">
        <f t="shared" ref="D11:M11" si="3">SUM(D12:D17)</f>
        <v>883492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19525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903017</v>
      </c>
      <c r="O11" s="45">
        <f t="shared" si="2"/>
        <v>164.93461187214612</v>
      </c>
      <c r="P11" s="10"/>
    </row>
    <row r="12" spans="1:133">
      <c r="A12" s="12"/>
      <c r="B12" s="25">
        <v>322</v>
      </c>
      <c r="C12" s="20" t="s">
        <v>0</v>
      </c>
      <c r="D12" s="46">
        <v>69355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69355</v>
      </c>
      <c r="O12" s="47">
        <f t="shared" si="2"/>
        <v>12.667579908675799</v>
      </c>
      <c r="P12" s="9"/>
    </row>
    <row r="13" spans="1:133">
      <c r="A13" s="12"/>
      <c r="B13" s="25">
        <v>323.10000000000002</v>
      </c>
      <c r="C13" s="20" t="s">
        <v>16</v>
      </c>
      <c r="D13" s="46">
        <v>662530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662530</v>
      </c>
      <c r="O13" s="47">
        <f t="shared" si="2"/>
        <v>121.01004566210045</v>
      </c>
      <c r="P13" s="9"/>
    </row>
    <row r="14" spans="1:133">
      <c r="A14" s="12"/>
      <c r="B14" s="25">
        <v>323.39999999999998</v>
      </c>
      <c r="C14" s="20" t="s">
        <v>17</v>
      </c>
      <c r="D14" s="46">
        <v>47652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47652</v>
      </c>
      <c r="O14" s="47">
        <f t="shared" si="2"/>
        <v>8.7035616438356165</v>
      </c>
      <c r="P14" s="9"/>
    </row>
    <row r="15" spans="1:133">
      <c r="A15" s="12"/>
      <c r="B15" s="25">
        <v>323.89999999999998</v>
      </c>
      <c r="C15" s="20" t="s">
        <v>18</v>
      </c>
      <c r="D15" s="46">
        <v>48000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48000</v>
      </c>
      <c r="O15" s="47">
        <f t="shared" si="2"/>
        <v>8.7671232876712324</v>
      </c>
      <c r="P15" s="9"/>
    </row>
    <row r="16" spans="1:133">
      <c r="A16" s="12"/>
      <c r="B16" s="25">
        <v>324.02999999999997</v>
      </c>
      <c r="C16" s="20" t="s">
        <v>19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19525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19525</v>
      </c>
      <c r="O16" s="47">
        <f t="shared" si="2"/>
        <v>3.5662100456621006</v>
      </c>
      <c r="P16" s="9"/>
    </row>
    <row r="17" spans="1:16">
      <c r="A17" s="12"/>
      <c r="B17" s="25">
        <v>329</v>
      </c>
      <c r="C17" s="20" t="s">
        <v>20</v>
      </c>
      <c r="D17" s="46">
        <v>55955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55955</v>
      </c>
      <c r="O17" s="47">
        <f t="shared" si="2"/>
        <v>10.220091324200913</v>
      </c>
      <c r="P17" s="9"/>
    </row>
    <row r="18" spans="1:16" ht="15.75">
      <c r="A18" s="29" t="s">
        <v>21</v>
      </c>
      <c r="B18" s="30"/>
      <c r="C18" s="31"/>
      <c r="D18" s="32">
        <f t="shared" ref="D18:M18" si="4">SUM(D19:D28)</f>
        <v>867536</v>
      </c>
      <c r="E18" s="32">
        <f t="shared" si="4"/>
        <v>450000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1317536</v>
      </c>
      <c r="O18" s="45">
        <f t="shared" si="2"/>
        <v>240.64584474885845</v>
      </c>
      <c r="P18" s="10"/>
    </row>
    <row r="19" spans="1:16">
      <c r="A19" s="12"/>
      <c r="B19" s="25">
        <v>331.9</v>
      </c>
      <c r="C19" s="20" t="s">
        <v>22</v>
      </c>
      <c r="D19" s="46">
        <v>98100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7" si="5">SUM(D19:M19)</f>
        <v>98100</v>
      </c>
      <c r="O19" s="47">
        <f t="shared" si="2"/>
        <v>17.917808219178081</v>
      </c>
      <c r="P19" s="9"/>
    </row>
    <row r="20" spans="1:16">
      <c r="A20" s="12"/>
      <c r="B20" s="25">
        <v>333</v>
      </c>
      <c r="C20" s="20" t="s">
        <v>3</v>
      </c>
      <c r="D20" s="46">
        <v>270091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270091</v>
      </c>
      <c r="O20" s="47">
        <f t="shared" si="2"/>
        <v>49.331689497716894</v>
      </c>
      <c r="P20" s="9"/>
    </row>
    <row r="21" spans="1:16">
      <c r="A21" s="12"/>
      <c r="B21" s="25">
        <v>334.2</v>
      </c>
      <c r="C21" s="20" t="s">
        <v>23</v>
      </c>
      <c r="D21" s="46">
        <v>16841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16841</v>
      </c>
      <c r="O21" s="47">
        <f t="shared" si="2"/>
        <v>3.0759817351598175</v>
      </c>
      <c r="P21" s="9"/>
    </row>
    <row r="22" spans="1:16">
      <c r="A22" s="12"/>
      <c r="B22" s="25">
        <v>334.7</v>
      </c>
      <c r="C22" s="20" t="s">
        <v>24</v>
      </c>
      <c r="D22" s="46">
        <v>54659</v>
      </c>
      <c r="E22" s="46">
        <v>450000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504659</v>
      </c>
      <c r="O22" s="47">
        <f t="shared" si="2"/>
        <v>92.175159817351599</v>
      </c>
      <c r="P22" s="9"/>
    </row>
    <row r="23" spans="1:16">
      <c r="A23" s="12"/>
      <c r="B23" s="25">
        <v>335.12</v>
      </c>
      <c r="C23" s="20" t="s">
        <v>25</v>
      </c>
      <c r="D23" s="46">
        <v>116728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116728</v>
      </c>
      <c r="O23" s="47">
        <f t="shared" si="2"/>
        <v>21.320182648401826</v>
      </c>
      <c r="P23" s="9"/>
    </row>
    <row r="24" spans="1:16">
      <c r="A24" s="12"/>
      <c r="B24" s="25">
        <v>335.15</v>
      </c>
      <c r="C24" s="20" t="s">
        <v>26</v>
      </c>
      <c r="D24" s="46">
        <v>12791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12791</v>
      </c>
      <c r="O24" s="47">
        <f t="shared" si="2"/>
        <v>2.336255707762557</v>
      </c>
      <c r="P24" s="9"/>
    </row>
    <row r="25" spans="1:16">
      <c r="A25" s="12"/>
      <c r="B25" s="25">
        <v>335.18</v>
      </c>
      <c r="C25" s="20" t="s">
        <v>27</v>
      </c>
      <c r="D25" s="46">
        <v>223838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223838</v>
      </c>
      <c r="O25" s="47">
        <f t="shared" si="2"/>
        <v>40.883652968036529</v>
      </c>
      <c r="P25" s="9"/>
    </row>
    <row r="26" spans="1:16">
      <c r="A26" s="12"/>
      <c r="B26" s="25">
        <v>335.19</v>
      </c>
      <c r="C26" s="20" t="s">
        <v>37</v>
      </c>
      <c r="D26" s="46">
        <v>7395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7395</v>
      </c>
      <c r="O26" s="47">
        <f t="shared" si="2"/>
        <v>1.3506849315068492</v>
      </c>
      <c r="P26" s="9"/>
    </row>
    <row r="27" spans="1:16">
      <c r="A27" s="12"/>
      <c r="B27" s="25">
        <v>335.49</v>
      </c>
      <c r="C27" s="20" t="s">
        <v>28</v>
      </c>
      <c r="D27" s="46">
        <v>59731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59731</v>
      </c>
      <c r="O27" s="47">
        <f t="shared" si="2"/>
        <v>10.909771689497717</v>
      </c>
      <c r="P27" s="9"/>
    </row>
    <row r="28" spans="1:16">
      <c r="A28" s="12"/>
      <c r="B28" s="25">
        <v>338</v>
      </c>
      <c r="C28" s="20" t="s">
        <v>29</v>
      </c>
      <c r="D28" s="46">
        <v>7362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47" si="6">SUM(D28:M28)</f>
        <v>7362</v>
      </c>
      <c r="O28" s="47">
        <f t="shared" si="2"/>
        <v>1.3446575342465754</v>
      </c>
      <c r="P28" s="9"/>
    </row>
    <row r="29" spans="1:16" ht="15.75">
      <c r="A29" s="29" t="s">
        <v>34</v>
      </c>
      <c r="B29" s="30"/>
      <c r="C29" s="31"/>
      <c r="D29" s="32">
        <f t="shared" ref="D29:M29" si="7">SUM(D30:D35)</f>
        <v>1568492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2465748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6"/>
        <v>4034240</v>
      </c>
      <c r="O29" s="45">
        <f t="shared" si="2"/>
        <v>736.84748858447483</v>
      </c>
      <c r="P29" s="10"/>
    </row>
    <row r="30" spans="1:16">
      <c r="A30" s="12"/>
      <c r="B30" s="25">
        <v>341.2</v>
      </c>
      <c r="C30" s="20" t="s">
        <v>38</v>
      </c>
      <c r="D30" s="46">
        <v>360800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360800</v>
      </c>
      <c r="O30" s="47">
        <f t="shared" si="2"/>
        <v>65.899543378995432</v>
      </c>
      <c r="P30" s="9"/>
    </row>
    <row r="31" spans="1:16">
      <c r="A31" s="12"/>
      <c r="B31" s="25">
        <v>342.1</v>
      </c>
      <c r="C31" s="20" t="s">
        <v>39</v>
      </c>
      <c r="D31" s="46">
        <v>3091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3091</v>
      </c>
      <c r="O31" s="47">
        <f t="shared" si="2"/>
        <v>0.5645662100456621</v>
      </c>
      <c r="P31" s="9"/>
    </row>
    <row r="32" spans="1:16">
      <c r="A32" s="12"/>
      <c r="B32" s="25">
        <v>342.2</v>
      </c>
      <c r="C32" s="20" t="s">
        <v>40</v>
      </c>
      <c r="D32" s="46">
        <v>167771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167771</v>
      </c>
      <c r="O32" s="47">
        <f t="shared" si="2"/>
        <v>30.643105022831051</v>
      </c>
      <c r="P32" s="9"/>
    </row>
    <row r="33" spans="1:119">
      <c r="A33" s="12"/>
      <c r="B33" s="25">
        <v>343.4</v>
      </c>
      <c r="C33" s="20" t="s">
        <v>41</v>
      </c>
      <c r="D33" s="46">
        <v>956573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956573</v>
      </c>
      <c r="O33" s="47">
        <f t="shared" si="2"/>
        <v>174.71652968036528</v>
      </c>
      <c r="P33" s="9"/>
    </row>
    <row r="34" spans="1:119">
      <c r="A34" s="12"/>
      <c r="B34" s="25">
        <v>343.5</v>
      </c>
      <c r="C34" s="20" t="s">
        <v>42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2465748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2465748</v>
      </c>
      <c r="O34" s="47">
        <f t="shared" si="2"/>
        <v>450.3649315068493</v>
      </c>
      <c r="P34" s="9"/>
    </row>
    <row r="35" spans="1:119">
      <c r="A35" s="12"/>
      <c r="B35" s="25">
        <v>347.9</v>
      </c>
      <c r="C35" s="20" t="s">
        <v>43</v>
      </c>
      <c r="D35" s="46">
        <v>80257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80257</v>
      </c>
      <c r="O35" s="47">
        <f t="shared" si="2"/>
        <v>14.658812785388127</v>
      </c>
      <c r="P35" s="9"/>
    </row>
    <row r="36" spans="1:119" ht="15.75">
      <c r="A36" s="29" t="s">
        <v>35</v>
      </c>
      <c r="B36" s="30"/>
      <c r="C36" s="31"/>
      <c r="D36" s="32">
        <f t="shared" ref="D36:M36" si="8">SUM(D37:D38)</f>
        <v>92112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52446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6"/>
        <v>144558</v>
      </c>
      <c r="O36" s="45">
        <f t="shared" si="2"/>
        <v>26.403287671232878</v>
      </c>
      <c r="P36" s="10"/>
    </row>
    <row r="37" spans="1:119">
      <c r="A37" s="13"/>
      <c r="B37" s="39">
        <v>351.1</v>
      </c>
      <c r="C37" s="21" t="s">
        <v>46</v>
      </c>
      <c r="D37" s="46">
        <v>57129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57129</v>
      </c>
      <c r="O37" s="47">
        <f t="shared" si="2"/>
        <v>10.434520547945205</v>
      </c>
      <c r="P37" s="9"/>
    </row>
    <row r="38" spans="1:119">
      <c r="A38" s="13"/>
      <c r="B38" s="39">
        <v>359</v>
      </c>
      <c r="C38" s="21" t="s">
        <v>47</v>
      </c>
      <c r="D38" s="46">
        <v>34983</v>
      </c>
      <c r="E38" s="46">
        <v>0</v>
      </c>
      <c r="F38" s="46">
        <v>0</v>
      </c>
      <c r="G38" s="46">
        <v>0</v>
      </c>
      <c r="H38" s="46">
        <v>52446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87429</v>
      </c>
      <c r="O38" s="47">
        <f t="shared" si="2"/>
        <v>15.968767123287671</v>
      </c>
      <c r="P38" s="9"/>
    </row>
    <row r="39" spans="1:119" ht="15.75">
      <c r="A39" s="29" t="s">
        <v>4</v>
      </c>
      <c r="B39" s="30"/>
      <c r="C39" s="31"/>
      <c r="D39" s="32">
        <f t="shared" ref="D39:M39" si="9">SUM(D40:D44)</f>
        <v>15250</v>
      </c>
      <c r="E39" s="32">
        <f t="shared" si="9"/>
        <v>40536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92</v>
      </c>
      <c r="J39" s="32">
        <f t="shared" si="9"/>
        <v>0</v>
      </c>
      <c r="K39" s="32">
        <f t="shared" si="9"/>
        <v>180450</v>
      </c>
      <c r="L39" s="32">
        <f t="shared" si="9"/>
        <v>0</v>
      </c>
      <c r="M39" s="32">
        <f t="shared" si="9"/>
        <v>0</v>
      </c>
      <c r="N39" s="32">
        <f t="shared" si="6"/>
        <v>236328</v>
      </c>
      <c r="O39" s="45">
        <f t="shared" si="2"/>
        <v>43.164931506849314</v>
      </c>
      <c r="P39" s="10"/>
    </row>
    <row r="40" spans="1:119">
      <c r="A40" s="12"/>
      <c r="B40" s="25">
        <v>361.1</v>
      </c>
      <c r="C40" s="20" t="s">
        <v>48</v>
      </c>
      <c r="D40" s="46">
        <v>84596</v>
      </c>
      <c r="E40" s="46">
        <v>11366</v>
      </c>
      <c r="F40" s="46">
        <v>0</v>
      </c>
      <c r="G40" s="46">
        <v>0</v>
      </c>
      <c r="H40" s="46">
        <v>0</v>
      </c>
      <c r="I40" s="46">
        <v>8975</v>
      </c>
      <c r="J40" s="46">
        <v>0</v>
      </c>
      <c r="K40" s="46">
        <v>14379</v>
      </c>
      <c r="L40" s="46">
        <v>0</v>
      </c>
      <c r="M40" s="46">
        <v>0</v>
      </c>
      <c r="N40" s="46">
        <f t="shared" si="6"/>
        <v>119316</v>
      </c>
      <c r="O40" s="47">
        <f t="shared" si="2"/>
        <v>21.792876712328766</v>
      </c>
      <c r="P40" s="9"/>
    </row>
    <row r="41" spans="1:119">
      <c r="A41" s="12"/>
      <c r="B41" s="25">
        <v>361.3</v>
      </c>
      <c r="C41" s="20" t="s">
        <v>49</v>
      </c>
      <c r="D41" s="46">
        <v>-117417</v>
      </c>
      <c r="E41" s="46">
        <v>0</v>
      </c>
      <c r="F41" s="46">
        <v>0</v>
      </c>
      <c r="G41" s="46">
        <v>0</v>
      </c>
      <c r="H41" s="46">
        <v>0</v>
      </c>
      <c r="I41" s="46">
        <v>-8883</v>
      </c>
      <c r="J41" s="46">
        <v>0</v>
      </c>
      <c r="K41" s="46">
        <v>-13436</v>
      </c>
      <c r="L41" s="46">
        <v>0</v>
      </c>
      <c r="M41" s="46">
        <v>0</v>
      </c>
      <c r="N41" s="46">
        <f t="shared" si="6"/>
        <v>-139736</v>
      </c>
      <c r="O41" s="47">
        <f t="shared" si="2"/>
        <v>-25.522557077625571</v>
      </c>
      <c r="P41" s="9"/>
    </row>
    <row r="42" spans="1:119">
      <c r="A42" s="12"/>
      <c r="B42" s="25">
        <v>364</v>
      </c>
      <c r="C42" s="20" t="s">
        <v>50</v>
      </c>
      <c r="D42" s="46">
        <v>1950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6"/>
        <v>1950</v>
      </c>
      <c r="O42" s="47">
        <f t="shared" si="2"/>
        <v>0.35616438356164382</v>
      </c>
      <c r="P42" s="9"/>
    </row>
    <row r="43" spans="1:119">
      <c r="A43" s="12"/>
      <c r="B43" s="25">
        <v>368</v>
      </c>
      <c r="C43" s="20" t="s">
        <v>51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179507</v>
      </c>
      <c r="L43" s="46">
        <v>0</v>
      </c>
      <c r="M43" s="46">
        <v>0</v>
      </c>
      <c r="N43" s="46">
        <f t="shared" si="6"/>
        <v>179507</v>
      </c>
      <c r="O43" s="47">
        <f t="shared" si="2"/>
        <v>32.786666666666669</v>
      </c>
      <c r="P43" s="9"/>
    </row>
    <row r="44" spans="1:119">
      <c r="A44" s="12"/>
      <c r="B44" s="25">
        <v>369.9</v>
      </c>
      <c r="C44" s="20" t="s">
        <v>52</v>
      </c>
      <c r="D44" s="46">
        <v>46121</v>
      </c>
      <c r="E44" s="46">
        <v>29170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6"/>
        <v>75291</v>
      </c>
      <c r="O44" s="47">
        <f t="shared" si="2"/>
        <v>13.751780821917809</v>
      </c>
      <c r="P44" s="9"/>
    </row>
    <row r="45" spans="1:119" ht="15.75">
      <c r="A45" s="29" t="s">
        <v>36</v>
      </c>
      <c r="B45" s="30"/>
      <c r="C45" s="31"/>
      <c r="D45" s="32">
        <f t="shared" ref="D45:M45" si="10">SUM(D46:D46)</f>
        <v>10000000</v>
      </c>
      <c r="E45" s="32">
        <f t="shared" si="10"/>
        <v>10000000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si="6"/>
        <v>20000000</v>
      </c>
      <c r="O45" s="45">
        <f t="shared" si="2"/>
        <v>3652.9680365296804</v>
      </c>
      <c r="P45" s="9"/>
    </row>
    <row r="46" spans="1:119" ht="15.75" thickBot="1">
      <c r="A46" s="12"/>
      <c r="B46" s="25">
        <v>384</v>
      </c>
      <c r="C46" s="20" t="s">
        <v>53</v>
      </c>
      <c r="D46" s="46">
        <v>10000000</v>
      </c>
      <c r="E46" s="46">
        <v>10000000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6"/>
        <v>20000000</v>
      </c>
      <c r="O46" s="47">
        <f t="shared" si="2"/>
        <v>3652.9680365296804</v>
      </c>
      <c r="P46" s="9"/>
    </row>
    <row r="47" spans="1:119" ht="16.5" thickBot="1">
      <c r="A47" s="14" t="s">
        <v>44</v>
      </c>
      <c r="B47" s="23"/>
      <c r="C47" s="22"/>
      <c r="D47" s="15">
        <f t="shared" ref="D47:M47" si="11">SUM(D5,D11,D18,D29,D36,D39,D45)</f>
        <v>22467263</v>
      </c>
      <c r="E47" s="15">
        <f t="shared" si="11"/>
        <v>12358968</v>
      </c>
      <c r="F47" s="15">
        <f t="shared" si="11"/>
        <v>0</v>
      </c>
      <c r="G47" s="15">
        <f t="shared" si="11"/>
        <v>0</v>
      </c>
      <c r="H47" s="15">
        <f t="shared" si="11"/>
        <v>52446</v>
      </c>
      <c r="I47" s="15">
        <f t="shared" si="11"/>
        <v>2485365</v>
      </c>
      <c r="J47" s="15">
        <f t="shared" si="11"/>
        <v>0</v>
      </c>
      <c r="K47" s="15">
        <f t="shared" si="11"/>
        <v>180450</v>
      </c>
      <c r="L47" s="15">
        <f t="shared" si="11"/>
        <v>0</v>
      </c>
      <c r="M47" s="15">
        <f t="shared" si="11"/>
        <v>0</v>
      </c>
      <c r="N47" s="15">
        <f t="shared" si="6"/>
        <v>37544492</v>
      </c>
      <c r="O47" s="38">
        <f t="shared" si="2"/>
        <v>6857.4414611872144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48" t="s">
        <v>60</v>
      </c>
      <c r="M49" s="48"/>
      <c r="N49" s="48"/>
      <c r="O49" s="43">
        <v>5475</v>
      </c>
    </row>
    <row r="50" spans="1:15">
      <c r="A50" s="49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1"/>
    </row>
    <row r="51" spans="1:15" ht="15.75" thickBot="1">
      <c r="A51" s="52" t="s">
        <v>68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4"/>
    </row>
  </sheetData>
  <mergeCells count="10">
    <mergeCell ref="A51:O51"/>
    <mergeCell ref="A50:O50"/>
    <mergeCell ref="L49:N4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54</v>
      </c>
      <c r="B3" s="62"/>
      <c r="C3" s="63"/>
      <c r="D3" s="67" t="s">
        <v>30</v>
      </c>
      <c r="E3" s="68"/>
      <c r="F3" s="68"/>
      <c r="G3" s="68"/>
      <c r="H3" s="69"/>
      <c r="I3" s="67" t="s">
        <v>31</v>
      </c>
      <c r="J3" s="69"/>
      <c r="K3" s="67" t="s">
        <v>33</v>
      </c>
      <c r="L3" s="69"/>
      <c r="M3" s="36"/>
      <c r="N3" s="37"/>
      <c r="O3" s="70" t="s">
        <v>59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55</v>
      </c>
      <c r="F4" s="34" t="s">
        <v>56</v>
      </c>
      <c r="G4" s="34" t="s">
        <v>57</v>
      </c>
      <c r="H4" s="34" t="s">
        <v>6</v>
      </c>
      <c r="I4" s="34" t="s">
        <v>7</v>
      </c>
      <c r="J4" s="35" t="s">
        <v>58</v>
      </c>
      <c r="K4" s="35" t="s">
        <v>8</v>
      </c>
      <c r="L4" s="35" t="s">
        <v>9</v>
      </c>
      <c r="M4" s="35" t="s">
        <v>10</v>
      </c>
      <c r="N4" s="35" t="s">
        <v>32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7768843</v>
      </c>
      <c r="E5" s="27">
        <f t="shared" si="0"/>
        <v>1066157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7" si="1">SUM(D5:M5)</f>
        <v>8835000</v>
      </c>
      <c r="O5" s="33">
        <f t="shared" ref="O5:O49" si="2">(N5/O$51)</f>
        <v>1617.8355612525179</v>
      </c>
      <c r="P5" s="6"/>
    </row>
    <row r="6" spans="1:133">
      <c r="A6" s="12"/>
      <c r="B6" s="25">
        <v>311</v>
      </c>
      <c r="C6" s="20" t="s">
        <v>2</v>
      </c>
      <c r="D6" s="46">
        <v>6998207</v>
      </c>
      <c r="E6" s="46">
        <v>1066157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8064364</v>
      </c>
      <c r="O6" s="47">
        <f t="shared" si="2"/>
        <v>1476.7192821827505</v>
      </c>
      <c r="P6" s="9"/>
    </row>
    <row r="7" spans="1:133">
      <c r="A7" s="12"/>
      <c r="B7" s="25">
        <v>314.10000000000002</v>
      </c>
      <c r="C7" s="20" t="s">
        <v>11</v>
      </c>
      <c r="D7" s="46">
        <v>370670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370670</v>
      </c>
      <c r="O7" s="47">
        <f t="shared" si="2"/>
        <v>67.875846914484526</v>
      </c>
      <c r="P7" s="9"/>
    </row>
    <row r="8" spans="1:133">
      <c r="A8" s="12"/>
      <c r="B8" s="25">
        <v>314.2</v>
      </c>
      <c r="C8" s="20" t="s">
        <v>12</v>
      </c>
      <c r="D8" s="46">
        <v>288148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288148</v>
      </c>
      <c r="O8" s="47">
        <f t="shared" si="2"/>
        <v>52.764695110785567</v>
      </c>
      <c r="P8" s="9"/>
    </row>
    <row r="9" spans="1:133">
      <c r="A9" s="12"/>
      <c r="B9" s="25">
        <v>314.39999999999998</v>
      </c>
      <c r="C9" s="20" t="s">
        <v>13</v>
      </c>
      <c r="D9" s="46">
        <v>9456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9456</v>
      </c>
      <c r="O9" s="47">
        <f t="shared" si="2"/>
        <v>1.7315509979857169</v>
      </c>
      <c r="P9" s="9"/>
    </row>
    <row r="10" spans="1:133">
      <c r="A10" s="12"/>
      <c r="B10" s="25">
        <v>316</v>
      </c>
      <c r="C10" s="20" t="s">
        <v>14</v>
      </c>
      <c r="D10" s="46">
        <v>102362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102362</v>
      </c>
      <c r="O10" s="47">
        <f t="shared" si="2"/>
        <v>18.744186046511629</v>
      </c>
      <c r="P10" s="9"/>
    </row>
    <row r="11" spans="1:133" ht="15.75">
      <c r="A11" s="29" t="s">
        <v>78</v>
      </c>
      <c r="B11" s="30"/>
      <c r="C11" s="31"/>
      <c r="D11" s="32">
        <f t="shared" ref="D11:M11" si="3">SUM(D12:D16)</f>
        <v>964043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964043</v>
      </c>
      <c r="O11" s="45">
        <f t="shared" si="2"/>
        <v>176.53232008789598</v>
      </c>
      <c r="P11" s="10"/>
    </row>
    <row r="12" spans="1:133">
      <c r="A12" s="12"/>
      <c r="B12" s="25">
        <v>322</v>
      </c>
      <c r="C12" s="20" t="s">
        <v>0</v>
      </c>
      <c r="D12" s="46">
        <v>78397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78397</v>
      </c>
      <c r="O12" s="47">
        <f t="shared" si="2"/>
        <v>14.355795641823843</v>
      </c>
      <c r="P12" s="9"/>
    </row>
    <row r="13" spans="1:133">
      <c r="A13" s="12"/>
      <c r="B13" s="25">
        <v>323.10000000000002</v>
      </c>
      <c r="C13" s="20" t="s">
        <v>16</v>
      </c>
      <c r="D13" s="46">
        <v>724482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724482</v>
      </c>
      <c r="O13" s="47">
        <f t="shared" si="2"/>
        <v>132.66471342245009</v>
      </c>
      <c r="P13" s="9"/>
    </row>
    <row r="14" spans="1:133">
      <c r="A14" s="12"/>
      <c r="B14" s="25">
        <v>323.39999999999998</v>
      </c>
      <c r="C14" s="20" t="s">
        <v>17</v>
      </c>
      <c r="D14" s="46">
        <v>36488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36488</v>
      </c>
      <c r="O14" s="47">
        <f t="shared" si="2"/>
        <v>6.6815601538179816</v>
      </c>
      <c r="P14" s="9"/>
    </row>
    <row r="15" spans="1:133">
      <c r="A15" s="12"/>
      <c r="B15" s="25">
        <v>323.89999999999998</v>
      </c>
      <c r="C15" s="20" t="s">
        <v>18</v>
      </c>
      <c r="D15" s="46">
        <v>48000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48000</v>
      </c>
      <c r="O15" s="47">
        <f t="shared" si="2"/>
        <v>8.7895989745467862</v>
      </c>
      <c r="P15" s="9"/>
    </row>
    <row r="16" spans="1:133">
      <c r="A16" s="12"/>
      <c r="B16" s="25">
        <v>329</v>
      </c>
      <c r="C16" s="20" t="s">
        <v>79</v>
      </c>
      <c r="D16" s="46">
        <v>76676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76676</v>
      </c>
      <c r="O16" s="47">
        <f t="shared" si="2"/>
        <v>14.040651895257279</v>
      </c>
      <c r="P16" s="9"/>
    </row>
    <row r="17" spans="1:16" ht="15.75">
      <c r="A17" s="29" t="s">
        <v>21</v>
      </c>
      <c r="B17" s="30"/>
      <c r="C17" s="31"/>
      <c r="D17" s="32">
        <f t="shared" ref="D17:M17" si="4">SUM(D18:D28)</f>
        <v>1023013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1023013</v>
      </c>
      <c r="O17" s="45">
        <f t="shared" si="2"/>
        <v>187.33070866141733</v>
      </c>
      <c r="P17" s="10"/>
    </row>
    <row r="18" spans="1:16">
      <c r="A18" s="12"/>
      <c r="B18" s="25">
        <v>331.9</v>
      </c>
      <c r="C18" s="20" t="s">
        <v>22</v>
      </c>
      <c r="D18" s="46">
        <v>11178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7" si="5">SUM(D18:M18)</f>
        <v>11178</v>
      </c>
      <c r="O18" s="47">
        <f t="shared" si="2"/>
        <v>2.0468778611975829</v>
      </c>
      <c r="P18" s="9"/>
    </row>
    <row r="19" spans="1:16">
      <c r="A19" s="12"/>
      <c r="B19" s="25">
        <v>333</v>
      </c>
      <c r="C19" s="20" t="s">
        <v>3</v>
      </c>
      <c r="D19" s="46">
        <v>272155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272155</v>
      </c>
      <c r="O19" s="47">
        <f t="shared" si="2"/>
        <v>49.836110602453765</v>
      </c>
      <c r="P19" s="9"/>
    </row>
    <row r="20" spans="1:16">
      <c r="A20" s="12"/>
      <c r="B20" s="25">
        <v>334.2</v>
      </c>
      <c r="C20" s="20" t="s">
        <v>23</v>
      </c>
      <c r="D20" s="46">
        <v>6775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6775</v>
      </c>
      <c r="O20" s="47">
        <f t="shared" si="2"/>
        <v>1.2406152719282182</v>
      </c>
      <c r="P20" s="9"/>
    </row>
    <row r="21" spans="1:16">
      <c r="A21" s="12"/>
      <c r="B21" s="25">
        <v>334.49</v>
      </c>
      <c r="C21" s="20" t="s">
        <v>63</v>
      </c>
      <c r="D21" s="46">
        <v>272444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272444</v>
      </c>
      <c r="O21" s="47">
        <f t="shared" si="2"/>
        <v>49.889031312946344</v>
      </c>
      <c r="P21" s="9"/>
    </row>
    <row r="22" spans="1:16">
      <c r="A22" s="12"/>
      <c r="B22" s="25">
        <v>334.7</v>
      </c>
      <c r="C22" s="20" t="s">
        <v>24</v>
      </c>
      <c r="D22" s="46">
        <v>61998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61998</v>
      </c>
      <c r="O22" s="47">
        <f t="shared" si="2"/>
        <v>11.352865775498993</v>
      </c>
      <c r="P22" s="9"/>
    </row>
    <row r="23" spans="1:16">
      <c r="A23" s="12"/>
      <c r="B23" s="25">
        <v>335.12</v>
      </c>
      <c r="C23" s="20" t="s">
        <v>25</v>
      </c>
      <c r="D23" s="46">
        <v>118226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118226</v>
      </c>
      <c r="O23" s="47">
        <f t="shared" si="2"/>
        <v>21.649148507599342</v>
      </c>
      <c r="P23" s="9"/>
    </row>
    <row r="24" spans="1:16">
      <c r="A24" s="12"/>
      <c r="B24" s="25">
        <v>335.15</v>
      </c>
      <c r="C24" s="20" t="s">
        <v>26</v>
      </c>
      <c r="D24" s="46">
        <v>15746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15746</v>
      </c>
      <c r="O24" s="47">
        <f t="shared" si="2"/>
        <v>2.8833546969419519</v>
      </c>
      <c r="P24" s="9"/>
    </row>
    <row r="25" spans="1:16">
      <c r="A25" s="12"/>
      <c r="B25" s="25">
        <v>335.18</v>
      </c>
      <c r="C25" s="20" t="s">
        <v>27</v>
      </c>
      <c r="D25" s="46">
        <v>228014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228014</v>
      </c>
      <c r="O25" s="47">
        <f t="shared" si="2"/>
        <v>41.753158762131477</v>
      </c>
      <c r="P25" s="9"/>
    </row>
    <row r="26" spans="1:16">
      <c r="A26" s="12"/>
      <c r="B26" s="25">
        <v>335.19</v>
      </c>
      <c r="C26" s="20" t="s">
        <v>37</v>
      </c>
      <c r="D26" s="46">
        <v>9125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9125</v>
      </c>
      <c r="O26" s="47">
        <f t="shared" si="2"/>
        <v>1.6709393883904047</v>
      </c>
      <c r="P26" s="9"/>
    </row>
    <row r="27" spans="1:16">
      <c r="A27" s="12"/>
      <c r="B27" s="25">
        <v>335.49</v>
      </c>
      <c r="C27" s="20" t="s">
        <v>28</v>
      </c>
      <c r="D27" s="46">
        <v>21358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21358</v>
      </c>
      <c r="O27" s="47">
        <f t="shared" si="2"/>
        <v>3.9110053103827136</v>
      </c>
      <c r="P27" s="9"/>
    </row>
    <row r="28" spans="1:16">
      <c r="A28" s="12"/>
      <c r="B28" s="25">
        <v>338</v>
      </c>
      <c r="C28" s="20" t="s">
        <v>29</v>
      </c>
      <c r="D28" s="46">
        <v>5994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5994</v>
      </c>
      <c r="O28" s="47">
        <f t="shared" si="2"/>
        <v>1.09760117194653</v>
      </c>
      <c r="P28" s="9"/>
    </row>
    <row r="29" spans="1:16" ht="15.75">
      <c r="A29" s="29" t="s">
        <v>34</v>
      </c>
      <c r="B29" s="30"/>
      <c r="C29" s="31"/>
      <c r="D29" s="32">
        <f t="shared" ref="D29:M29" si="6">SUM(D30:D36)</f>
        <v>1745068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2403263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>SUM(D29:M29)</f>
        <v>4148331</v>
      </c>
      <c r="O29" s="45">
        <f t="shared" si="2"/>
        <v>759.62845632668007</v>
      </c>
      <c r="P29" s="10"/>
    </row>
    <row r="30" spans="1:16">
      <c r="A30" s="12"/>
      <c r="B30" s="25">
        <v>341.2</v>
      </c>
      <c r="C30" s="20" t="s">
        <v>38</v>
      </c>
      <c r="D30" s="46">
        <v>298900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298900</v>
      </c>
      <c r="O30" s="47">
        <f t="shared" si="2"/>
        <v>54.733565281084047</v>
      </c>
      <c r="P30" s="9"/>
    </row>
    <row r="31" spans="1:16">
      <c r="A31" s="12"/>
      <c r="B31" s="25">
        <v>342.1</v>
      </c>
      <c r="C31" s="20" t="s">
        <v>39</v>
      </c>
      <c r="D31" s="46">
        <v>6210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8" si="7">SUM(D31:M31)</f>
        <v>6210</v>
      </c>
      <c r="O31" s="47">
        <f t="shared" si="2"/>
        <v>1.1371543673319904</v>
      </c>
      <c r="P31" s="9"/>
    </row>
    <row r="32" spans="1:16">
      <c r="A32" s="12"/>
      <c r="B32" s="25">
        <v>342.2</v>
      </c>
      <c r="C32" s="20" t="s">
        <v>40</v>
      </c>
      <c r="D32" s="46">
        <v>160158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160158</v>
      </c>
      <c r="O32" s="47">
        <f t="shared" si="2"/>
        <v>29.327595678447171</v>
      </c>
      <c r="P32" s="9"/>
    </row>
    <row r="33" spans="1:16">
      <c r="A33" s="12"/>
      <c r="B33" s="25">
        <v>343.4</v>
      </c>
      <c r="C33" s="20" t="s">
        <v>41</v>
      </c>
      <c r="D33" s="46">
        <v>1150654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1150654</v>
      </c>
      <c r="O33" s="47">
        <f t="shared" si="2"/>
        <v>210.70390038454497</v>
      </c>
      <c r="P33" s="9"/>
    </row>
    <row r="34" spans="1:16">
      <c r="A34" s="12"/>
      <c r="B34" s="25">
        <v>343.5</v>
      </c>
      <c r="C34" s="20" t="s">
        <v>42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2403263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2403263</v>
      </c>
      <c r="O34" s="47">
        <f t="shared" si="2"/>
        <v>440.07745834096318</v>
      </c>
      <c r="P34" s="9"/>
    </row>
    <row r="35" spans="1:16">
      <c r="A35" s="12"/>
      <c r="B35" s="25">
        <v>343.9</v>
      </c>
      <c r="C35" s="20" t="s">
        <v>80</v>
      </c>
      <c r="D35" s="46">
        <v>36709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36709</v>
      </c>
      <c r="O35" s="47">
        <f t="shared" si="2"/>
        <v>6.722028932429958</v>
      </c>
      <c r="P35" s="9"/>
    </row>
    <row r="36" spans="1:16">
      <c r="A36" s="12"/>
      <c r="B36" s="25">
        <v>347.2</v>
      </c>
      <c r="C36" s="20" t="s">
        <v>65</v>
      </c>
      <c r="D36" s="46">
        <v>92437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92437</v>
      </c>
      <c r="O36" s="47">
        <f t="shared" si="2"/>
        <v>16.926753341878776</v>
      </c>
      <c r="P36" s="9"/>
    </row>
    <row r="37" spans="1:16" ht="15.75">
      <c r="A37" s="29" t="s">
        <v>35</v>
      </c>
      <c r="B37" s="30"/>
      <c r="C37" s="31"/>
      <c r="D37" s="32">
        <f t="shared" ref="D37:M37" si="8">SUM(D38:D39)</f>
        <v>177670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7188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7"/>
        <v>184858</v>
      </c>
      <c r="O37" s="45">
        <f t="shared" si="2"/>
        <v>33.850576817432703</v>
      </c>
      <c r="P37" s="10"/>
    </row>
    <row r="38" spans="1:16">
      <c r="A38" s="13"/>
      <c r="B38" s="39">
        <v>351.1</v>
      </c>
      <c r="C38" s="21" t="s">
        <v>46</v>
      </c>
      <c r="D38" s="46">
        <v>74210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74210</v>
      </c>
      <c r="O38" s="47">
        <f t="shared" si="2"/>
        <v>13.589086247939937</v>
      </c>
      <c r="P38" s="9"/>
    </row>
    <row r="39" spans="1:16">
      <c r="A39" s="13"/>
      <c r="B39" s="39">
        <v>359</v>
      </c>
      <c r="C39" s="21" t="s">
        <v>47</v>
      </c>
      <c r="D39" s="46">
        <v>103460</v>
      </c>
      <c r="E39" s="46">
        <v>0</v>
      </c>
      <c r="F39" s="46">
        <v>0</v>
      </c>
      <c r="G39" s="46">
        <v>0</v>
      </c>
      <c r="H39" s="46">
        <v>7188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9" si="9">SUM(D39:M39)</f>
        <v>110648</v>
      </c>
      <c r="O39" s="47">
        <f t="shared" si="2"/>
        <v>20.261490569492768</v>
      </c>
      <c r="P39" s="9"/>
    </row>
    <row r="40" spans="1:16" ht="15.75">
      <c r="A40" s="29" t="s">
        <v>4</v>
      </c>
      <c r="B40" s="30"/>
      <c r="C40" s="31"/>
      <c r="D40" s="32">
        <f t="shared" ref="D40:M40" si="10">SUM(D41:D46)</f>
        <v>429431</v>
      </c>
      <c r="E40" s="32">
        <f t="shared" si="10"/>
        <v>174534</v>
      </c>
      <c r="F40" s="32">
        <f t="shared" si="10"/>
        <v>0</v>
      </c>
      <c r="G40" s="32">
        <f t="shared" si="10"/>
        <v>0</v>
      </c>
      <c r="H40" s="32">
        <f t="shared" si="10"/>
        <v>870</v>
      </c>
      <c r="I40" s="32">
        <f t="shared" si="10"/>
        <v>103091</v>
      </c>
      <c r="J40" s="32">
        <f t="shared" si="10"/>
        <v>0</v>
      </c>
      <c r="K40" s="32">
        <f t="shared" si="10"/>
        <v>45165</v>
      </c>
      <c r="L40" s="32">
        <f t="shared" si="10"/>
        <v>0</v>
      </c>
      <c r="M40" s="32">
        <f t="shared" si="10"/>
        <v>0</v>
      </c>
      <c r="N40" s="32">
        <f t="shared" si="9"/>
        <v>753091</v>
      </c>
      <c r="O40" s="45">
        <f t="shared" si="2"/>
        <v>137.90349752792528</v>
      </c>
      <c r="P40" s="10"/>
    </row>
    <row r="41" spans="1:16">
      <c r="A41" s="12"/>
      <c r="B41" s="25">
        <v>361.1</v>
      </c>
      <c r="C41" s="20" t="s">
        <v>48</v>
      </c>
      <c r="D41" s="46">
        <v>464182</v>
      </c>
      <c r="E41" s="46">
        <v>154813</v>
      </c>
      <c r="F41" s="46">
        <v>0</v>
      </c>
      <c r="G41" s="46">
        <v>0</v>
      </c>
      <c r="H41" s="46">
        <v>870</v>
      </c>
      <c r="I41" s="46">
        <v>72301</v>
      </c>
      <c r="J41" s="46">
        <v>0</v>
      </c>
      <c r="K41" s="46">
        <v>-116625</v>
      </c>
      <c r="L41" s="46">
        <v>0</v>
      </c>
      <c r="M41" s="46">
        <v>0</v>
      </c>
      <c r="N41" s="46">
        <f t="shared" si="9"/>
        <v>575541</v>
      </c>
      <c r="O41" s="47">
        <f t="shared" si="2"/>
        <v>105.39113715436733</v>
      </c>
      <c r="P41" s="9"/>
    </row>
    <row r="42" spans="1:16">
      <c r="A42" s="12"/>
      <c r="B42" s="25">
        <v>361.3</v>
      </c>
      <c r="C42" s="20" t="s">
        <v>49</v>
      </c>
      <c r="D42" s="46">
        <v>-132034</v>
      </c>
      <c r="E42" s="46">
        <v>0</v>
      </c>
      <c r="F42" s="46">
        <v>0</v>
      </c>
      <c r="G42" s="46">
        <v>0</v>
      </c>
      <c r="H42" s="46">
        <v>0</v>
      </c>
      <c r="I42" s="46">
        <v>-10470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-142504</v>
      </c>
      <c r="O42" s="47">
        <f t="shared" si="2"/>
        <v>-26.094854422266984</v>
      </c>
      <c r="P42" s="9"/>
    </row>
    <row r="43" spans="1:16">
      <c r="A43" s="12"/>
      <c r="B43" s="25">
        <v>363.23</v>
      </c>
      <c r="C43" s="20" t="s">
        <v>81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41260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41260</v>
      </c>
      <c r="O43" s="47">
        <f t="shared" si="2"/>
        <v>7.5553927852041749</v>
      </c>
      <c r="P43" s="9"/>
    </row>
    <row r="44" spans="1:16">
      <c r="A44" s="12"/>
      <c r="B44" s="25">
        <v>364</v>
      </c>
      <c r="C44" s="20" t="s">
        <v>50</v>
      </c>
      <c r="D44" s="46">
        <v>14962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14962</v>
      </c>
      <c r="O44" s="47">
        <f t="shared" si="2"/>
        <v>2.7397912470243546</v>
      </c>
      <c r="P44" s="9"/>
    </row>
    <row r="45" spans="1:16">
      <c r="A45" s="12"/>
      <c r="B45" s="25">
        <v>368</v>
      </c>
      <c r="C45" s="20" t="s">
        <v>51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161790</v>
      </c>
      <c r="L45" s="46">
        <v>0</v>
      </c>
      <c r="M45" s="46">
        <v>0</v>
      </c>
      <c r="N45" s="46">
        <f t="shared" si="9"/>
        <v>161790</v>
      </c>
      <c r="O45" s="47">
        <f t="shared" si="2"/>
        <v>29.626442043581761</v>
      </c>
      <c r="P45" s="9"/>
    </row>
    <row r="46" spans="1:16">
      <c r="A46" s="12"/>
      <c r="B46" s="25">
        <v>369.9</v>
      </c>
      <c r="C46" s="20" t="s">
        <v>52</v>
      </c>
      <c r="D46" s="46">
        <v>82321</v>
      </c>
      <c r="E46" s="46">
        <v>19721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102042</v>
      </c>
      <c r="O46" s="47">
        <f t="shared" si="2"/>
        <v>18.68558872001465</v>
      </c>
      <c r="P46" s="9"/>
    </row>
    <row r="47" spans="1:16" ht="15.75">
      <c r="A47" s="29" t="s">
        <v>36</v>
      </c>
      <c r="B47" s="30"/>
      <c r="C47" s="31"/>
      <c r="D47" s="32">
        <f t="shared" ref="D47:M47" si="11">SUM(D48:D48)</f>
        <v>10000000</v>
      </c>
      <c r="E47" s="32">
        <f t="shared" si="11"/>
        <v>0</v>
      </c>
      <c r="F47" s="32">
        <f t="shared" si="11"/>
        <v>0</v>
      </c>
      <c r="G47" s="32">
        <f t="shared" si="11"/>
        <v>0</v>
      </c>
      <c r="H47" s="32">
        <f t="shared" si="11"/>
        <v>0</v>
      </c>
      <c r="I47" s="32">
        <f t="shared" si="11"/>
        <v>0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 t="shared" si="9"/>
        <v>10000000</v>
      </c>
      <c r="O47" s="45">
        <f t="shared" si="2"/>
        <v>1831.1664530305804</v>
      </c>
      <c r="P47" s="9"/>
    </row>
    <row r="48" spans="1:16" ht="15.75" thickBot="1">
      <c r="A48" s="12"/>
      <c r="B48" s="25">
        <v>384</v>
      </c>
      <c r="C48" s="20" t="s">
        <v>53</v>
      </c>
      <c r="D48" s="46">
        <v>10000000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10000000</v>
      </c>
      <c r="O48" s="47">
        <f t="shared" si="2"/>
        <v>1831.1664530305804</v>
      </c>
      <c r="P48" s="9"/>
    </row>
    <row r="49" spans="1:119" ht="16.5" thickBot="1">
      <c r="A49" s="14" t="s">
        <v>44</v>
      </c>
      <c r="B49" s="23"/>
      <c r="C49" s="22"/>
      <c r="D49" s="15">
        <f t="shared" ref="D49:M49" si="12">SUM(D5,D11,D17,D29,D37,D40,D47)</f>
        <v>22108068</v>
      </c>
      <c r="E49" s="15">
        <f t="shared" si="12"/>
        <v>1240691</v>
      </c>
      <c r="F49" s="15">
        <f t="shared" si="12"/>
        <v>0</v>
      </c>
      <c r="G49" s="15">
        <f t="shared" si="12"/>
        <v>0</v>
      </c>
      <c r="H49" s="15">
        <f t="shared" si="12"/>
        <v>8058</v>
      </c>
      <c r="I49" s="15">
        <f t="shared" si="12"/>
        <v>2506354</v>
      </c>
      <c r="J49" s="15">
        <f t="shared" si="12"/>
        <v>0</v>
      </c>
      <c r="K49" s="15">
        <f t="shared" si="12"/>
        <v>45165</v>
      </c>
      <c r="L49" s="15">
        <f t="shared" si="12"/>
        <v>0</v>
      </c>
      <c r="M49" s="15">
        <f t="shared" si="12"/>
        <v>0</v>
      </c>
      <c r="N49" s="15">
        <f t="shared" si="9"/>
        <v>25908336</v>
      </c>
      <c r="O49" s="38">
        <f t="shared" si="2"/>
        <v>4744.2475737044497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48" t="s">
        <v>82</v>
      </c>
      <c r="M51" s="48"/>
      <c r="N51" s="48"/>
      <c r="O51" s="43">
        <v>5461</v>
      </c>
    </row>
    <row r="52" spans="1:119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1"/>
    </row>
    <row r="53" spans="1:119" ht="15.75" customHeight="1" thickBot="1">
      <c r="A53" s="52" t="s">
        <v>68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4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121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54</v>
      </c>
      <c r="B3" s="62"/>
      <c r="C3" s="63"/>
      <c r="D3" s="67" t="s">
        <v>30</v>
      </c>
      <c r="E3" s="68"/>
      <c r="F3" s="68"/>
      <c r="G3" s="68"/>
      <c r="H3" s="69"/>
      <c r="I3" s="67" t="s">
        <v>31</v>
      </c>
      <c r="J3" s="69"/>
      <c r="K3" s="67" t="s">
        <v>33</v>
      </c>
      <c r="L3" s="68"/>
      <c r="M3" s="69"/>
      <c r="N3" s="36"/>
      <c r="O3" s="37"/>
      <c r="P3" s="70" t="s">
        <v>110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55</v>
      </c>
      <c r="F4" s="34" t="s">
        <v>56</v>
      </c>
      <c r="G4" s="34" t="s">
        <v>57</v>
      </c>
      <c r="H4" s="34" t="s">
        <v>6</v>
      </c>
      <c r="I4" s="34" t="s">
        <v>7</v>
      </c>
      <c r="J4" s="35" t="s">
        <v>58</v>
      </c>
      <c r="K4" s="35" t="s">
        <v>8</v>
      </c>
      <c r="L4" s="35" t="s">
        <v>9</v>
      </c>
      <c r="M4" s="35" t="s">
        <v>111</v>
      </c>
      <c r="N4" s="35" t="s">
        <v>10</v>
      </c>
      <c r="O4" s="35" t="s">
        <v>112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113</v>
      </c>
      <c r="B5" s="26"/>
      <c r="C5" s="26"/>
      <c r="D5" s="27">
        <f t="shared" ref="D5:N5" si="0">SUM(D6:D12)</f>
        <v>9860468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9860468</v>
      </c>
      <c r="P5" s="33">
        <f t="shared" ref="P5:P36" si="1">(O5/P$56)</f>
        <v>1867.8666414093577</v>
      </c>
      <c r="Q5" s="6"/>
    </row>
    <row r="6" spans="1:134">
      <c r="A6" s="12"/>
      <c r="B6" s="25">
        <v>311</v>
      </c>
      <c r="C6" s="20" t="s">
        <v>2</v>
      </c>
      <c r="D6" s="46">
        <v>8406469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8406469</v>
      </c>
      <c r="P6" s="47">
        <f t="shared" si="1"/>
        <v>1592.4358780071984</v>
      </c>
      <c r="Q6" s="9"/>
    </row>
    <row r="7" spans="1:134">
      <c r="A7" s="12"/>
      <c r="B7" s="25">
        <v>312.41000000000003</v>
      </c>
      <c r="C7" s="20" t="s">
        <v>122</v>
      </c>
      <c r="D7" s="46">
        <v>142191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142191</v>
      </c>
      <c r="P7" s="47">
        <f t="shared" si="1"/>
        <v>26.935215002841446</v>
      </c>
      <c r="Q7" s="9"/>
    </row>
    <row r="8" spans="1:134">
      <c r="A8" s="12"/>
      <c r="B8" s="25">
        <v>312.43</v>
      </c>
      <c r="C8" s="20" t="s">
        <v>123</v>
      </c>
      <c r="D8" s="46">
        <v>101855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101855</v>
      </c>
      <c r="P8" s="47">
        <f t="shared" si="1"/>
        <v>19.294373934457283</v>
      </c>
      <c r="Q8" s="9"/>
    </row>
    <row r="9" spans="1:134">
      <c r="A9" s="12"/>
      <c r="B9" s="25">
        <v>314.10000000000002</v>
      </c>
      <c r="C9" s="20" t="s">
        <v>11</v>
      </c>
      <c r="D9" s="46">
        <v>890715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890715</v>
      </c>
      <c r="P9" s="47">
        <f t="shared" si="1"/>
        <v>168.72797878386058</v>
      </c>
      <c r="Q9" s="9"/>
    </row>
    <row r="10" spans="1:134">
      <c r="A10" s="12"/>
      <c r="B10" s="25">
        <v>314.39999999999998</v>
      </c>
      <c r="C10" s="20" t="s">
        <v>13</v>
      </c>
      <c r="D10" s="46">
        <v>9880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9880</v>
      </c>
      <c r="P10" s="47">
        <f t="shared" si="1"/>
        <v>1.871566584580413</v>
      </c>
      <c r="Q10" s="9"/>
    </row>
    <row r="11" spans="1:134">
      <c r="A11" s="12"/>
      <c r="B11" s="25">
        <v>315.2</v>
      </c>
      <c r="C11" s="20" t="s">
        <v>114</v>
      </c>
      <c r="D11" s="46">
        <v>206562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206562</v>
      </c>
      <c r="P11" s="47">
        <f t="shared" si="1"/>
        <v>39.129001704868344</v>
      </c>
      <c r="Q11" s="9"/>
    </row>
    <row r="12" spans="1:134">
      <c r="A12" s="12"/>
      <c r="B12" s="25">
        <v>316</v>
      </c>
      <c r="C12" s="20" t="s">
        <v>85</v>
      </c>
      <c r="D12" s="46">
        <v>102796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102796</v>
      </c>
      <c r="P12" s="47">
        <f t="shared" si="1"/>
        <v>19.472627391551431</v>
      </c>
      <c r="Q12" s="9"/>
    </row>
    <row r="13" spans="1:134" ht="15.75">
      <c r="A13" s="29" t="s">
        <v>15</v>
      </c>
      <c r="B13" s="30"/>
      <c r="C13" s="31"/>
      <c r="D13" s="32">
        <f t="shared" ref="D13:N13" si="3">SUM(D14:D21)</f>
        <v>1105991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274738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1380729</v>
      </c>
      <c r="P13" s="45">
        <f t="shared" si="1"/>
        <v>261.55124076529648</v>
      </c>
      <c r="Q13" s="10"/>
    </row>
    <row r="14" spans="1:134">
      <c r="A14" s="12"/>
      <c r="B14" s="25">
        <v>322</v>
      </c>
      <c r="C14" s="20" t="s">
        <v>115</v>
      </c>
      <c r="D14" s="46">
        <v>269282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269282</v>
      </c>
      <c r="P14" s="47">
        <f t="shared" si="1"/>
        <v>51.010039780261415</v>
      </c>
      <c r="Q14" s="9"/>
    </row>
    <row r="15" spans="1:134">
      <c r="A15" s="12"/>
      <c r="B15" s="25">
        <v>322.89999999999998</v>
      </c>
      <c r="C15" s="20" t="s">
        <v>116</v>
      </c>
      <c r="D15" s="46">
        <v>41687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1" si="4">SUM(D15:N15)</f>
        <v>41687</v>
      </c>
      <c r="P15" s="47">
        <f t="shared" si="1"/>
        <v>7.8967607501420725</v>
      </c>
      <c r="Q15" s="9"/>
    </row>
    <row r="16" spans="1:134">
      <c r="A16" s="12"/>
      <c r="B16" s="25">
        <v>323.10000000000002</v>
      </c>
      <c r="C16" s="20" t="s">
        <v>16</v>
      </c>
      <c r="D16" s="46">
        <v>718287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718287</v>
      </c>
      <c r="P16" s="47">
        <f t="shared" si="1"/>
        <v>136.0649744269748</v>
      </c>
      <c r="Q16" s="9"/>
    </row>
    <row r="17" spans="1:17">
      <c r="A17" s="12"/>
      <c r="B17" s="25">
        <v>323.39999999999998</v>
      </c>
      <c r="C17" s="20" t="s">
        <v>17</v>
      </c>
      <c r="D17" s="46">
        <v>46492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46492</v>
      </c>
      <c r="P17" s="47">
        <f t="shared" si="1"/>
        <v>8.8069710172381139</v>
      </c>
      <c r="Q17" s="9"/>
    </row>
    <row r="18" spans="1:17">
      <c r="A18" s="12"/>
      <c r="B18" s="25">
        <v>323.89999999999998</v>
      </c>
      <c r="C18" s="20" t="s">
        <v>18</v>
      </c>
      <c r="D18" s="46">
        <v>30243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30243</v>
      </c>
      <c r="P18" s="47">
        <f t="shared" si="1"/>
        <v>5.7289259329418449</v>
      </c>
      <c r="Q18" s="9"/>
    </row>
    <row r="19" spans="1:17">
      <c r="A19" s="12"/>
      <c r="B19" s="25">
        <v>324.20999999999998</v>
      </c>
      <c r="C19" s="20" t="s">
        <v>19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12569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12569</v>
      </c>
      <c r="P19" s="47">
        <f t="shared" si="1"/>
        <v>2.3809433604849404</v>
      </c>
      <c r="Q19" s="9"/>
    </row>
    <row r="20" spans="1:17">
      <c r="A20" s="12"/>
      <c r="B20" s="25">
        <v>324.22000000000003</v>
      </c>
      <c r="C20" s="20" t="s">
        <v>124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124800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124800</v>
      </c>
      <c r="P20" s="47">
        <f t="shared" si="1"/>
        <v>23.640841068384162</v>
      </c>
      <c r="Q20" s="9"/>
    </row>
    <row r="21" spans="1:17">
      <c r="A21" s="12"/>
      <c r="B21" s="25" t="s">
        <v>125</v>
      </c>
      <c r="C21" s="20" t="s">
        <v>126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137369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137369</v>
      </c>
      <c r="P21" s="47">
        <f t="shared" si="1"/>
        <v>26.021784428869104</v>
      </c>
      <c r="Q21" s="9"/>
    </row>
    <row r="22" spans="1:17" ht="15.75">
      <c r="A22" s="29" t="s">
        <v>117</v>
      </c>
      <c r="B22" s="30"/>
      <c r="C22" s="31"/>
      <c r="D22" s="32">
        <f t="shared" ref="D22:N22" si="5">SUM(D23:D31)</f>
        <v>2957284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5"/>
        <v>0</v>
      </c>
      <c r="O22" s="44">
        <f>SUM(D22:N22)</f>
        <v>2957284</v>
      </c>
      <c r="P22" s="45">
        <f t="shared" si="1"/>
        <v>560.19776472816818</v>
      </c>
      <c r="Q22" s="10"/>
    </row>
    <row r="23" spans="1:17">
      <c r="A23" s="12"/>
      <c r="B23" s="25">
        <v>331.2</v>
      </c>
      <c r="C23" s="20" t="s">
        <v>127</v>
      </c>
      <c r="D23" s="46">
        <v>1982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1982</v>
      </c>
      <c r="P23" s="47">
        <f t="shared" si="1"/>
        <v>0.37544989581360105</v>
      </c>
      <c r="Q23" s="9"/>
    </row>
    <row r="24" spans="1:17">
      <c r="A24" s="12"/>
      <c r="B24" s="25">
        <v>331.5</v>
      </c>
      <c r="C24" s="20" t="s">
        <v>100</v>
      </c>
      <c r="D24" s="46">
        <v>31279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30" si="6">SUM(D24:N24)</f>
        <v>31279</v>
      </c>
      <c r="P24" s="47">
        <f t="shared" si="1"/>
        <v>5.9251752225800338</v>
      </c>
      <c r="Q24" s="9"/>
    </row>
    <row r="25" spans="1:17">
      <c r="A25" s="12"/>
      <c r="B25" s="25">
        <v>331.51</v>
      </c>
      <c r="C25" s="20" t="s">
        <v>128</v>
      </c>
      <c r="D25" s="46">
        <v>2310939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2310939</v>
      </c>
      <c r="P25" s="47">
        <f t="shared" si="1"/>
        <v>437.76075014207237</v>
      </c>
      <c r="Q25" s="9"/>
    </row>
    <row r="26" spans="1:17">
      <c r="A26" s="12"/>
      <c r="B26" s="25">
        <v>334.49</v>
      </c>
      <c r="C26" s="20" t="s">
        <v>63</v>
      </c>
      <c r="D26" s="46">
        <v>114667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114667</v>
      </c>
      <c r="P26" s="47">
        <f t="shared" si="1"/>
        <v>21.72134874029172</v>
      </c>
      <c r="Q26" s="9"/>
    </row>
    <row r="27" spans="1:17">
      <c r="A27" s="12"/>
      <c r="B27" s="25">
        <v>335.125</v>
      </c>
      <c r="C27" s="20" t="s">
        <v>118</v>
      </c>
      <c r="D27" s="46">
        <v>146429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146429</v>
      </c>
      <c r="P27" s="47">
        <f t="shared" si="1"/>
        <v>27.738018564121994</v>
      </c>
      <c r="Q27" s="9"/>
    </row>
    <row r="28" spans="1:17">
      <c r="A28" s="12"/>
      <c r="B28" s="25">
        <v>335.15</v>
      </c>
      <c r="C28" s="20" t="s">
        <v>87</v>
      </c>
      <c r="D28" s="46">
        <v>14297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14297</v>
      </c>
      <c r="P28" s="47">
        <f t="shared" si="1"/>
        <v>2.7082780829702595</v>
      </c>
      <c r="Q28" s="9"/>
    </row>
    <row r="29" spans="1:17">
      <c r="A29" s="12"/>
      <c r="B29" s="25">
        <v>335.18</v>
      </c>
      <c r="C29" s="20" t="s">
        <v>119</v>
      </c>
      <c r="D29" s="46">
        <v>317432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317432</v>
      </c>
      <c r="P29" s="47">
        <f t="shared" si="1"/>
        <v>60.131085432847129</v>
      </c>
      <c r="Q29" s="9"/>
    </row>
    <row r="30" spans="1:17">
      <c r="A30" s="12"/>
      <c r="B30" s="25">
        <v>335.21</v>
      </c>
      <c r="C30" s="20" t="s">
        <v>129</v>
      </c>
      <c r="D30" s="46">
        <v>13440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13440</v>
      </c>
      <c r="P30" s="47">
        <f t="shared" si="1"/>
        <v>2.5459367304413716</v>
      </c>
      <c r="Q30" s="9"/>
    </row>
    <row r="31" spans="1:17">
      <c r="A31" s="12"/>
      <c r="B31" s="25">
        <v>335.45</v>
      </c>
      <c r="C31" s="20" t="s">
        <v>130</v>
      </c>
      <c r="D31" s="46">
        <v>6819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" si="7">SUM(D31:N31)</f>
        <v>6819</v>
      </c>
      <c r="P31" s="47">
        <f t="shared" si="1"/>
        <v>1.2917219170297405</v>
      </c>
      <c r="Q31" s="9"/>
    </row>
    <row r="32" spans="1:17" ht="15.75">
      <c r="A32" s="29" t="s">
        <v>34</v>
      </c>
      <c r="B32" s="30"/>
      <c r="C32" s="31"/>
      <c r="D32" s="32">
        <f t="shared" ref="D32:N32" si="8">SUM(D33:D39)</f>
        <v>1869264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3636242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8"/>
        <v>0</v>
      </c>
      <c r="O32" s="32">
        <f>SUM(D32:N32)</f>
        <v>5505506</v>
      </c>
      <c r="P32" s="45">
        <f t="shared" si="1"/>
        <v>1042.9069899602198</v>
      </c>
      <c r="Q32" s="10"/>
    </row>
    <row r="33" spans="1:17">
      <c r="A33" s="12"/>
      <c r="B33" s="25">
        <v>342.1</v>
      </c>
      <c r="C33" s="20" t="s">
        <v>39</v>
      </c>
      <c r="D33" s="46">
        <v>1463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38" si="9">SUM(D33:N33)</f>
        <v>1463</v>
      </c>
      <c r="P33" s="47">
        <f t="shared" si="1"/>
        <v>0.27713582117825347</v>
      </c>
      <c r="Q33" s="9"/>
    </row>
    <row r="34" spans="1:17">
      <c r="A34" s="12"/>
      <c r="B34" s="25">
        <v>342.2</v>
      </c>
      <c r="C34" s="20" t="s">
        <v>40</v>
      </c>
      <c r="D34" s="46">
        <v>65000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9"/>
        <v>65000</v>
      </c>
      <c r="P34" s="47">
        <f t="shared" si="1"/>
        <v>12.312938056450085</v>
      </c>
      <c r="Q34" s="9"/>
    </row>
    <row r="35" spans="1:17">
      <c r="A35" s="12"/>
      <c r="B35" s="25">
        <v>343.4</v>
      </c>
      <c r="C35" s="20" t="s">
        <v>41</v>
      </c>
      <c r="D35" s="46">
        <v>1650505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9"/>
        <v>1650505</v>
      </c>
      <c r="P35" s="47">
        <f t="shared" si="1"/>
        <v>312.6548588747869</v>
      </c>
      <c r="Q35" s="9"/>
    </row>
    <row r="36" spans="1:17">
      <c r="A36" s="12"/>
      <c r="B36" s="25">
        <v>343.5</v>
      </c>
      <c r="C36" s="20" t="s">
        <v>42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3636242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9"/>
        <v>3636242</v>
      </c>
      <c r="P36" s="47">
        <f t="shared" si="1"/>
        <v>688.81265391172576</v>
      </c>
      <c r="Q36" s="9"/>
    </row>
    <row r="37" spans="1:17">
      <c r="A37" s="12"/>
      <c r="B37" s="25">
        <v>347.2</v>
      </c>
      <c r="C37" s="20" t="s">
        <v>65</v>
      </c>
      <c r="D37" s="46">
        <v>100000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9"/>
        <v>100000</v>
      </c>
      <c r="P37" s="47">
        <f t="shared" ref="P37:P54" si="10">(O37/P$56)</f>
        <v>18.942981625307823</v>
      </c>
      <c r="Q37" s="9"/>
    </row>
    <row r="38" spans="1:17">
      <c r="A38" s="12"/>
      <c r="B38" s="25">
        <v>347.3</v>
      </c>
      <c r="C38" s="20" t="s">
        <v>131</v>
      </c>
      <c r="D38" s="46">
        <v>35073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9"/>
        <v>35073</v>
      </c>
      <c r="P38" s="47">
        <f t="shared" si="10"/>
        <v>6.6438719454442126</v>
      </c>
      <c r="Q38" s="9"/>
    </row>
    <row r="39" spans="1:17">
      <c r="A39" s="12"/>
      <c r="B39" s="25">
        <v>348.53</v>
      </c>
      <c r="C39" s="20" t="s">
        <v>132</v>
      </c>
      <c r="D39" s="46">
        <v>17223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ref="O39" si="11">SUM(D39:N39)</f>
        <v>17223</v>
      </c>
      <c r="P39" s="47">
        <f t="shared" si="10"/>
        <v>3.2625497253267666</v>
      </c>
      <c r="Q39" s="9"/>
    </row>
    <row r="40" spans="1:17" ht="15.75">
      <c r="A40" s="29" t="s">
        <v>35</v>
      </c>
      <c r="B40" s="30"/>
      <c r="C40" s="31"/>
      <c r="D40" s="32">
        <f t="shared" ref="D40:N40" si="12">SUM(D41:D43)</f>
        <v>118448</v>
      </c>
      <c r="E40" s="32">
        <f t="shared" si="12"/>
        <v>7810</v>
      </c>
      <c r="F40" s="32">
        <f t="shared" si="12"/>
        <v>0</v>
      </c>
      <c r="G40" s="32">
        <f t="shared" si="12"/>
        <v>0</v>
      </c>
      <c r="H40" s="32">
        <f t="shared" si="12"/>
        <v>0</v>
      </c>
      <c r="I40" s="32">
        <f t="shared" si="12"/>
        <v>0</v>
      </c>
      <c r="J40" s="32">
        <f t="shared" si="12"/>
        <v>0</v>
      </c>
      <c r="K40" s="32">
        <f t="shared" si="12"/>
        <v>0</v>
      </c>
      <c r="L40" s="32">
        <f t="shared" si="12"/>
        <v>0</v>
      </c>
      <c r="M40" s="32">
        <f t="shared" si="12"/>
        <v>0</v>
      </c>
      <c r="N40" s="32">
        <f t="shared" si="12"/>
        <v>0</v>
      </c>
      <c r="O40" s="32">
        <f>SUM(D40:N40)</f>
        <v>126258</v>
      </c>
      <c r="P40" s="45">
        <f t="shared" si="10"/>
        <v>23.917029740481151</v>
      </c>
      <c r="Q40" s="10"/>
    </row>
    <row r="41" spans="1:17">
      <c r="A41" s="13"/>
      <c r="B41" s="39">
        <v>351.3</v>
      </c>
      <c r="C41" s="21" t="s">
        <v>133</v>
      </c>
      <c r="D41" s="46">
        <v>60856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ref="O41:O43" si="13">SUM(D41:N41)</f>
        <v>60856</v>
      </c>
      <c r="P41" s="47">
        <f t="shared" si="10"/>
        <v>11.527940897897329</v>
      </c>
      <c r="Q41" s="9"/>
    </row>
    <row r="42" spans="1:17">
      <c r="A42" s="13"/>
      <c r="B42" s="39">
        <v>354</v>
      </c>
      <c r="C42" s="21" t="s">
        <v>134</v>
      </c>
      <c r="D42" s="46">
        <v>57592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3"/>
        <v>57592</v>
      </c>
      <c r="P42" s="47">
        <f t="shared" si="10"/>
        <v>10.909641977647281</v>
      </c>
      <c r="Q42" s="9"/>
    </row>
    <row r="43" spans="1:17">
      <c r="A43" s="13"/>
      <c r="B43" s="39">
        <v>359</v>
      </c>
      <c r="C43" s="21" t="s">
        <v>47</v>
      </c>
      <c r="D43" s="46">
        <v>0</v>
      </c>
      <c r="E43" s="46">
        <v>7810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3"/>
        <v>7810</v>
      </c>
      <c r="P43" s="47">
        <f t="shared" si="10"/>
        <v>1.4794468649365411</v>
      </c>
      <c r="Q43" s="9"/>
    </row>
    <row r="44" spans="1:17" ht="15.75">
      <c r="A44" s="29" t="s">
        <v>4</v>
      </c>
      <c r="B44" s="30"/>
      <c r="C44" s="31"/>
      <c r="D44" s="32">
        <f t="shared" ref="D44:N44" si="14">SUM(D45:D49)</f>
        <v>346066</v>
      </c>
      <c r="E44" s="32">
        <f t="shared" si="14"/>
        <v>0</v>
      </c>
      <c r="F44" s="32">
        <f t="shared" si="14"/>
        <v>0</v>
      </c>
      <c r="G44" s="32">
        <f t="shared" si="14"/>
        <v>0</v>
      </c>
      <c r="H44" s="32">
        <f t="shared" si="14"/>
        <v>0</v>
      </c>
      <c r="I44" s="32">
        <f t="shared" si="14"/>
        <v>0</v>
      </c>
      <c r="J44" s="32">
        <f t="shared" si="14"/>
        <v>0</v>
      </c>
      <c r="K44" s="32">
        <f t="shared" si="14"/>
        <v>0</v>
      </c>
      <c r="L44" s="32">
        <f t="shared" si="14"/>
        <v>0</v>
      </c>
      <c r="M44" s="32">
        <f t="shared" si="14"/>
        <v>0</v>
      </c>
      <c r="N44" s="32">
        <f t="shared" si="14"/>
        <v>0</v>
      </c>
      <c r="O44" s="32">
        <f>SUM(D44:N44)</f>
        <v>346066</v>
      </c>
      <c r="P44" s="45">
        <f t="shared" si="10"/>
        <v>65.555218791437767</v>
      </c>
      <c r="Q44" s="10"/>
    </row>
    <row r="45" spans="1:17">
      <c r="A45" s="12"/>
      <c r="B45" s="25">
        <v>361.1</v>
      </c>
      <c r="C45" s="20" t="s">
        <v>48</v>
      </c>
      <c r="D45" s="46">
        <v>72578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>SUM(D45:N45)</f>
        <v>72578</v>
      </c>
      <c r="P45" s="47">
        <f t="shared" si="10"/>
        <v>13.748437204015913</v>
      </c>
      <c r="Q45" s="9"/>
    </row>
    <row r="46" spans="1:17">
      <c r="A46" s="12"/>
      <c r="B46" s="25">
        <v>361.3</v>
      </c>
      <c r="C46" s="20" t="s">
        <v>49</v>
      </c>
      <c r="D46" s="46">
        <v>-128978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ref="O46:O53" si="15">SUM(D46:N46)</f>
        <v>-128978</v>
      </c>
      <c r="P46" s="47">
        <f t="shared" si="10"/>
        <v>-24.432278840689523</v>
      </c>
      <c r="Q46" s="9"/>
    </row>
    <row r="47" spans="1:17">
      <c r="A47" s="12"/>
      <c r="B47" s="25">
        <v>362</v>
      </c>
      <c r="C47" s="20" t="s">
        <v>135</v>
      </c>
      <c r="D47" s="46">
        <v>17139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5"/>
        <v>17139</v>
      </c>
      <c r="P47" s="47">
        <f t="shared" si="10"/>
        <v>3.2466376207615077</v>
      </c>
      <c r="Q47" s="9"/>
    </row>
    <row r="48" spans="1:17">
      <c r="A48" s="12"/>
      <c r="B48" s="25">
        <v>364</v>
      </c>
      <c r="C48" s="20" t="s">
        <v>91</v>
      </c>
      <c r="D48" s="46">
        <v>253921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5"/>
        <v>253921</v>
      </c>
      <c r="P48" s="47">
        <f t="shared" si="10"/>
        <v>48.10020837279788</v>
      </c>
      <c r="Q48" s="9"/>
    </row>
    <row r="49" spans="1:120">
      <c r="A49" s="12"/>
      <c r="B49" s="25">
        <v>369.9</v>
      </c>
      <c r="C49" s="20" t="s">
        <v>52</v>
      </c>
      <c r="D49" s="46">
        <v>131406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5"/>
        <v>131406</v>
      </c>
      <c r="P49" s="47">
        <f t="shared" si="10"/>
        <v>24.892214434551999</v>
      </c>
      <c r="Q49" s="9"/>
    </row>
    <row r="50" spans="1:120" ht="15.75">
      <c r="A50" s="29" t="s">
        <v>36</v>
      </c>
      <c r="B50" s="30"/>
      <c r="C50" s="31"/>
      <c r="D50" s="32">
        <f t="shared" ref="D50:N50" si="16">SUM(D51:D53)</f>
        <v>1175281</v>
      </c>
      <c r="E50" s="32">
        <f t="shared" si="16"/>
        <v>0</v>
      </c>
      <c r="F50" s="32">
        <f t="shared" si="16"/>
        <v>0</v>
      </c>
      <c r="G50" s="32">
        <f t="shared" si="16"/>
        <v>0</v>
      </c>
      <c r="H50" s="32">
        <f t="shared" si="16"/>
        <v>0</v>
      </c>
      <c r="I50" s="32">
        <f t="shared" si="16"/>
        <v>3067</v>
      </c>
      <c r="J50" s="32">
        <f t="shared" si="16"/>
        <v>0</v>
      </c>
      <c r="K50" s="32">
        <f t="shared" si="16"/>
        <v>0</v>
      </c>
      <c r="L50" s="32">
        <f t="shared" si="16"/>
        <v>0</v>
      </c>
      <c r="M50" s="32">
        <f t="shared" si="16"/>
        <v>0</v>
      </c>
      <c r="N50" s="32">
        <f t="shared" si="16"/>
        <v>0</v>
      </c>
      <c r="O50" s="32">
        <f t="shared" si="15"/>
        <v>1178348</v>
      </c>
      <c r="P50" s="45">
        <f t="shared" si="10"/>
        <v>223.21424512218223</v>
      </c>
      <c r="Q50" s="9"/>
    </row>
    <row r="51" spans="1:120">
      <c r="A51" s="12"/>
      <c r="B51" s="25">
        <v>382</v>
      </c>
      <c r="C51" s="20" t="s">
        <v>136</v>
      </c>
      <c r="D51" s="46">
        <v>855500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5"/>
        <v>855500</v>
      </c>
      <c r="P51" s="47">
        <f t="shared" si="10"/>
        <v>162.05720780450844</v>
      </c>
      <c r="Q51" s="9"/>
    </row>
    <row r="52" spans="1:120">
      <c r="A52" s="12"/>
      <c r="B52" s="25">
        <v>383.1</v>
      </c>
      <c r="C52" s="20" t="s">
        <v>143</v>
      </c>
      <c r="D52" s="46">
        <v>319781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5"/>
        <v>319781</v>
      </c>
      <c r="P52" s="47">
        <f t="shared" si="10"/>
        <v>60.576056071225608</v>
      </c>
      <c r="Q52" s="9"/>
    </row>
    <row r="53" spans="1:120" ht="15.75" thickBot="1">
      <c r="A53" s="12"/>
      <c r="B53" s="25">
        <v>389.1</v>
      </c>
      <c r="C53" s="20" t="s">
        <v>138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3067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5"/>
        <v>3067</v>
      </c>
      <c r="P53" s="47">
        <f t="shared" si="10"/>
        <v>0.58098124644819094</v>
      </c>
      <c r="Q53" s="9"/>
    </row>
    <row r="54" spans="1:120" ht="16.5" thickBot="1">
      <c r="A54" s="14" t="s">
        <v>44</v>
      </c>
      <c r="B54" s="23"/>
      <c r="C54" s="22"/>
      <c r="D54" s="15">
        <f t="shared" ref="D54:N54" si="17">SUM(D5,D13,D22,D32,D40,D44,D50)</f>
        <v>17432802</v>
      </c>
      <c r="E54" s="15">
        <f t="shared" si="17"/>
        <v>7810</v>
      </c>
      <c r="F54" s="15">
        <f t="shared" si="17"/>
        <v>0</v>
      </c>
      <c r="G54" s="15">
        <f t="shared" si="17"/>
        <v>0</v>
      </c>
      <c r="H54" s="15">
        <f t="shared" si="17"/>
        <v>0</v>
      </c>
      <c r="I54" s="15">
        <f t="shared" si="17"/>
        <v>3914047</v>
      </c>
      <c r="J54" s="15">
        <f t="shared" si="17"/>
        <v>0</v>
      </c>
      <c r="K54" s="15">
        <f t="shared" si="17"/>
        <v>0</v>
      </c>
      <c r="L54" s="15">
        <f t="shared" si="17"/>
        <v>0</v>
      </c>
      <c r="M54" s="15">
        <f t="shared" si="17"/>
        <v>0</v>
      </c>
      <c r="N54" s="15">
        <f t="shared" si="17"/>
        <v>0</v>
      </c>
      <c r="O54" s="15">
        <f>SUM(D54:N54)</f>
        <v>21354659</v>
      </c>
      <c r="P54" s="38">
        <f t="shared" si="10"/>
        <v>4045.2091305171434</v>
      </c>
      <c r="Q54" s="6"/>
      <c r="R54" s="2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</row>
    <row r="55" spans="1:120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9"/>
    </row>
    <row r="56" spans="1:120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42"/>
      <c r="M56" s="48" t="s">
        <v>139</v>
      </c>
      <c r="N56" s="48"/>
      <c r="O56" s="48"/>
      <c r="P56" s="43">
        <v>5279</v>
      </c>
    </row>
    <row r="57" spans="1:120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1"/>
    </row>
    <row r="58" spans="1:120" ht="15.75" customHeight="1" thickBot="1">
      <c r="A58" s="52" t="s">
        <v>68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4"/>
    </row>
  </sheetData>
  <mergeCells count="10">
    <mergeCell ref="M56:O56"/>
    <mergeCell ref="A57:P57"/>
    <mergeCell ref="A58:P5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109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54</v>
      </c>
      <c r="B3" s="62"/>
      <c r="C3" s="63"/>
      <c r="D3" s="67" t="s">
        <v>30</v>
      </c>
      <c r="E3" s="68"/>
      <c r="F3" s="68"/>
      <c r="G3" s="68"/>
      <c r="H3" s="69"/>
      <c r="I3" s="67" t="s">
        <v>31</v>
      </c>
      <c r="J3" s="69"/>
      <c r="K3" s="67" t="s">
        <v>33</v>
      </c>
      <c r="L3" s="68"/>
      <c r="M3" s="69"/>
      <c r="N3" s="36"/>
      <c r="O3" s="37"/>
      <c r="P3" s="70" t="s">
        <v>110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55</v>
      </c>
      <c r="F4" s="34" t="s">
        <v>56</v>
      </c>
      <c r="G4" s="34" t="s">
        <v>57</v>
      </c>
      <c r="H4" s="34" t="s">
        <v>6</v>
      </c>
      <c r="I4" s="34" t="s">
        <v>7</v>
      </c>
      <c r="J4" s="35" t="s">
        <v>58</v>
      </c>
      <c r="K4" s="35" t="s">
        <v>8</v>
      </c>
      <c r="L4" s="35" t="s">
        <v>9</v>
      </c>
      <c r="M4" s="35" t="s">
        <v>111</v>
      </c>
      <c r="N4" s="35" t="s">
        <v>10</v>
      </c>
      <c r="O4" s="35" t="s">
        <v>112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113</v>
      </c>
      <c r="B5" s="26"/>
      <c r="C5" s="26"/>
      <c r="D5" s="27">
        <f t="shared" ref="D5:N5" si="0">SUM(D6:D10)</f>
        <v>12486000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18" si="1">SUM(D5:N5)</f>
        <v>12486000</v>
      </c>
      <c r="P5" s="33">
        <f t="shared" ref="P5:P38" si="2">(O5/P$40)</f>
        <v>2376.9274700171331</v>
      </c>
      <c r="Q5" s="6"/>
    </row>
    <row r="6" spans="1:134">
      <c r="A6" s="12"/>
      <c r="B6" s="25">
        <v>311</v>
      </c>
      <c r="C6" s="20" t="s">
        <v>2</v>
      </c>
      <c r="D6" s="46">
        <v>11278000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11278000</v>
      </c>
      <c r="P6" s="47">
        <f t="shared" si="2"/>
        <v>2146.9636398248622</v>
      </c>
      <c r="Q6" s="9"/>
    </row>
    <row r="7" spans="1:134">
      <c r="A7" s="12"/>
      <c r="B7" s="25">
        <v>314.10000000000002</v>
      </c>
      <c r="C7" s="20" t="s">
        <v>11</v>
      </c>
      <c r="D7" s="46">
        <v>858000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858000</v>
      </c>
      <c r="P7" s="47">
        <f t="shared" si="2"/>
        <v>163.33523700742433</v>
      </c>
      <c r="Q7" s="9"/>
    </row>
    <row r="8" spans="1:134">
      <c r="A8" s="12"/>
      <c r="B8" s="25">
        <v>314.39999999999998</v>
      </c>
      <c r="C8" s="20" t="s">
        <v>13</v>
      </c>
      <c r="D8" s="46">
        <v>11000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11000</v>
      </c>
      <c r="P8" s="47">
        <f t="shared" si="2"/>
        <v>2.0940415000951837</v>
      </c>
      <c r="Q8" s="9"/>
    </row>
    <row r="9" spans="1:134">
      <c r="A9" s="12"/>
      <c r="B9" s="25">
        <v>315.2</v>
      </c>
      <c r="C9" s="20" t="s">
        <v>114</v>
      </c>
      <c r="D9" s="46">
        <v>237000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237000</v>
      </c>
      <c r="P9" s="47">
        <f t="shared" si="2"/>
        <v>45.117075956596231</v>
      </c>
      <c r="Q9" s="9"/>
    </row>
    <row r="10" spans="1:134">
      <c r="A10" s="12"/>
      <c r="B10" s="25">
        <v>316</v>
      </c>
      <c r="C10" s="20" t="s">
        <v>85</v>
      </c>
      <c r="D10" s="46">
        <v>102000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102000</v>
      </c>
      <c r="P10" s="47">
        <f t="shared" si="2"/>
        <v>19.417475728155338</v>
      </c>
      <c r="Q10" s="9"/>
    </row>
    <row r="11" spans="1:134" ht="15.75">
      <c r="A11" s="29" t="s">
        <v>15</v>
      </c>
      <c r="B11" s="30"/>
      <c r="C11" s="31"/>
      <c r="D11" s="32">
        <f t="shared" ref="D11:N11" si="3">SUM(D12:D17)</f>
        <v>1011000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49000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44">
        <f t="shared" si="1"/>
        <v>1060000</v>
      </c>
      <c r="P11" s="45">
        <f t="shared" si="2"/>
        <v>201.78945364553587</v>
      </c>
      <c r="Q11" s="10"/>
    </row>
    <row r="12" spans="1:134">
      <c r="A12" s="12"/>
      <c r="B12" s="25">
        <v>322</v>
      </c>
      <c r="C12" s="20" t="s">
        <v>115</v>
      </c>
      <c r="D12" s="46">
        <v>326000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326000</v>
      </c>
      <c r="P12" s="47">
        <f t="shared" si="2"/>
        <v>62.059775366457259</v>
      </c>
      <c r="Q12" s="9"/>
    </row>
    <row r="13" spans="1:134">
      <c r="A13" s="12"/>
      <c r="B13" s="25">
        <v>322.89999999999998</v>
      </c>
      <c r="C13" s="20" t="s">
        <v>116</v>
      </c>
      <c r="D13" s="46">
        <v>17000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17000</v>
      </c>
      <c r="P13" s="47">
        <f t="shared" si="2"/>
        <v>3.2362459546925568</v>
      </c>
      <c r="Q13" s="9"/>
    </row>
    <row r="14" spans="1:134">
      <c r="A14" s="12"/>
      <c r="B14" s="25">
        <v>323.10000000000002</v>
      </c>
      <c r="C14" s="20" t="s">
        <v>16</v>
      </c>
      <c r="D14" s="46">
        <v>607000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607000</v>
      </c>
      <c r="P14" s="47">
        <f t="shared" si="2"/>
        <v>115.55301732343423</v>
      </c>
      <c r="Q14" s="9"/>
    </row>
    <row r="15" spans="1:134">
      <c r="A15" s="12"/>
      <c r="B15" s="25">
        <v>323.39999999999998</v>
      </c>
      <c r="C15" s="20" t="s">
        <v>17</v>
      </c>
      <c r="D15" s="46">
        <v>35000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35000</v>
      </c>
      <c r="P15" s="47">
        <f t="shared" si="2"/>
        <v>6.6628593184846752</v>
      </c>
      <c r="Q15" s="9"/>
    </row>
    <row r="16" spans="1:134">
      <c r="A16" s="12"/>
      <c r="B16" s="25">
        <v>323.89999999999998</v>
      </c>
      <c r="C16" s="20" t="s">
        <v>18</v>
      </c>
      <c r="D16" s="46">
        <v>26000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26000</v>
      </c>
      <c r="P16" s="47">
        <f t="shared" si="2"/>
        <v>4.9495526365886162</v>
      </c>
      <c r="Q16" s="9"/>
    </row>
    <row r="17" spans="1:17">
      <c r="A17" s="12"/>
      <c r="B17" s="25">
        <v>324.20999999999998</v>
      </c>
      <c r="C17" s="20" t="s">
        <v>19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49000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49000</v>
      </c>
      <c r="P17" s="47">
        <f t="shared" si="2"/>
        <v>9.3280030458785461</v>
      </c>
      <c r="Q17" s="9"/>
    </row>
    <row r="18" spans="1:17" ht="15.75">
      <c r="A18" s="29" t="s">
        <v>117</v>
      </c>
      <c r="B18" s="30"/>
      <c r="C18" s="31"/>
      <c r="D18" s="32">
        <f t="shared" ref="D18:N18" si="4">SUM(D19:D24)</f>
        <v>847000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32">
        <f t="shared" si="4"/>
        <v>0</v>
      </c>
      <c r="O18" s="44">
        <f t="shared" si="1"/>
        <v>847000</v>
      </c>
      <c r="P18" s="45">
        <f t="shared" si="2"/>
        <v>161.24119550732914</v>
      </c>
      <c r="Q18" s="10"/>
    </row>
    <row r="19" spans="1:17">
      <c r="A19" s="12"/>
      <c r="B19" s="25">
        <v>333</v>
      </c>
      <c r="C19" s="20" t="s">
        <v>3</v>
      </c>
      <c r="D19" s="46">
        <v>309000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4" si="5">SUM(D19:N19)</f>
        <v>309000</v>
      </c>
      <c r="P19" s="47">
        <f t="shared" si="2"/>
        <v>58.823529411764703</v>
      </c>
      <c r="Q19" s="9"/>
    </row>
    <row r="20" spans="1:17">
      <c r="A20" s="12"/>
      <c r="B20" s="25">
        <v>334.2</v>
      </c>
      <c r="C20" s="20" t="s">
        <v>23</v>
      </c>
      <c r="D20" s="46">
        <v>2000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5"/>
        <v>2000</v>
      </c>
      <c r="P20" s="47">
        <f t="shared" si="2"/>
        <v>0.3807348181991243</v>
      </c>
      <c r="Q20" s="9"/>
    </row>
    <row r="21" spans="1:17">
      <c r="A21" s="12"/>
      <c r="B21" s="25">
        <v>334.49</v>
      </c>
      <c r="C21" s="20" t="s">
        <v>63</v>
      </c>
      <c r="D21" s="46">
        <v>117000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5"/>
        <v>117000</v>
      </c>
      <c r="P21" s="47">
        <f t="shared" si="2"/>
        <v>22.272986864648772</v>
      </c>
      <c r="Q21" s="9"/>
    </row>
    <row r="22" spans="1:17">
      <c r="A22" s="12"/>
      <c r="B22" s="25">
        <v>335.125</v>
      </c>
      <c r="C22" s="20" t="s">
        <v>118</v>
      </c>
      <c r="D22" s="46">
        <v>123000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5"/>
        <v>123000</v>
      </c>
      <c r="P22" s="47">
        <f t="shared" si="2"/>
        <v>23.415191319246144</v>
      </c>
      <c r="Q22" s="9"/>
    </row>
    <row r="23" spans="1:17">
      <c r="A23" s="12"/>
      <c r="B23" s="25">
        <v>335.15</v>
      </c>
      <c r="C23" s="20" t="s">
        <v>87</v>
      </c>
      <c r="D23" s="46">
        <v>13000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5"/>
        <v>13000</v>
      </c>
      <c r="P23" s="47">
        <f t="shared" si="2"/>
        <v>2.4747763182943081</v>
      </c>
      <c r="Q23" s="9"/>
    </row>
    <row r="24" spans="1:17">
      <c r="A24" s="12"/>
      <c r="B24" s="25">
        <v>335.18</v>
      </c>
      <c r="C24" s="20" t="s">
        <v>119</v>
      </c>
      <c r="D24" s="46">
        <v>283000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5"/>
        <v>283000</v>
      </c>
      <c r="P24" s="47">
        <f t="shared" si="2"/>
        <v>53.873976775176089</v>
      </c>
      <c r="Q24" s="9"/>
    </row>
    <row r="25" spans="1:17" ht="15.75">
      <c r="A25" s="29" t="s">
        <v>34</v>
      </c>
      <c r="B25" s="30"/>
      <c r="C25" s="31"/>
      <c r="D25" s="32">
        <f t="shared" ref="D25:N25" si="6">SUM(D26:D30)</f>
        <v>2382000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3522000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6"/>
        <v>0</v>
      </c>
      <c r="O25" s="32">
        <f t="shared" ref="O25:O38" si="7">SUM(D25:N25)</f>
        <v>5904000</v>
      </c>
      <c r="P25" s="45">
        <f t="shared" si="2"/>
        <v>1123.9291833238149</v>
      </c>
      <c r="Q25" s="10"/>
    </row>
    <row r="26" spans="1:17">
      <c r="A26" s="12"/>
      <c r="B26" s="25">
        <v>342.1</v>
      </c>
      <c r="C26" s="20" t="s">
        <v>39</v>
      </c>
      <c r="D26" s="46">
        <v>1000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7"/>
        <v>1000</v>
      </c>
      <c r="P26" s="47">
        <f t="shared" si="2"/>
        <v>0.19036740909956215</v>
      </c>
      <c r="Q26" s="9"/>
    </row>
    <row r="27" spans="1:17">
      <c r="A27" s="12"/>
      <c r="B27" s="25">
        <v>342.2</v>
      </c>
      <c r="C27" s="20" t="s">
        <v>40</v>
      </c>
      <c r="D27" s="46">
        <v>65000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7"/>
        <v>65000</v>
      </c>
      <c r="P27" s="47">
        <f t="shared" si="2"/>
        <v>12.373881591471539</v>
      </c>
      <c r="Q27" s="9"/>
    </row>
    <row r="28" spans="1:17">
      <c r="A28" s="12"/>
      <c r="B28" s="25">
        <v>343.4</v>
      </c>
      <c r="C28" s="20" t="s">
        <v>41</v>
      </c>
      <c r="D28" s="46">
        <v>1489000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1489000</v>
      </c>
      <c r="P28" s="47">
        <f t="shared" si="2"/>
        <v>283.45707214924806</v>
      </c>
      <c r="Q28" s="9"/>
    </row>
    <row r="29" spans="1:17">
      <c r="A29" s="12"/>
      <c r="B29" s="25">
        <v>343.5</v>
      </c>
      <c r="C29" s="20" t="s">
        <v>42</v>
      </c>
      <c r="D29" s="46">
        <v>805000</v>
      </c>
      <c r="E29" s="46">
        <v>0</v>
      </c>
      <c r="F29" s="46">
        <v>0</v>
      </c>
      <c r="G29" s="46">
        <v>0</v>
      </c>
      <c r="H29" s="46">
        <v>0</v>
      </c>
      <c r="I29" s="46">
        <v>3522000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4327000</v>
      </c>
      <c r="P29" s="47">
        <f t="shared" si="2"/>
        <v>823.71977917380548</v>
      </c>
      <c r="Q29" s="9"/>
    </row>
    <row r="30" spans="1:17">
      <c r="A30" s="12"/>
      <c r="B30" s="25">
        <v>347.2</v>
      </c>
      <c r="C30" s="20" t="s">
        <v>65</v>
      </c>
      <c r="D30" s="46">
        <v>22000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22000</v>
      </c>
      <c r="P30" s="47">
        <f t="shared" si="2"/>
        <v>4.1880830001903675</v>
      </c>
      <c r="Q30" s="9"/>
    </row>
    <row r="31" spans="1:17" ht="15.75">
      <c r="A31" s="29" t="s">
        <v>35</v>
      </c>
      <c r="B31" s="30"/>
      <c r="C31" s="31"/>
      <c r="D31" s="32">
        <f t="shared" ref="D31:N31" si="8">SUM(D32:D33)</f>
        <v>112000</v>
      </c>
      <c r="E31" s="32">
        <f t="shared" si="8"/>
        <v>1000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8"/>
        <v>0</v>
      </c>
      <c r="O31" s="32">
        <f t="shared" si="7"/>
        <v>113000</v>
      </c>
      <c r="P31" s="45">
        <f t="shared" si="2"/>
        <v>21.511517228250522</v>
      </c>
      <c r="Q31" s="10"/>
    </row>
    <row r="32" spans="1:17">
      <c r="A32" s="13"/>
      <c r="B32" s="39">
        <v>351.1</v>
      </c>
      <c r="C32" s="21" t="s">
        <v>46</v>
      </c>
      <c r="D32" s="46">
        <v>112000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112000</v>
      </c>
      <c r="P32" s="47">
        <f t="shared" si="2"/>
        <v>21.321149819150961</v>
      </c>
      <c r="Q32" s="9"/>
    </row>
    <row r="33" spans="1:120">
      <c r="A33" s="13"/>
      <c r="B33" s="39">
        <v>359</v>
      </c>
      <c r="C33" s="21" t="s">
        <v>47</v>
      </c>
      <c r="D33" s="46">
        <v>0</v>
      </c>
      <c r="E33" s="46">
        <v>1000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7"/>
        <v>1000</v>
      </c>
      <c r="P33" s="47">
        <f t="shared" si="2"/>
        <v>0.19036740909956215</v>
      </c>
      <c r="Q33" s="9"/>
    </row>
    <row r="34" spans="1:120" ht="15.75">
      <c r="A34" s="29" t="s">
        <v>4</v>
      </c>
      <c r="B34" s="30"/>
      <c r="C34" s="31"/>
      <c r="D34" s="32">
        <f t="shared" ref="D34:N34" si="9">SUM(D35:D37)</f>
        <v>990000</v>
      </c>
      <c r="E34" s="32">
        <f t="shared" si="9"/>
        <v>0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17000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si="9"/>
        <v>0</v>
      </c>
      <c r="O34" s="32">
        <f t="shared" si="7"/>
        <v>1007000</v>
      </c>
      <c r="P34" s="45">
        <f t="shared" si="2"/>
        <v>191.69998096325909</v>
      </c>
      <c r="Q34" s="10"/>
    </row>
    <row r="35" spans="1:120">
      <c r="A35" s="12"/>
      <c r="B35" s="25">
        <v>361.1</v>
      </c>
      <c r="C35" s="20" t="s">
        <v>48</v>
      </c>
      <c r="D35" s="46">
        <v>25000</v>
      </c>
      <c r="E35" s="46">
        <v>0</v>
      </c>
      <c r="F35" s="46">
        <v>0</v>
      </c>
      <c r="G35" s="46">
        <v>0</v>
      </c>
      <c r="H35" s="46">
        <v>0</v>
      </c>
      <c r="I35" s="46">
        <v>14000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7"/>
        <v>39000</v>
      </c>
      <c r="P35" s="47">
        <f t="shared" si="2"/>
        <v>7.4243289548829239</v>
      </c>
      <c r="Q35" s="9"/>
    </row>
    <row r="36" spans="1:120">
      <c r="A36" s="12"/>
      <c r="B36" s="25">
        <v>364</v>
      </c>
      <c r="C36" s="20" t="s">
        <v>91</v>
      </c>
      <c r="D36" s="46">
        <v>835000</v>
      </c>
      <c r="E36" s="46">
        <v>0</v>
      </c>
      <c r="F36" s="46">
        <v>0</v>
      </c>
      <c r="G36" s="46">
        <v>0</v>
      </c>
      <c r="H36" s="46">
        <v>0</v>
      </c>
      <c r="I36" s="46">
        <v>3000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7"/>
        <v>838000</v>
      </c>
      <c r="P36" s="47">
        <f t="shared" si="2"/>
        <v>159.52788882543308</v>
      </c>
      <c r="Q36" s="9"/>
    </row>
    <row r="37" spans="1:120" ht="15.75" thickBot="1">
      <c r="A37" s="12"/>
      <c r="B37" s="25">
        <v>369.9</v>
      </c>
      <c r="C37" s="20" t="s">
        <v>52</v>
      </c>
      <c r="D37" s="46">
        <v>130000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7"/>
        <v>130000</v>
      </c>
      <c r="P37" s="47">
        <f t="shared" si="2"/>
        <v>24.747763182943078</v>
      </c>
      <c r="Q37" s="9"/>
    </row>
    <row r="38" spans="1:120" ht="16.5" thickBot="1">
      <c r="A38" s="14" t="s">
        <v>44</v>
      </c>
      <c r="B38" s="23"/>
      <c r="C38" s="22"/>
      <c r="D38" s="15">
        <f>SUM(D5,D11,D18,D25,D31,D34)</f>
        <v>17828000</v>
      </c>
      <c r="E38" s="15">
        <f t="shared" ref="E38:N38" si="10">SUM(E5,E11,E18,E25,E31,E34)</f>
        <v>1000</v>
      </c>
      <c r="F38" s="15">
        <f t="shared" si="10"/>
        <v>0</v>
      </c>
      <c r="G38" s="15">
        <f t="shared" si="10"/>
        <v>0</v>
      </c>
      <c r="H38" s="15">
        <f t="shared" si="10"/>
        <v>0</v>
      </c>
      <c r="I38" s="15">
        <f t="shared" si="10"/>
        <v>3588000</v>
      </c>
      <c r="J38" s="15">
        <f t="shared" si="10"/>
        <v>0</v>
      </c>
      <c r="K38" s="15">
        <f t="shared" si="10"/>
        <v>0</v>
      </c>
      <c r="L38" s="15">
        <f t="shared" si="10"/>
        <v>0</v>
      </c>
      <c r="M38" s="15">
        <f t="shared" si="10"/>
        <v>0</v>
      </c>
      <c r="N38" s="15">
        <f t="shared" si="10"/>
        <v>0</v>
      </c>
      <c r="O38" s="15">
        <f t="shared" si="7"/>
        <v>21417000</v>
      </c>
      <c r="P38" s="38">
        <f t="shared" si="2"/>
        <v>4077.0988006853227</v>
      </c>
      <c r="Q38" s="6"/>
      <c r="R38" s="2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</row>
    <row r="39" spans="1:120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9"/>
    </row>
    <row r="40" spans="1:120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42"/>
      <c r="M40" s="48" t="s">
        <v>120</v>
      </c>
      <c r="N40" s="48"/>
      <c r="O40" s="48"/>
      <c r="P40" s="43">
        <v>5253</v>
      </c>
    </row>
    <row r="41" spans="1:120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1"/>
    </row>
    <row r="42" spans="1:120" ht="15.75" customHeight="1" thickBot="1">
      <c r="A42" s="52" t="s">
        <v>68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4"/>
    </row>
  </sheetData>
  <mergeCells count="10">
    <mergeCell ref="M40:O40"/>
    <mergeCell ref="A41:P41"/>
    <mergeCell ref="A42:P4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54</v>
      </c>
      <c r="B3" s="62"/>
      <c r="C3" s="63"/>
      <c r="D3" s="67" t="s">
        <v>30</v>
      </c>
      <c r="E3" s="68"/>
      <c r="F3" s="68"/>
      <c r="G3" s="68"/>
      <c r="H3" s="69"/>
      <c r="I3" s="67" t="s">
        <v>31</v>
      </c>
      <c r="J3" s="69"/>
      <c r="K3" s="67" t="s">
        <v>33</v>
      </c>
      <c r="L3" s="69"/>
      <c r="M3" s="36"/>
      <c r="N3" s="37"/>
      <c r="O3" s="70" t="s">
        <v>59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55</v>
      </c>
      <c r="F4" s="34" t="s">
        <v>56</v>
      </c>
      <c r="G4" s="34" t="s">
        <v>57</v>
      </c>
      <c r="H4" s="34" t="s">
        <v>6</v>
      </c>
      <c r="I4" s="34" t="s">
        <v>7</v>
      </c>
      <c r="J4" s="35" t="s">
        <v>58</v>
      </c>
      <c r="K4" s="35" t="s">
        <v>8</v>
      </c>
      <c r="L4" s="35" t="s">
        <v>9</v>
      </c>
      <c r="M4" s="35" t="s">
        <v>10</v>
      </c>
      <c r="N4" s="35" t="s">
        <v>32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12423000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40" si="1">SUM(D5:M5)</f>
        <v>12423000</v>
      </c>
      <c r="O5" s="33">
        <f t="shared" ref="O5:O40" si="2">(N5/O$42)</f>
        <v>2767.4314992203163</v>
      </c>
      <c r="P5" s="6"/>
    </row>
    <row r="6" spans="1:133">
      <c r="A6" s="12"/>
      <c r="B6" s="25">
        <v>311</v>
      </c>
      <c r="C6" s="20" t="s">
        <v>2</v>
      </c>
      <c r="D6" s="46">
        <v>11250000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11250000</v>
      </c>
      <c r="O6" s="47">
        <f t="shared" si="2"/>
        <v>2506.1260859879708</v>
      </c>
      <c r="P6" s="9"/>
    </row>
    <row r="7" spans="1:133">
      <c r="A7" s="12"/>
      <c r="B7" s="25">
        <v>314.10000000000002</v>
      </c>
      <c r="C7" s="20" t="s">
        <v>11</v>
      </c>
      <c r="D7" s="46">
        <v>840000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840000</v>
      </c>
      <c r="O7" s="47">
        <f t="shared" si="2"/>
        <v>187.12408108710181</v>
      </c>
      <c r="P7" s="9"/>
    </row>
    <row r="8" spans="1:133">
      <c r="A8" s="12"/>
      <c r="B8" s="25">
        <v>314.39999999999998</v>
      </c>
      <c r="C8" s="20" t="s">
        <v>13</v>
      </c>
      <c r="D8" s="46">
        <v>12000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12000</v>
      </c>
      <c r="O8" s="47">
        <f t="shared" si="2"/>
        <v>2.6732011583871684</v>
      </c>
      <c r="P8" s="9"/>
    </row>
    <row r="9" spans="1:133">
      <c r="A9" s="12"/>
      <c r="B9" s="25">
        <v>315</v>
      </c>
      <c r="C9" s="20" t="s">
        <v>84</v>
      </c>
      <c r="D9" s="46">
        <v>222000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222000</v>
      </c>
      <c r="O9" s="47">
        <f t="shared" si="2"/>
        <v>49.454221430162619</v>
      </c>
      <c r="P9" s="9"/>
    </row>
    <row r="10" spans="1:133">
      <c r="A10" s="12"/>
      <c r="B10" s="25">
        <v>316</v>
      </c>
      <c r="C10" s="20" t="s">
        <v>85</v>
      </c>
      <c r="D10" s="46">
        <v>99000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99000</v>
      </c>
      <c r="O10" s="47">
        <f t="shared" si="2"/>
        <v>22.053909556694141</v>
      </c>
      <c r="P10" s="9"/>
    </row>
    <row r="11" spans="1:133" ht="15.75">
      <c r="A11" s="29" t="s">
        <v>15</v>
      </c>
      <c r="B11" s="30"/>
      <c r="C11" s="31"/>
      <c r="D11" s="32">
        <f t="shared" ref="D11:M11" si="3">SUM(D12:D17)</f>
        <v>961000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6000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967000</v>
      </c>
      <c r="O11" s="45">
        <f t="shared" si="2"/>
        <v>215.41546001336602</v>
      </c>
      <c r="P11" s="10"/>
    </row>
    <row r="12" spans="1:133">
      <c r="A12" s="12"/>
      <c r="B12" s="25">
        <v>322</v>
      </c>
      <c r="C12" s="20" t="s">
        <v>0</v>
      </c>
      <c r="D12" s="46">
        <v>217000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217000</v>
      </c>
      <c r="O12" s="47">
        <f t="shared" si="2"/>
        <v>48.340387614167966</v>
      </c>
      <c r="P12" s="9"/>
    </row>
    <row r="13" spans="1:133">
      <c r="A13" s="12"/>
      <c r="B13" s="25">
        <v>323.10000000000002</v>
      </c>
      <c r="C13" s="20" t="s">
        <v>16</v>
      </c>
      <c r="D13" s="46">
        <v>570000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570000</v>
      </c>
      <c r="O13" s="47">
        <f t="shared" si="2"/>
        <v>126.97705502339051</v>
      </c>
      <c r="P13" s="9"/>
    </row>
    <row r="14" spans="1:133">
      <c r="A14" s="12"/>
      <c r="B14" s="25">
        <v>323.39999999999998</v>
      </c>
      <c r="C14" s="20" t="s">
        <v>17</v>
      </c>
      <c r="D14" s="46">
        <v>27000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27000</v>
      </c>
      <c r="O14" s="47">
        <f t="shared" si="2"/>
        <v>6.0147026063711291</v>
      </c>
      <c r="P14" s="9"/>
    </row>
    <row r="15" spans="1:133">
      <c r="A15" s="12"/>
      <c r="B15" s="25">
        <v>323.89999999999998</v>
      </c>
      <c r="C15" s="20" t="s">
        <v>18</v>
      </c>
      <c r="D15" s="46">
        <v>25000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25000</v>
      </c>
      <c r="O15" s="47">
        <f t="shared" si="2"/>
        <v>5.5691690799732676</v>
      </c>
      <c r="P15" s="9"/>
    </row>
    <row r="16" spans="1:133">
      <c r="A16" s="12"/>
      <c r="B16" s="25">
        <v>324.20999999999998</v>
      </c>
      <c r="C16" s="20" t="s">
        <v>19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6000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6000</v>
      </c>
      <c r="O16" s="47">
        <f t="shared" si="2"/>
        <v>1.3366005791935842</v>
      </c>
      <c r="P16" s="9"/>
    </row>
    <row r="17" spans="1:16">
      <c r="A17" s="12"/>
      <c r="B17" s="25">
        <v>329</v>
      </c>
      <c r="C17" s="20" t="s">
        <v>20</v>
      </c>
      <c r="D17" s="46">
        <v>122000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122000</v>
      </c>
      <c r="O17" s="47">
        <f t="shared" si="2"/>
        <v>27.177545110269548</v>
      </c>
      <c r="P17" s="9"/>
    </row>
    <row r="18" spans="1:16" ht="15.75">
      <c r="A18" s="29" t="s">
        <v>21</v>
      </c>
      <c r="B18" s="30"/>
      <c r="C18" s="31"/>
      <c r="D18" s="32">
        <f t="shared" ref="D18:M18" si="4">SUM(D19:D26)</f>
        <v>1002000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1002000</v>
      </c>
      <c r="O18" s="45">
        <f t="shared" si="2"/>
        <v>223.21229672532857</v>
      </c>
      <c r="P18" s="10"/>
    </row>
    <row r="19" spans="1:16">
      <c r="A19" s="12"/>
      <c r="B19" s="25">
        <v>331.5</v>
      </c>
      <c r="C19" s="20" t="s">
        <v>100</v>
      </c>
      <c r="D19" s="46">
        <v>89000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89000</v>
      </c>
      <c r="O19" s="47">
        <f t="shared" si="2"/>
        <v>19.826241924704835</v>
      </c>
      <c r="P19" s="9"/>
    </row>
    <row r="20" spans="1:16">
      <c r="A20" s="12"/>
      <c r="B20" s="25">
        <v>333</v>
      </c>
      <c r="C20" s="20" t="s">
        <v>3</v>
      </c>
      <c r="D20" s="46">
        <v>253000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253000</v>
      </c>
      <c r="O20" s="47">
        <f t="shared" si="2"/>
        <v>56.359991089329469</v>
      </c>
      <c r="P20" s="9"/>
    </row>
    <row r="21" spans="1:16">
      <c r="A21" s="12"/>
      <c r="B21" s="25">
        <v>334.2</v>
      </c>
      <c r="C21" s="20" t="s">
        <v>23</v>
      </c>
      <c r="D21" s="46">
        <v>3000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3000</v>
      </c>
      <c r="O21" s="47">
        <f t="shared" si="2"/>
        <v>0.66830028959679211</v>
      </c>
      <c r="P21" s="9"/>
    </row>
    <row r="22" spans="1:16">
      <c r="A22" s="12"/>
      <c r="B22" s="25">
        <v>334.49</v>
      </c>
      <c r="C22" s="20" t="s">
        <v>63</v>
      </c>
      <c r="D22" s="46">
        <v>113000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113000</v>
      </c>
      <c r="O22" s="47">
        <f t="shared" si="2"/>
        <v>25.172644241479173</v>
      </c>
      <c r="P22" s="9"/>
    </row>
    <row r="23" spans="1:16">
      <c r="A23" s="12"/>
      <c r="B23" s="25">
        <v>334.5</v>
      </c>
      <c r="C23" s="20" t="s">
        <v>101</v>
      </c>
      <c r="D23" s="46">
        <v>175000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175000</v>
      </c>
      <c r="O23" s="47">
        <f t="shared" si="2"/>
        <v>38.984183559812877</v>
      </c>
      <c r="P23" s="9"/>
    </row>
    <row r="24" spans="1:16">
      <c r="A24" s="12"/>
      <c r="B24" s="25">
        <v>335.12</v>
      </c>
      <c r="C24" s="20" t="s">
        <v>86</v>
      </c>
      <c r="D24" s="46">
        <v>120000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120000</v>
      </c>
      <c r="O24" s="47">
        <f t="shared" si="2"/>
        <v>26.732011583871685</v>
      </c>
      <c r="P24" s="9"/>
    </row>
    <row r="25" spans="1:16">
      <c r="A25" s="12"/>
      <c r="B25" s="25">
        <v>335.15</v>
      </c>
      <c r="C25" s="20" t="s">
        <v>87</v>
      </c>
      <c r="D25" s="46">
        <v>13000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13000</v>
      </c>
      <c r="O25" s="47">
        <f t="shared" si="2"/>
        <v>2.8959679215860992</v>
      </c>
      <c r="P25" s="9"/>
    </row>
    <row r="26" spans="1:16">
      <c r="A26" s="12"/>
      <c r="B26" s="25">
        <v>335.18</v>
      </c>
      <c r="C26" s="20" t="s">
        <v>88</v>
      </c>
      <c r="D26" s="46">
        <v>236000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236000</v>
      </c>
      <c r="O26" s="47">
        <f t="shared" si="2"/>
        <v>52.572956114947651</v>
      </c>
      <c r="P26" s="9"/>
    </row>
    <row r="27" spans="1:16" ht="15.75">
      <c r="A27" s="29" t="s">
        <v>34</v>
      </c>
      <c r="B27" s="30"/>
      <c r="C27" s="31"/>
      <c r="D27" s="32">
        <f t="shared" ref="D27:M27" si="5">SUM(D28:D32)</f>
        <v>2222000</v>
      </c>
      <c r="E27" s="32">
        <f t="shared" si="5"/>
        <v>0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3221000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32">
        <f t="shared" si="1"/>
        <v>5443000</v>
      </c>
      <c r="O27" s="45">
        <f t="shared" si="2"/>
        <v>1212.51949209178</v>
      </c>
      <c r="P27" s="10"/>
    </row>
    <row r="28" spans="1:16">
      <c r="A28" s="12"/>
      <c r="B28" s="25">
        <v>342.1</v>
      </c>
      <c r="C28" s="20" t="s">
        <v>39</v>
      </c>
      <c r="D28" s="46">
        <v>2000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2000</v>
      </c>
      <c r="O28" s="47">
        <f t="shared" si="2"/>
        <v>0.44553352639786142</v>
      </c>
      <c r="P28" s="9"/>
    </row>
    <row r="29" spans="1:16">
      <c r="A29" s="12"/>
      <c r="B29" s="25">
        <v>342.2</v>
      </c>
      <c r="C29" s="20" t="s">
        <v>40</v>
      </c>
      <c r="D29" s="46">
        <v>57000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57000</v>
      </c>
      <c r="O29" s="47">
        <f t="shared" si="2"/>
        <v>12.697705502339051</v>
      </c>
      <c r="P29" s="9"/>
    </row>
    <row r="30" spans="1:16">
      <c r="A30" s="12"/>
      <c r="B30" s="25">
        <v>343.4</v>
      </c>
      <c r="C30" s="20" t="s">
        <v>41</v>
      </c>
      <c r="D30" s="46">
        <v>1431000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1431000</v>
      </c>
      <c r="O30" s="47">
        <f t="shared" si="2"/>
        <v>318.77923813766984</v>
      </c>
      <c r="P30" s="9"/>
    </row>
    <row r="31" spans="1:16">
      <c r="A31" s="12"/>
      <c r="B31" s="25">
        <v>343.5</v>
      </c>
      <c r="C31" s="20" t="s">
        <v>42</v>
      </c>
      <c r="D31" s="46">
        <v>714000</v>
      </c>
      <c r="E31" s="46">
        <v>0</v>
      </c>
      <c r="F31" s="46">
        <v>0</v>
      </c>
      <c r="G31" s="46">
        <v>0</v>
      </c>
      <c r="H31" s="46">
        <v>0</v>
      </c>
      <c r="I31" s="46">
        <v>3221000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3935000</v>
      </c>
      <c r="O31" s="47">
        <f t="shared" si="2"/>
        <v>876.58721318779237</v>
      </c>
      <c r="P31" s="9"/>
    </row>
    <row r="32" spans="1:16">
      <c r="A32" s="12"/>
      <c r="B32" s="25">
        <v>347.2</v>
      </c>
      <c r="C32" s="20" t="s">
        <v>65</v>
      </c>
      <c r="D32" s="46">
        <v>18000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18000</v>
      </c>
      <c r="O32" s="47">
        <f t="shared" si="2"/>
        <v>4.0098017375807533</v>
      </c>
      <c r="P32" s="9"/>
    </row>
    <row r="33" spans="1:119" ht="15.75">
      <c r="A33" s="29" t="s">
        <v>35</v>
      </c>
      <c r="B33" s="30"/>
      <c r="C33" s="31"/>
      <c r="D33" s="32">
        <f t="shared" ref="D33:M33" si="6">SUM(D34:D35)</f>
        <v>106000</v>
      </c>
      <c r="E33" s="32">
        <f t="shared" si="6"/>
        <v>31000</v>
      </c>
      <c r="F33" s="32">
        <f t="shared" si="6"/>
        <v>0</v>
      </c>
      <c r="G33" s="32">
        <f t="shared" si="6"/>
        <v>0</v>
      </c>
      <c r="H33" s="32">
        <f t="shared" si="6"/>
        <v>0</v>
      </c>
      <c r="I33" s="32">
        <f t="shared" si="6"/>
        <v>0</v>
      </c>
      <c r="J33" s="32">
        <f t="shared" si="6"/>
        <v>0</v>
      </c>
      <c r="K33" s="32">
        <f t="shared" si="6"/>
        <v>0</v>
      </c>
      <c r="L33" s="32">
        <f t="shared" si="6"/>
        <v>0</v>
      </c>
      <c r="M33" s="32">
        <f t="shared" si="6"/>
        <v>0</v>
      </c>
      <c r="N33" s="32">
        <f t="shared" si="1"/>
        <v>137000</v>
      </c>
      <c r="O33" s="45">
        <f t="shared" si="2"/>
        <v>30.519046558253507</v>
      </c>
      <c r="P33" s="10"/>
    </row>
    <row r="34" spans="1:119">
      <c r="A34" s="13"/>
      <c r="B34" s="39">
        <v>351.1</v>
      </c>
      <c r="C34" s="21" t="s">
        <v>46</v>
      </c>
      <c r="D34" s="46">
        <v>106000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106000</v>
      </c>
      <c r="O34" s="47">
        <f t="shared" si="2"/>
        <v>23.613276899086657</v>
      </c>
      <c r="P34" s="9"/>
    </row>
    <row r="35" spans="1:119">
      <c r="A35" s="13"/>
      <c r="B35" s="39">
        <v>359</v>
      </c>
      <c r="C35" s="21" t="s">
        <v>47</v>
      </c>
      <c r="D35" s="46">
        <v>0</v>
      </c>
      <c r="E35" s="46">
        <v>31000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31000</v>
      </c>
      <c r="O35" s="47">
        <f t="shared" si="2"/>
        <v>6.905769659166852</v>
      </c>
      <c r="P35" s="9"/>
    </row>
    <row r="36" spans="1:119" ht="15.75">
      <c r="A36" s="29" t="s">
        <v>4</v>
      </c>
      <c r="B36" s="30"/>
      <c r="C36" s="31"/>
      <c r="D36" s="32">
        <f t="shared" ref="D36:M36" si="7">SUM(D37:D39)</f>
        <v>252000</v>
      </c>
      <c r="E36" s="32">
        <f t="shared" si="7"/>
        <v>0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41000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 t="shared" si="1"/>
        <v>293000</v>
      </c>
      <c r="O36" s="45">
        <f t="shared" si="2"/>
        <v>65.270661617286706</v>
      </c>
      <c r="P36" s="10"/>
    </row>
    <row r="37" spans="1:119">
      <c r="A37" s="12"/>
      <c r="B37" s="25">
        <v>361.1</v>
      </c>
      <c r="C37" s="20" t="s">
        <v>48</v>
      </c>
      <c r="D37" s="46">
        <v>116000</v>
      </c>
      <c r="E37" s="46">
        <v>0</v>
      </c>
      <c r="F37" s="46">
        <v>0</v>
      </c>
      <c r="G37" s="46">
        <v>0</v>
      </c>
      <c r="H37" s="46">
        <v>0</v>
      </c>
      <c r="I37" s="46">
        <v>41000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157000</v>
      </c>
      <c r="O37" s="47">
        <f t="shared" si="2"/>
        <v>34.974381822232125</v>
      </c>
      <c r="P37" s="9"/>
    </row>
    <row r="38" spans="1:119">
      <c r="A38" s="12"/>
      <c r="B38" s="25">
        <v>364</v>
      </c>
      <c r="C38" s="20" t="s">
        <v>91</v>
      </c>
      <c r="D38" s="46">
        <v>22000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"/>
        <v>22000</v>
      </c>
      <c r="O38" s="47">
        <f t="shared" si="2"/>
        <v>4.9008687903764763</v>
      </c>
      <c r="P38" s="9"/>
    </row>
    <row r="39" spans="1:119" ht="15.75" thickBot="1">
      <c r="A39" s="12"/>
      <c r="B39" s="25">
        <v>369.9</v>
      </c>
      <c r="C39" s="20" t="s">
        <v>52</v>
      </c>
      <c r="D39" s="46">
        <v>114000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"/>
        <v>114000</v>
      </c>
      <c r="O39" s="47">
        <f t="shared" si="2"/>
        <v>25.395411004678103</v>
      </c>
      <c r="P39" s="9"/>
    </row>
    <row r="40" spans="1:119" ht="16.5" thickBot="1">
      <c r="A40" s="14" t="s">
        <v>44</v>
      </c>
      <c r="B40" s="23"/>
      <c r="C40" s="22"/>
      <c r="D40" s="15">
        <f>SUM(D5,D11,D18,D27,D33,D36)</f>
        <v>16966000</v>
      </c>
      <c r="E40" s="15">
        <f t="shared" ref="E40:M40" si="8">SUM(E5,E11,E18,E27,E33,E36)</f>
        <v>31000</v>
      </c>
      <c r="F40" s="15">
        <f t="shared" si="8"/>
        <v>0</v>
      </c>
      <c r="G40" s="15">
        <f t="shared" si="8"/>
        <v>0</v>
      </c>
      <c r="H40" s="15">
        <f t="shared" si="8"/>
        <v>0</v>
      </c>
      <c r="I40" s="15">
        <f t="shared" si="8"/>
        <v>3268000</v>
      </c>
      <c r="J40" s="15">
        <f t="shared" si="8"/>
        <v>0</v>
      </c>
      <c r="K40" s="15">
        <f t="shared" si="8"/>
        <v>0</v>
      </c>
      <c r="L40" s="15">
        <f t="shared" si="8"/>
        <v>0</v>
      </c>
      <c r="M40" s="15">
        <f t="shared" si="8"/>
        <v>0</v>
      </c>
      <c r="N40" s="15">
        <f t="shared" si="1"/>
        <v>20265000</v>
      </c>
      <c r="O40" s="38">
        <f t="shared" si="2"/>
        <v>4514.3684562263306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48" t="s">
        <v>108</v>
      </c>
      <c r="M42" s="48"/>
      <c r="N42" s="48"/>
      <c r="O42" s="43">
        <v>4489</v>
      </c>
    </row>
    <row r="43" spans="1:119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1"/>
    </row>
    <row r="44" spans="1:119" ht="15.75" customHeight="1" thickBot="1">
      <c r="A44" s="52" t="s">
        <v>68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4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54</v>
      </c>
      <c r="B3" s="62"/>
      <c r="C3" s="63"/>
      <c r="D3" s="67" t="s">
        <v>30</v>
      </c>
      <c r="E3" s="68"/>
      <c r="F3" s="68"/>
      <c r="G3" s="68"/>
      <c r="H3" s="69"/>
      <c r="I3" s="67" t="s">
        <v>31</v>
      </c>
      <c r="J3" s="69"/>
      <c r="K3" s="67" t="s">
        <v>33</v>
      </c>
      <c r="L3" s="69"/>
      <c r="M3" s="36"/>
      <c r="N3" s="37"/>
      <c r="O3" s="70" t="s">
        <v>59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55</v>
      </c>
      <c r="F4" s="34" t="s">
        <v>56</v>
      </c>
      <c r="G4" s="34" t="s">
        <v>57</v>
      </c>
      <c r="H4" s="34" t="s">
        <v>6</v>
      </c>
      <c r="I4" s="34" t="s">
        <v>7</v>
      </c>
      <c r="J4" s="35" t="s">
        <v>58</v>
      </c>
      <c r="K4" s="35" t="s">
        <v>8</v>
      </c>
      <c r="L4" s="35" t="s">
        <v>9</v>
      </c>
      <c r="M4" s="35" t="s">
        <v>10</v>
      </c>
      <c r="N4" s="35" t="s">
        <v>32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12061000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40" si="1">SUM(D5:M5)</f>
        <v>12061000</v>
      </c>
      <c r="O5" s="33">
        <f t="shared" ref="O5:O40" si="2">(N5/O$42)</f>
        <v>2758.6916742909425</v>
      </c>
      <c r="P5" s="6"/>
    </row>
    <row r="6" spans="1:133">
      <c r="A6" s="12"/>
      <c r="B6" s="25">
        <v>311</v>
      </c>
      <c r="C6" s="20" t="s">
        <v>2</v>
      </c>
      <c r="D6" s="46">
        <v>10844000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10844000</v>
      </c>
      <c r="O6" s="47">
        <f t="shared" si="2"/>
        <v>2480.3293687099726</v>
      </c>
      <c r="P6" s="9"/>
    </row>
    <row r="7" spans="1:133">
      <c r="A7" s="12"/>
      <c r="B7" s="25">
        <v>314.10000000000002</v>
      </c>
      <c r="C7" s="20" t="s">
        <v>11</v>
      </c>
      <c r="D7" s="46">
        <v>852000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852000</v>
      </c>
      <c r="O7" s="47">
        <f t="shared" si="2"/>
        <v>194.87648673376029</v>
      </c>
      <c r="P7" s="9"/>
    </row>
    <row r="8" spans="1:133">
      <c r="A8" s="12"/>
      <c r="B8" s="25">
        <v>314.39999999999998</v>
      </c>
      <c r="C8" s="20" t="s">
        <v>13</v>
      </c>
      <c r="D8" s="46">
        <v>13000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13000</v>
      </c>
      <c r="O8" s="47">
        <f t="shared" si="2"/>
        <v>2.9734675205855443</v>
      </c>
      <c r="P8" s="9"/>
    </row>
    <row r="9" spans="1:133">
      <c r="A9" s="12"/>
      <c r="B9" s="25">
        <v>315</v>
      </c>
      <c r="C9" s="20" t="s">
        <v>84</v>
      </c>
      <c r="D9" s="46">
        <v>250000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250000</v>
      </c>
      <c r="O9" s="47">
        <f t="shared" si="2"/>
        <v>57.182067703568158</v>
      </c>
      <c r="P9" s="9"/>
    </row>
    <row r="10" spans="1:133">
      <c r="A10" s="12"/>
      <c r="B10" s="25">
        <v>316</v>
      </c>
      <c r="C10" s="20" t="s">
        <v>85</v>
      </c>
      <c r="D10" s="46">
        <v>102000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102000</v>
      </c>
      <c r="O10" s="47">
        <f t="shared" si="2"/>
        <v>23.330283623055809</v>
      </c>
      <c r="P10" s="9"/>
    </row>
    <row r="11" spans="1:133" ht="15.75">
      <c r="A11" s="29" t="s">
        <v>15</v>
      </c>
      <c r="B11" s="30"/>
      <c r="C11" s="31"/>
      <c r="D11" s="32">
        <f t="shared" ref="D11:M11" si="3">SUM(D12:D17)</f>
        <v>981000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23000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1004000</v>
      </c>
      <c r="O11" s="45">
        <f t="shared" si="2"/>
        <v>229.64318389752972</v>
      </c>
      <c r="P11" s="10"/>
    </row>
    <row r="12" spans="1:133">
      <c r="A12" s="12"/>
      <c r="B12" s="25">
        <v>322</v>
      </c>
      <c r="C12" s="20" t="s">
        <v>0</v>
      </c>
      <c r="D12" s="46">
        <v>198000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198000</v>
      </c>
      <c r="O12" s="47">
        <f t="shared" si="2"/>
        <v>45.288197621225983</v>
      </c>
      <c r="P12" s="9"/>
    </row>
    <row r="13" spans="1:133">
      <c r="A13" s="12"/>
      <c r="B13" s="25">
        <v>323.10000000000002</v>
      </c>
      <c r="C13" s="20" t="s">
        <v>16</v>
      </c>
      <c r="D13" s="46">
        <v>605000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605000</v>
      </c>
      <c r="O13" s="47">
        <f t="shared" si="2"/>
        <v>138.38060384263494</v>
      </c>
      <c r="P13" s="9"/>
    </row>
    <row r="14" spans="1:133">
      <c r="A14" s="12"/>
      <c r="B14" s="25">
        <v>323.39999999999998</v>
      </c>
      <c r="C14" s="20" t="s">
        <v>17</v>
      </c>
      <c r="D14" s="46">
        <v>31000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31000</v>
      </c>
      <c r="O14" s="47">
        <f t="shared" si="2"/>
        <v>7.0905763952424516</v>
      </c>
      <c r="P14" s="9"/>
    </row>
    <row r="15" spans="1:133">
      <c r="A15" s="12"/>
      <c r="B15" s="25">
        <v>323.89999999999998</v>
      </c>
      <c r="C15" s="20" t="s">
        <v>18</v>
      </c>
      <c r="D15" s="46">
        <v>34000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34000</v>
      </c>
      <c r="O15" s="47">
        <f t="shared" si="2"/>
        <v>7.7767612076852695</v>
      </c>
      <c r="P15" s="9"/>
    </row>
    <row r="16" spans="1:133">
      <c r="A16" s="12"/>
      <c r="B16" s="25">
        <v>324.20999999999998</v>
      </c>
      <c r="C16" s="20" t="s">
        <v>19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23000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23000</v>
      </c>
      <c r="O16" s="47">
        <f t="shared" si="2"/>
        <v>5.2607502287282708</v>
      </c>
      <c r="P16" s="9"/>
    </row>
    <row r="17" spans="1:16">
      <c r="A17" s="12"/>
      <c r="B17" s="25">
        <v>329</v>
      </c>
      <c r="C17" s="20" t="s">
        <v>20</v>
      </c>
      <c r="D17" s="46">
        <v>113000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113000</v>
      </c>
      <c r="O17" s="47">
        <f t="shared" si="2"/>
        <v>25.846294602012808</v>
      </c>
      <c r="P17" s="9"/>
    </row>
    <row r="18" spans="1:16" ht="15.75">
      <c r="A18" s="29" t="s">
        <v>21</v>
      </c>
      <c r="B18" s="30"/>
      <c r="C18" s="31"/>
      <c r="D18" s="32">
        <f t="shared" ref="D18:M18" si="4">SUM(D19:D26)</f>
        <v>847000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847000</v>
      </c>
      <c r="O18" s="45">
        <f t="shared" si="2"/>
        <v>193.73284537968894</v>
      </c>
      <c r="P18" s="10"/>
    </row>
    <row r="19" spans="1:16">
      <c r="A19" s="12"/>
      <c r="B19" s="25">
        <v>331.5</v>
      </c>
      <c r="C19" s="20" t="s">
        <v>100</v>
      </c>
      <c r="D19" s="46">
        <v>29000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29000</v>
      </c>
      <c r="O19" s="47">
        <f t="shared" si="2"/>
        <v>6.6331198536139064</v>
      </c>
      <c r="P19" s="9"/>
    </row>
    <row r="20" spans="1:16">
      <c r="A20" s="12"/>
      <c r="B20" s="25">
        <v>333</v>
      </c>
      <c r="C20" s="20" t="s">
        <v>3</v>
      </c>
      <c r="D20" s="46">
        <v>319000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319000</v>
      </c>
      <c r="O20" s="47">
        <f t="shared" si="2"/>
        <v>72.964318389752975</v>
      </c>
      <c r="P20" s="9"/>
    </row>
    <row r="21" spans="1:16">
      <c r="A21" s="12"/>
      <c r="B21" s="25">
        <v>334.2</v>
      </c>
      <c r="C21" s="20" t="s">
        <v>23</v>
      </c>
      <c r="D21" s="46">
        <v>1000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1000</v>
      </c>
      <c r="O21" s="47">
        <f t="shared" si="2"/>
        <v>0.22872827081427263</v>
      </c>
      <c r="P21" s="9"/>
    </row>
    <row r="22" spans="1:16">
      <c r="A22" s="12"/>
      <c r="B22" s="25">
        <v>334.49</v>
      </c>
      <c r="C22" s="20" t="s">
        <v>63</v>
      </c>
      <c r="D22" s="46">
        <v>112000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112000</v>
      </c>
      <c r="O22" s="47">
        <f t="shared" si="2"/>
        <v>25.617566331198535</v>
      </c>
      <c r="P22" s="9"/>
    </row>
    <row r="23" spans="1:16">
      <c r="A23" s="12"/>
      <c r="B23" s="25">
        <v>334.5</v>
      </c>
      <c r="C23" s="20" t="s">
        <v>101</v>
      </c>
      <c r="D23" s="46">
        <v>2000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2000</v>
      </c>
      <c r="O23" s="47">
        <f t="shared" si="2"/>
        <v>0.45745654162854527</v>
      </c>
      <c r="P23" s="9"/>
    </row>
    <row r="24" spans="1:16">
      <c r="A24" s="12"/>
      <c r="B24" s="25">
        <v>335.12</v>
      </c>
      <c r="C24" s="20" t="s">
        <v>86</v>
      </c>
      <c r="D24" s="46">
        <v>122000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122000</v>
      </c>
      <c r="O24" s="47">
        <f t="shared" si="2"/>
        <v>27.904849039341261</v>
      </c>
      <c r="P24" s="9"/>
    </row>
    <row r="25" spans="1:16">
      <c r="A25" s="12"/>
      <c r="B25" s="25">
        <v>335.15</v>
      </c>
      <c r="C25" s="20" t="s">
        <v>87</v>
      </c>
      <c r="D25" s="46">
        <v>12000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12000</v>
      </c>
      <c r="O25" s="47">
        <f t="shared" si="2"/>
        <v>2.7447392497712717</v>
      </c>
      <c r="P25" s="9"/>
    </row>
    <row r="26" spans="1:16">
      <c r="A26" s="12"/>
      <c r="B26" s="25">
        <v>335.18</v>
      </c>
      <c r="C26" s="20" t="s">
        <v>88</v>
      </c>
      <c r="D26" s="46">
        <v>250000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250000</v>
      </c>
      <c r="O26" s="47">
        <f t="shared" si="2"/>
        <v>57.182067703568158</v>
      </c>
      <c r="P26" s="9"/>
    </row>
    <row r="27" spans="1:16" ht="15.75">
      <c r="A27" s="29" t="s">
        <v>34</v>
      </c>
      <c r="B27" s="30"/>
      <c r="C27" s="31"/>
      <c r="D27" s="32">
        <f t="shared" ref="D27:M27" si="5">SUM(D28:D32)</f>
        <v>2148000</v>
      </c>
      <c r="E27" s="32">
        <f t="shared" si="5"/>
        <v>0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3403000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32">
        <f t="shared" si="1"/>
        <v>5551000</v>
      </c>
      <c r="O27" s="45">
        <f t="shared" si="2"/>
        <v>1269.6706312900274</v>
      </c>
      <c r="P27" s="10"/>
    </row>
    <row r="28" spans="1:16">
      <c r="A28" s="12"/>
      <c r="B28" s="25">
        <v>342.1</v>
      </c>
      <c r="C28" s="20" t="s">
        <v>39</v>
      </c>
      <c r="D28" s="46">
        <v>4000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4000</v>
      </c>
      <c r="O28" s="47">
        <f t="shared" si="2"/>
        <v>0.91491308325709053</v>
      </c>
      <c r="P28" s="9"/>
    </row>
    <row r="29" spans="1:16">
      <c r="A29" s="12"/>
      <c r="B29" s="25">
        <v>342.2</v>
      </c>
      <c r="C29" s="20" t="s">
        <v>40</v>
      </c>
      <c r="D29" s="46">
        <v>57000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57000</v>
      </c>
      <c r="O29" s="47">
        <f t="shared" si="2"/>
        <v>13.03751143641354</v>
      </c>
      <c r="P29" s="9"/>
    </row>
    <row r="30" spans="1:16">
      <c r="A30" s="12"/>
      <c r="B30" s="25">
        <v>343.4</v>
      </c>
      <c r="C30" s="20" t="s">
        <v>41</v>
      </c>
      <c r="D30" s="46">
        <v>1410000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1410000</v>
      </c>
      <c r="O30" s="47">
        <f t="shared" si="2"/>
        <v>322.5068618481244</v>
      </c>
      <c r="P30" s="9"/>
    </row>
    <row r="31" spans="1:16">
      <c r="A31" s="12"/>
      <c r="B31" s="25">
        <v>343.5</v>
      </c>
      <c r="C31" s="20" t="s">
        <v>42</v>
      </c>
      <c r="D31" s="46">
        <v>676000</v>
      </c>
      <c r="E31" s="46">
        <v>0</v>
      </c>
      <c r="F31" s="46">
        <v>0</v>
      </c>
      <c r="G31" s="46">
        <v>0</v>
      </c>
      <c r="H31" s="46">
        <v>0</v>
      </c>
      <c r="I31" s="46">
        <v>3403000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4079000</v>
      </c>
      <c r="O31" s="47">
        <f t="shared" si="2"/>
        <v>932.98261665141808</v>
      </c>
      <c r="P31" s="9"/>
    </row>
    <row r="32" spans="1:16">
      <c r="A32" s="12"/>
      <c r="B32" s="25">
        <v>347.2</v>
      </c>
      <c r="C32" s="20" t="s">
        <v>65</v>
      </c>
      <c r="D32" s="46">
        <v>1000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1000</v>
      </c>
      <c r="O32" s="47">
        <f t="shared" si="2"/>
        <v>0.22872827081427263</v>
      </c>
      <c r="P32" s="9"/>
    </row>
    <row r="33" spans="1:119" ht="15.75">
      <c r="A33" s="29" t="s">
        <v>35</v>
      </c>
      <c r="B33" s="30"/>
      <c r="C33" s="31"/>
      <c r="D33" s="32">
        <f t="shared" ref="D33:M33" si="6">SUM(D34:D35)</f>
        <v>172000</v>
      </c>
      <c r="E33" s="32">
        <f t="shared" si="6"/>
        <v>12000</v>
      </c>
      <c r="F33" s="32">
        <f t="shared" si="6"/>
        <v>0</v>
      </c>
      <c r="G33" s="32">
        <f t="shared" si="6"/>
        <v>0</v>
      </c>
      <c r="H33" s="32">
        <f t="shared" si="6"/>
        <v>0</v>
      </c>
      <c r="I33" s="32">
        <f t="shared" si="6"/>
        <v>0</v>
      </c>
      <c r="J33" s="32">
        <f t="shared" si="6"/>
        <v>0</v>
      </c>
      <c r="K33" s="32">
        <f t="shared" si="6"/>
        <v>0</v>
      </c>
      <c r="L33" s="32">
        <f t="shared" si="6"/>
        <v>0</v>
      </c>
      <c r="M33" s="32">
        <f t="shared" si="6"/>
        <v>0</v>
      </c>
      <c r="N33" s="32">
        <f t="shared" si="1"/>
        <v>184000</v>
      </c>
      <c r="O33" s="45">
        <f t="shared" si="2"/>
        <v>42.086001829826166</v>
      </c>
      <c r="P33" s="10"/>
    </row>
    <row r="34" spans="1:119">
      <c r="A34" s="13"/>
      <c r="B34" s="39">
        <v>351.1</v>
      </c>
      <c r="C34" s="21" t="s">
        <v>46</v>
      </c>
      <c r="D34" s="46">
        <v>172000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172000</v>
      </c>
      <c r="O34" s="47">
        <f t="shared" si="2"/>
        <v>39.341262580054895</v>
      </c>
      <c r="P34" s="9"/>
    </row>
    <row r="35" spans="1:119">
      <c r="A35" s="13"/>
      <c r="B35" s="39">
        <v>359</v>
      </c>
      <c r="C35" s="21" t="s">
        <v>47</v>
      </c>
      <c r="D35" s="46">
        <v>0</v>
      </c>
      <c r="E35" s="46">
        <v>12000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12000</v>
      </c>
      <c r="O35" s="47">
        <f t="shared" si="2"/>
        <v>2.7447392497712717</v>
      </c>
      <c r="P35" s="9"/>
    </row>
    <row r="36" spans="1:119" ht="15.75">
      <c r="A36" s="29" t="s">
        <v>4</v>
      </c>
      <c r="B36" s="30"/>
      <c r="C36" s="31"/>
      <c r="D36" s="32">
        <f t="shared" ref="D36:M36" si="7">SUM(D37:D39)</f>
        <v>336000</v>
      </c>
      <c r="E36" s="32">
        <f t="shared" si="7"/>
        <v>0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96000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 t="shared" si="1"/>
        <v>432000</v>
      </c>
      <c r="O36" s="45">
        <f t="shared" si="2"/>
        <v>98.81061299176578</v>
      </c>
      <c r="P36" s="10"/>
    </row>
    <row r="37" spans="1:119">
      <c r="A37" s="12"/>
      <c r="B37" s="25">
        <v>361.1</v>
      </c>
      <c r="C37" s="20" t="s">
        <v>48</v>
      </c>
      <c r="D37" s="46">
        <v>209000</v>
      </c>
      <c r="E37" s="46">
        <v>0</v>
      </c>
      <c r="F37" s="46">
        <v>0</v>
      </c>
      <c r="G37" s="46">
        <v>0</v>
      </c>
      <c r="H37" s="46">
        <v>0</v>
      </c>
      <c r="I37" s="46">
        <v>72000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281000</v>
      </c>
      <c r="O37" s="47">
        <f t="shared" si="2"/>
        <v>64.272644098810616</v>
      </c>
      <c r="P37" s="9"/>
    </row>
    <row r="38" spans="1:119">
      <c r="A38" s="12"/>
      <c r="B38" s="25">
        <v>364</v>
      </c>
      <c r="C38" s="20" t="s">
        <v>91</v>
      </c>
      <c r="D38" s="46">
        <v>4000</v>
      </c>
      <c r="E38" s="46">
        <v>0</v>
      </c>
      <c r="F38" s="46">
        <v>0</v>
      </c>
      <c r="G38" s="46">
        <v>0</v>
      </c>
      <c r="H38" s="46">
        <v>0</v>
      </c>
      <c r="I38" s="46">
        <v>24000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"/>
        <v>28000</v>
      </c>
      <c r="O38" s="47">
        <f t="shared" si="2"/>
        <v>6.4043915827996338</v>
      </c>
      <c r="P38" s="9"/>
    </row>
    <row r="39" spans="1:119" ht="15.75" thickBot="1">
      <c r="A39" s="12"/>
      <c r="B39" s="25">
        <v>369.9</v>
      </c>
      <c r="C39" s="20" t="s">
        <v>52</v>
      </c>
      <c r="D39" s="46">
        <v>123000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"/>
        <v>123000</v>
      </c>
      <c r="O39" s="47">
        <f t="shared" si="2"/>
        <v>28.133577310155534</v>
      </c>
      <c r="P39" s="9"/>
    </row>
    <row r="40" spans="1:119" ht="16.5" thickBot="1">
      <c r="A40" s="14" t="s">
        <v>44</v>
      </c>
      <c r="B40" s="23"/>
      <c r="C40" s="22"/>
      <c r="D40" s="15">
        <f>SUM(D5,D11,D18,D27,D33,D36)</f>
        <v>16545000</v>
      </c>
      <c r="E40" s="15">
        <f t="shared" ref="E40:M40" si="8">SUM(E5,E11,E18,E27,E33,E36)</f>
        <v>12000</v>
      </c>
      <c r="F40" s="15">
        <f t="shared" si="8"/>
        <v>0</v>
      </c>
      <c r="G40" s="15">
        <f t="shared" si="8"/>
        <v>0</v>
      </c>
      <c r="H40" s="15">
        <f t="shared" si="8"/>
        <v>0</v>
      </c>
      <c r="I40" s="15">
        <f t="shared" si="8"/>
        <v>3522000</v>
      </c>
      <c r="J40" s="15">
        <f t="shared" si="8"/>
        <v>0</v>
      </c>
      <c r="K40" s="15">
        <f t="shared" si="8"/>
        <v>0</v>
      </c>
      <c r="L40" s="15">
        <f t="shared" si="8"/>
        <v>0</v>
      </c>
      <c r="M40" s="15">
        <f t="shared" si="8"/>
        <v>0</v>
      </c>
      <c r="N40" s="15">
        <f t="shared" si="1"/>
        <v>20079000</v>
      </c>
      <c r="O40" s="38">
        <f t="shared" si="2"/>
        <v>4592.6349496797802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48" t="s">
        <v>106</v>
      </c>
      <c r="M42" s="48"/>
      <c r="N42" s="48"/>
      <c r="O42" s="43">
        <v>4372</v>
      </c>
    </row>
    <row r="43" spans="1:119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1"/>
    </row>
    <row r="44" spans="1:119" ht="15.75" customHeight="1" thickBot="1">
      <c r="A44" s="52" t="s">
        <v>68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4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54</v>
      </c>
      <c r="B3" s="62"/>
      <c r="C3" s="63"/>
      <c r="D3" s="67" t="s">
        <v>30</v>
      </c>
      <c r="E3" s="68"/>
      <c r="F3" s="68"/>
      <c r="G3" s="68"/>
      <c r="H3" s="69"/>
      <c r="I3" s="67" t="s">
        <v>31</v>
      </c>
      <c r="J3" s="69"/>
      <c r="K3" s="67" t="s">
        <v>33</v>
      </c>
      <c r="L3" s="69"/>
      <c r="M3" s="36"/>
      <c r="N3" s="37"/>
      <c r="O3" s="70" t="s">
        <v>59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55</v>
      </c>
      <c r="F4" s="34" t="s">
        <v>56</v>
      </c>
      <c r="G4" s="34" t="s">
        <v>57</v>
      </c>
      <c r="H4" s="34" t="s">
        <v>6</v>
      </c>
      <c r="I4" s="34" t="s">
        <v>7</v>
      </c>
      <c r="J4" s="35" t="s">
        <v>58</v>
      </c>
      <c r="K4" s="35" t="s">
        <v>8</v>
      </c>
      <c r="L4" s="35" t="s">
        <v>9</v>
      </c>
      <c r="M4" s="35" t="s">
        <v>10</v>
      </c>
      <c r="N4" s="35" t="s">
        <v>32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11837000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40" si="1">SUM(D5:M5)</f>
        <v>11837000</v>
      </c>
      <c r="O5" s="33">
        <f t="shared" ref="O5:O40" si="2">(N5/O$42)</f>
        <v>2756.6371681415931</v>
      </c>
      <c r="P5" s="6"/>
    </row>
    <row r="6" spans="1:133">
      <c r="A6" s="12"/>
      <c r="B6" s="25">
        <v>311</v>
      </c>
      <c r="C6" s="20" t="s">
        <v>2</v>
      </c>
      <c r="D6" s="46">
        <v>10586000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10586000</v>
      </c>
      <c r="O6" s="47">
        <f t="shared" si="2"/>
        <v>2465.300419189567</v>
      </c>
      <c r="P6" s="9"/>
    </row>
    <row r="7" spans="1:133">
      <c r="A7" s="12"/>
      <c r="B7" s="25">
        <v>314.10000000000002</v>
      </c>
      <c r="C7" s="20" t="s">
        <v>11</v>
      </c>
      <c r="D7" s="46">
        <v>861000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861000</v>
      </c>
      <c r="O7" s="47">
        <f t="shared" si="2"/>
        <v>200.51234280391245</v>
      </c>
      <c r="P7" s="9"/>
    </row>
    <row r="8" spans="1:133">
      <c r="A8" s="12"/>
      <c r="B8" s="25">
        <v>314.39999999999998</v>
      </c>
      <c r="C8" s="20" t="s">
        <v>13</v>
      </c>
      <c r="D8" s="46">
        <v>13000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13000</v>
      </c>
      <c r="O8" s="47">
        <f t="shared" si="2"/>
        <v>3.0274802049371217</v>
      </c>
      <c r="P8" s="9"/>
    </row>
    <row r="9" spans="1:133">
      <c r="A9" s="12"/>
      <c r="B9" s="25">
        <v>315</v>
      </c>
      <c r="C9" s="20" t="s">
        <v>84</v>
      </c>
      <c r="D9" s="46">
        <v>276000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276000</v>
      </c>
      <c r="O9" s="47">
        <f t="shared" si="2"/>
        <v>64.27573358174196</v>
      </c>
      <c r="P9" s="9"/>
    </row>
    <row r="10" spans="1:133">
      <c r="A10" s="12"/>
      <c r="B10" s="25">
        <v>316</v>
      </c>
      <c r="C10" s="20" t="s">
        <v>85</v>
      </c>
      <c r="D10" s="46">
        <v>101000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101000</v>
      </c>
      <c r="O10" s="47">
        <f t="shared" si="2"/>
        <v>23.521192361434561</v>
      </c>
      <c r="P10" s="9"/>
    </row>
    <row r="11" spans="1:133" ht="15.75">
      <c r="A11" s="29" t="s">
        <v>15</v>
      </c>
      <c r="B11" s="30"/>
      <c r="C11" s="31"/>
      <c r="D11" s="32">
        <f t="shared" ref="D11:M11" si="3">SUM(D12:D17)</f>
        <v>996000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62000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1058000</v>
      </c>
      <c r="O11" s="45">
        <f t="shared" si="2"/>
        <v>246.3903120633442</v>
      </c>
      <c r="P11" s="10"/>
    </row>
    <row r="12" spans="1:133">
      <c r="A12" s="12"/>
      <c r="B12" s="25">
        <v>322</v>
      </c>
      <c r="C12" s="20" t="s">
        <v>0</v>
      </c>
      <c r="D12" s="46">
        <v>191000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191000</v>
      </c>
      <c r="O12" s="47">
        <f t="shared" si="2"/>
        <v>44.480670703306942</v>
      </c>
      <c r="P12" s="9"/>
    </row>
    <row r="13" spans="1:133">
      <c r="A13" s="12"/>
      <c r="B13" s="25">
        <v>323.10000000000002</v>
      </c>
      <c r="C13" s="20" t="s">
        <v>16</v>
      </c>
      <c r="D13" s="46">
        <v>620000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620000</v>
      </c>
      <c r="O13" s="47">
        <f t="shared" si="2"/>
        <v>144.38751746623194</v>
      </c>
      <c r="P13" s="9"/>
    </row>
    <row r="14" spans="1:133">
      <c r="A14" s="12"/>
      <c r="B14" s="25">
        <v>323.39999999999998</v>
      </c>
      <c r="C14" s="20" t="s">
        <v>17</v>
      </c>
      <c r="D14" s="46">
        <v>31000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31000</v>
      </c>
      <c r="O14" s="47">
        <f t="shared" si="2"/>
        <v>7.2193758733115976</v>
      </c>
      <c r="P14" s="9"/>
    </row>
    <row r="15" spans="1:133">
      <c r="A15" s="12"/>
      <c r="B15" s="25">
        <v>323.89999999999998</v>
      </c>
      <c r="C15" s="20" t="s">
        <v>18</v>
      </c>
      <c r="D15" s="46">
        <v>32000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32000</v>
      </c>
      <c r="O15" s="47">
        <f t="shared" si="2"/>
        <v>7.4522589659990688</v>
      </c>
      <c r="P15" s="9"/>
    </row>
    <row r="16" spans="1:133">
      <c r="A16" s="12"/>
      <c r="B16" s="25">
        <v>324.20999999999998</v>
      </c>
      <c r="C16" s="20" t="s">
        <v>19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62000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62000</v>
      </c>
      <c r="O16" s="47">
        <f t="shared" si="2"/>
        <v>14.438751746623195</v>
      </c>
      <c r="P16" s="9"/>
    </row>
    <row r="17" spans="1:16">
      <c r="A17" s="12"/>
      <c r="B17" s="25">
        <v>329</v>
      </c>
      <c r="C17" s="20" t="s">
        <v>20</v>
      </c>
      <c r="D17" s="46">
        <v>122000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122000</v>
      </c>
      <c r="O17" s="47">
        <f t="shared" si="2"/>
        <v>28.411737307871448</v>
      </c>
      <c r="P17" s="9"/>
    </row>
    <row r="18" spans="1:16" ht="15.75">
      <c r="A18" s="29" t="s">
        <v>21</v>
      </c>
      <c r="B18" s="30"/>
      <c r="C18" s="31"/>
      <c r="D18" s="32">
        <f t="shared" ref="D18:M18" si="4">SUM(D19:D26)</f>
        <v>1292000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1292000</v>
      </c>
      <c r="O18" s="45">
        <f t="shared" si="2"/>
        <v>300.88495575221236</v>
      </c>
      <c r="P18" s="10"/>
    </row>
    <row r="19" spans="1:16">
      <c r="A19" s="12"/>
      <c r="B19" s="25">
        <v>331.5</v>
      </c>
      <c r="C19" s="20" t="s">
        <v>100</v>
      </c>
      <c r="D19" s="46">
        <v>426000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426000</v>
      </c>
      <c r="O19" s="47">
        <f t="shared" si="2"/>
        <v>99.208197484862595</v>
      </c>
      <c r="P19" s="9"/>
    </row>
    <row r="20" spans="1:16">
      <c r="A20" s="12"/>
      <c r="B20" s="25">
        <v>333</v>
      </c>
      <c r="C20" s="20" t="s">
        <v>3</v>
      </c>
      <c r="D20" s="46">
        <v>315000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315000</v>
      </c>
      <c r="O20" s="47">
        <f t="shared" si="2"/>
        <v>73.358174196553335</v>
      </c>
      <c r="P20" s="9"/>
    </row>
    <row r="21" spans="1:16">
      <c r="A21" s="12"/>
      <c r="B21" s="25">
        <v>334.2</v>
      </c>
      <c r="C21" s="20" t="s">
        <v>23</v>
      </c>
      <c r="D21" s="46">
        <v>3000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3000</v>
      </c>
      <c r="O21" s="47">
        <f t="shared" si="2"/>
        <v>0.69864927806241262</v>
      </c>
      <c r="P21" s="9"/>
    </row>
    <row r="22" spans="1:16">
      <c r="A22" s="12"/>
      <c r="B22" s="25">
        <v>334.49</v>
      </c>
      <c r="C22" s="20" t="s">
        <v>63</v>
      </c>
      <c r="D22" s="46">
        <v>110000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110000</v>
      </c>
      <c r="O22" s="47">
        <f t="shared" si="2"/>
        <v>25.617140195621797</v>
      </c>
      <c r="P22" s="9"/>
    </row>
    <row r="23" spans="1:16">
      <c r="A23" s="12"/>
      <c r="B23" s="25">
        <v>334.5</v>
      </c>
      <c r="C23" s="20" t="s">
        <v>101</v>
      </c>
      <c r="D23" s="46">
        <v>56000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56000</v>
      </c>
      <c r="O23" s="47">
        <f t="shared" si="2"/>
        <v>13.04145319049837</v>
      </c>
      <c r="P23" s="9"/>
    </row>
    <row r="24" spans="1:16">
      <c r="A24" s="12"/>
      <c r="B24" s="25">
        <v>335.12</v>
      </c>
      <c r="C24" s="20" t="s">
        <v>86</v>
      </c>
      <c r="D24" s="46">
        <v>121000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121000</v>
      </c>
      <c r="O24" s="47">
        <f t="shared" si="2"/>
        <v>28.178854215183978</v>
      </c>
      <c r="P24" s="9"/>
    </row>
    <row r="25" spans="1:16">
      <c r="A25" s="12"/>
      <c r="B25" s="25">
        <v>335.15</v>
      </c>
      <c r="C25" s="20" t="s">
        <v>87</v>
      </c>
      <c r="D25" s="46">
        <v>12000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12000</v>
      </c>
      <c r="O25" s="47">
        <f t="shared" si="2"/>
        <v>2.7945971122496505</v>
      </c>
      <c r="P25" s="9"/>
    </row>
    <row r="26" spans="1:16">
      <c r="A26" s="12"/>
      <c r="B26" s="25">
        <v>335.18</v>
      </c>
      <c r="C26" s="20" t="s">
        <v>88</v>
      </c>
      <c r="D26" s="46">
        <v>249000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249000</v>
      </c>
      <c r="O26" s="47">
        <f t="shared" si="2"/>
        <v>57.987890079180254</v>
      </c>
      <c r="P26" s="9"/>
    </row>
    <row r="27" spans="1:16" ht="15.75">
      <c r="A27" s="29" t="s">
        <v>34</v>
      </c>
      <c r="B27" s="30"/>
      <c r="C27" s="31"/>
      <c r="D27" s="32">
        <f t="shared" ref="D27:M27" si="5">SUM(D28:D32)</f>
        <v>2029000</v>
      </c>
      <c r="E27" s="32">
        <f t="shared" si="5"/>
        <v>0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3420000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32">
        <f t="shared" si="1"/>
        <v>5449000</v>
      </c>
      <c r="O27" s="45">
        <f t="shared" si="2"/>
        <v>1268.9799720540288</v>
      </c>
      <c r="P27" s="10"/>
    </row>
    <row r="28" spans="1:16">
      <c r="A28" s="12"/>
      <c r="B28" s="25">
        <v>342.1</v>
      </c>
      <c r="C28" s="20" t="s">
        <v>39</v>
      </c>
      <c r="D28" s="46">
        <v>2000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2000</v>
      </c>
      <c r="O28" s="47">
        <f t="shared" si="2"/>
        <v>0.4657661853749418</v>
      </c>
      <c r="P28" s="9"/>
    </row>
    <row r="29" spans="1:16">
      <c r="A29" s="12"/>
      <c r="B29" s="25">
        <v>342.2</v>
      </c>
      <c r="C29" s="20" t="s">
        <v>40</v>
      </c>
      <c r="D29" s="46">
        <v>54000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54000</v>
      </c>
      <c r="O29" s="47">
        <f t="shared" si="2"/>
        <v>12.575687005123427</v>
      </c>
      <c r="P29" s="9"/>
    </row>
    <row r="30" spans="1:16">
      <c r="A30" s="12"/>
      <c r="B30" s="25">
        <v>343.4</v>
      </c>
      <c r="C30" s="20" t="s">
        <v>41</v>
      </c>
      <c r="D30" s="46">
        <v>1330000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1330000</v>
      </c>
      <c r="O30" s="47">
        <f t="shared" si="2"/>
        <v>309.73451327433628</v>
      </c>
      <c r="P30" s="9"/>
    </row>
    <row r="31" spans="1:16">
      <c r="A31" s="12"/>
      <c r="B31" s="25">
        <v>343.5</v>
      </c>
      <c r="C31" s="20" t="s">
        <v>42</v>
      </c>
      <c r="D31" s="46">
        <v>644000</v>
      </c>
      <c r="E31" s="46">
        <v>0</v>
      </c>
      <c r="F31" s="46">
        <v>0</v>
      </c>
      <c r="G31" s="46">
        <v>0</v>
      </c>
      <c r="H31" s="46">
        <v>0</v>
      </c>
      <c r="I31" s="46">
        <v>3420000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4064000</v>
      </c>
      <c r="O31" s="47">
        <f t="shared" si="2"/>
        <v>946.43688868188167</v>
      </c>
      <c r="P31" s="9"/>
    </row>
    <row r="32" spans="1:16">
      <c r="A32" s="12"/>
      <c r="B32" s="25">
        <v>347.2</v>
      </c>
      <c r="C32" s="20" t="s">
        <v>65</v>
      </c>
      <c r="D32" s="46">
        <v>-1000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-1000</v>
      </c>
      <c r="O32" s="47">
        <f t="shared" si="2"/>
        <v>-0.2328830926874709</v>
      </c>
      <c r="P32" s="9"/>
    </row>
    <row r="33" spans="1:119" ht="15.75">
      <c r="A33" s="29" t="s">
        <v>35</v>
      </c>
      <c r="B33" s="30"/>
      <c r="C33" s="31"/>
      <c r="D33" s="32">
        <f t="shared" ref="D33:M33" si="6">SUM(D34:D35)</f>
        <v>166000</v>
      </c>
      <c r="E33" s="32">
        <f t="shared" si="6"/>
        <v>14000</v>
      </c>
      <c r="F33" s="32">
        <f t="shared" si="6"/>
        <v>0</v>
      </c>
      <c r="G33" s="32">
        <f t="shared" si="6"/>
        <v>0</v>
      </c>
      <c r="H33" s="32">
        <f t="shared" si="6"/>
        <v>0</v>
      </c>
      <c r="I33" s="32">
        <f t="shared" si="6"/>
        <v>0</v>
      </c>
      <c r="J33" s="32">
        <f t="shared" si="6"/>
        <v>0</v>
      </c>
      <c r="K33" s="32">
        <f t="shared" si="6"/>
        <v>0</v>
      </c>
      <c r="L33" s="32">
        <f t="shared" si="6"/>
        <v>0</v>
      </c>
      <c r="M33" s="32">
        <f t="shared" si="6"/>
        <v>0</v>
      </c>
      <c r="N33" s="32">
        <f t="shared" si="1"/>
        <v>180000</v>
      </c>
      <c r="O33" s="45">
        <f t="shared" si="2"/>
        <v>41.91895668374476</v>
      </c>
      <c r="P33" s="10"/>
    </row>
    <row r="34" spans="1:119">
      <c r="A34" s="13"/>
      <c r="B34" s="39">
        <v>351.1</v>
      </c>
      <c r="C34" s="21" t="s">
        <v>46</v>
      </c>
      <c r="D34" s="46">
        <v>166000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166000</v>
      </c>
      <c r="O34" s="47">
        <f t="shared" si="2"/>
        <v>38.658593386120167</v>
      </c>
      <c r="P34" s="9"/>
    </row>
    <row r="35" spans="1:119">
      <c r="A35" s="13"/>
      <c r="B35" s="39">
        <v>359</v>
      </c>
      <c r="C35" s="21" t="s">
        <v>47</v>
      </c>
      <c r="D35" s="46">
        <v>0</v>
      </c>
      <c r="E35" s="46">
        <v>14000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14000</v>
      </c>
      <c r="O35" s="47">
        <f t="shared" si="2"/>
        <v>3.2603632976245924</v>
      </c>
      <c r="P35" s="9"/>
    </row>
    <row r="36" spans="1:119" ht="15.75">
      <c r="A36" s="29" t="s">
        <v>4</v>
      </c>
      <c r="B36" s="30"/>
      <c r="C36" s="31"/>
      <c r="D36" s="32">
        <f t="shared" ref="D36:M36" si="7">SUM(D37:D39)</f>
        <v>605000</v>
      </c>
      <c r="E36" s="32">
        <f t="shared" si="7"/>
        <v>0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59000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 t="shared" si="1"/>
        <v>664000</v>
      </c>
      <c r="O36" s="45">
        <f t="shared" si="2"/>
        <v>154.63437354448067</v>
      </c>
      <c r="P36" s="10"/>
    </row>
    <row r="37" spans="1:119">
      <c r="A37" s="12"/>
      <c r="B37" s="25">
        <v>361.1</v>
      </c>
      <c r="C37" s="20" t="s">
        <v>48</v>
      </c>
      <c r="D37" s="46">
        <v>172000</v>
      </c>
      <c r="E37" s="46">
        <v>0</v>
      </c>
      <c r="F37" s="46">
        <v>0</v>
      </c>
      <c r="G37" s="46">
        <v>0</v>
      </c>
      <c r="H37" s="46">
        <v>0</v>
      </c>
      <c r="I37" s="46">
        <v>59000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231000</v>
      </c>
      <c r="O37" s="47">
        <f t="shared" si="2"/>
        <v>53.795994410805775</v>
      </c>
      <c r="P37" s="9"/>
    </row>
    <row r="38" spans="1:119">
      <c r="A38" s="12"/>
      <c r="B38" s="25">
        <v>364</v>
      </c>
      <c r="C38" s="20" t="s">
        <v>91</v>
      </c>
      <c r="D38" s="46">
        <v>306000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"/>
        <v>306000</v>
      </c>
      <c r="O38" s="47">
        <f t="shared" si="2"/>
        <v>71.262226362366093</v>
      </c>
      <c r="P38" s="9"/>
    </row>
    <row r="39" spans="1:119" ht="15.75" thickBot="1">
      <c r="A39" s="12"/>
      <c r="B39" s="25">
        <v>369.9</v>
      </c>
      <c r="C39" s="20" t="s">
        <v>52</v>
      </c>
      <c r="D39" s="46">
        <v>127000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"/>
        <v>127000</v>
      </c>
      <c r="O39" s="47">
        <f t="shared" si="2"/>
        <v>29.576152771308802</v>
      </c>
      <c r="P39" s="9"/>
    </row>
    <row r="40" spans="1:119" ht="16.5" thickBot="1">
      <c r="A40" s="14" t="s">
        <v>44</v>
      </c>
      <c r="B40" s="23"/>
      <c r="C40" s="22"/>
      <c r="D40" s="15">
        <f>SUM(D5,D11,D18,D27,D33,D36)</f>
        <v>16925000</v>
      </c>
      <c r="E40" s="15">
        <f t="shared" ref="E40:M40" si="8">SUM(E5,E11,E18,E27,E33,E36)</f>
        <v>14000</v>
      </c>
      <c r="F40" s="15">
        <f t="shared" si="8"/>
        <v>0</v>
      </c>
      <c r="G40" s="15">
        <f t="shared" si="8"/>
        <v>0</v>
      </c>
      <c r="H40" s="15">
        <f t="shared" si="8"/>
        <v>0</v>
      </c>
      <c r="I40" s="15">
        <f t="shared" si="8"/>
        <v>3541000</v>
      </c>
      <c r="J40" s="15">
        <f t="shared" si="8"/>
        <v>0</v>
      </c>
      <c r="K40" s="15">
        <f t="shared" si="8"/>
        <v>0</v>
      </c>
      <c r="L40" s="15">
        <f t="shared" si="8"/>
        <v>0</v>
      </c>
      <c r="M40" s="15">
        <f t="shared" si="8"/>
        <v>0</v>
      </c>
      <c r="N40" s="15">
        <f t="shared" si="1"/>
        <v>20480000</v>
      </c>
      <c r="O40" s="38">
        <f t="shared" si="2"/>
        <v>4769.4457382394039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48" t="s">
        <v>104</v>
      </c>
      <c r="M42" s="48"/>
      <c r="N42" s="48"/>
      <c r="O42" s="43">
        <v>4294</v>
      </c>
    </row>
    <row r="43" spans="1:119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1"/>
    </row>
    <row r="44" spans="1:119" ht="15.75" customHeight="1" thickBot="1">
      <c r="A44" s="52" t="s">
        <v>68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4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54</v>
      </c>
      <c r="B3" s="62"/>
      <c r="C3" s="63"/>
      <c r="D3" s="67" t="s">
        <v>30</v>
      </c>
      <c r="E3" s="68"/>
      <c r="F3" s="68"/>
      <c r="G3" s="68"/>
      <c r="H3" s="69"/>
      <c r="I3" s="67" t="s">
        <v>31</v>
      </c>
      <c r="J3" s="69"/>
      <c r="K3" s="67" t="s">
        <v>33</v>
      </c>
      <c r="L3" s="69"/>
      <c r="M3" s="36"/>
      <c r="N3" s="37"/>
      <c r="O3" s="70" t="s">
        <v>59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55</v>
      </c>
      <c r="F4" s="34" t="s">
        <v>56</v>
      </c>
      <c r="G4" s="34" t="s">
        <v>57</v>
      </c>
      <c r="H4" s="34" t="s">
        <v>6</v>
      </c>
      <c r="I4" s="34" t="s">
        <v>7</v>
      </c>
      <c r="J4" s="35" t="s">
        <v>58</v>
      </c>
      <c r="K4" s="35" t="s">
        <v>8</v>
      </c>
      <c r="L4" s="35" t="s">
        <v>9</v>
      </c>
      <c r="M4" s="35" t="s">
        <v>10</v>
      </c>
      <c r="N4" s="35" t="s">
        <v>32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11405000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40" si="1">SUM(D5:M5)</f>
        <v>11405000</v>
      </c>
      <c r="O5" s="33">
        <f t="shared" ref="O5:O40" si="2">(N5/O$42)</f>
        <v>2659.748134328358</v>
      </c>
      <c r="P5" s="6"/>
    </row>
    <row r="6" spans="1:133">
      <c r="A6" s="12"/>
      <c r="B6" s="25">
        <v>311</v>
      </c>
      <c r="C6" s="20" t="s">
        <v>2</v>
      </c>
      <c r="D6" s="46">
        <v>10204000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10204000</v>
      </c>
      <c r="O6" s="47">
        <f t="shared" si="2"/>
        <v>2379.6641791044776</v>
      </c>
      <c r="P6" s="9"/>
    </row>
    <row r="7" spans="1:133">
      <c r="A7" s="12"/>
      <c r="B7" s="25">
        <v>314.10000000000002</v>
      </c>
      <c r="C7" s="20" t="s">
        <v>11</v>
      </c>
      <c r="D7" s="46">
        <v>819000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819000</v>
      </c>
      <c r="O7" s="47">
        <f t="shared" si="2"/>
        <v>190.99813432835822</v>
      </c>
      <c r="P7" s="9"/>
    </row>
    <row r="8" spans="1:133">
      <c r="A8" s="12"/>
      <c r="B8" s="25">
        <v>314.39999999999998</v>
      </c>
      <c r="C8" s="20" t="s">
        <v>13</v>
      </c>
      <c r="D8" s="46">
        <v>16000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16000</v>
      </c>
      <c r="O8" s="47">
        <f t="shared" si="2"/>
        <v>3.7313432835820897</v>
      </c>
      <c r="P8" s="9"/>
    </row>
    <row r="9" spans="1:133">
      <c r="A9" s="12"/>
      <c r="B9" s="25">
        <v>315</v>
      </c>
      <c r="C9" s="20" t="s">
        <v>84</v>
      </c>
      <c r="D9" s="46">
        <v>264000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264000</v>
      </c>
      <c r="O9" s="47">
        <f t="shared" si="2"/>
        <v>61.567164179104481</v>
      </c>
      <c r="P9" s="9"/>
    </row>
    <row r="10" spans="1:133">
      <c r="A10" s="12"/>
      <c r="B10" s="25">
        <v>316</v>
      </c>
      <c r="C10" s="20" t="s">
        <v>85</v>
      </c>
      <c r="D10" s="46">
        <v>102000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102000</v>
      </c>
      <c r="O10" s="47">
        <f t="shared" si="2"/>
        <v>23.78731343283582</v>
      </c>
      <c r="P10" s="9"/>
    </row>
    <row r="11" spans="1:133" ht="15.75">
      <c r="A11" s="29" t="s">
        <v>15</v>
      </c>
      <c r="B11" s="30"/>
      <c r="C11" s="31"/>
      <c r="D11" s="32">
        <f t="shared" ref="D11:M11" si="3">SUM(D12:D17)</f>
        <v>980000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7000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987000</v>
      </c>
      <c r="O11" s="45">
        <f t="shared" si="2"/>
        <v>230.17723880597015</v>
      </c>
      <c r="P11" s="10"/>
    </row>
    <row r="12" spans="1:133">
      <c r="A12" s="12"/>
      <c r="B12" s="25">
        <v>322</v>
      </c>
      <c r="C12" s="20" t="s">
        <v>0</v>
      </c>
      <c r="D12" s="46">
        <v>214000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214000</v>
      </c>
      <c r="O12" s="47">
        <f t="shared" si="2"/>
        <v>49.906716417910445</v>
      </c>
      <c r="P12" s="9"/>
    </row>
    <row r="13" spans="1:133">
      <c r="A13" s="12"/>
      <c r="B13" s="25">
        <v>323.10000000000002</v>
      </c>
      <c r="C13" s="20" t="s">
        <v>16</v>
      </c>
      <c r="D13" s="46">
        <v>591000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591000</v>
      </c>
      <c r="O13" s="47">
        <f t="shared" si="2"/>
        <v>137.82649253731344</v>
      </c>
      <c r="P13" s="9"/>
    </row>
    <row r="14" spans="1:133">
      <c r="A14" s="12"/>
      <c r="B14" s="25">
        <v>323.39999999999998</v>
      </c>
      <c r="C14" s="20" t="s">
        <v>17</v>
      </c>
      <c r="D14" s="46">
        <v>27000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27000</v>
      </c>
      <c r="O14" s="47">
        <f t="shared" si="2"/>
        <v>6.2966417910447765</v>
      </c>
      <c r="P14" s="9"/>
    </row>
    <row r="15" spans="1:133">
      <c r="A15" s="12"/>
      <c r="B15" s="25">
        <v>323.89999999999998</v>
      </c>
      <c r="C15" s="20" t="s">
        <v>18</v>
      </c>
      <c r="D15" s="46">
        <v>22000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22000</v>
      </c>
      <c r="O15" s="47">
        <f t="shared" si="2"/>
        <v>5.1305970149253728</v>
      </c>
      <c r="P15" s="9"/>
    </row>
    <row r="16" spans="1:133">
      <c r="A16" s="12"/>
      <c r="B16" s="25">
        <v>324.20999999999998</v>
      </c>
      <c r="C16" s="20" t="s">
        <v>19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7000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7000</v>
      </c>
      <c r="O16" s="47">
        <f t="shared" si="2"/>
        <v>1.6324626865671641</v>
      </c>
      <c r="P16" s="9"/>
    </row>
    <row r="17" spans="1:16">
      <c r="A17" s="12"/>
      <c r="B17" s="25">
        <v>329</v>
      </c>
      <c r="C17" s="20" t="s">
        <v>20</v>
      </c>
      <c r="D17" s="46">
        <v>126000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126000</v>
      </c>
      <c r="O17" s="47">
        <f t="shared" si="2"/>
        <v>29.384328358208954</v>
      </c>
      <c r="P17" s="9"/>
    </row>
    <row r="18" spans="1:16" ht="15.75">
      <c r="A18" s="29" t="s">
        <v>21</v>
      </c>
      <c r="B18" s="30"/>
      <c r="C18" s="31"/>
      <c r="D18" s="32">
        <f t="shared" ref="D18:M18" si="4">SUM(D19:D26)</f>
        <v>849000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849000</v>
      </c>
      <c r="O18" s="45">
        <f t="shared" si="2"/>
        <v>197.99440298507463</v>
      </c>
      <c r="P18" s="10"/>
    </row>
    <row r="19" spans="1:16">
      <c r="A19" s="12"/>
      <c r="B19" s="25">
        <v>331.5</v>
      </c>
      <c r="C19" s="20" t="s">
        <v>100</v>
      </c>
      <c r="D19" s="46">
        <v>45000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45000</v>
      </c>
      <c r="O19" s="47">
        <f t="shared" si="2"/>
        <v>10.494402985074627</v>
      </c>
      <c r="P19" s="9"/>
    </row>
    <row r="20" spans="1:16">
      <c r="A20" s="12"/>
      <c r="B20" s="25">
        <v>333</v>
      </c>
      <c r="C20" s="20" t="s">
        <v>3</v>
      </c>
      <c r="D20" s="46">
        <v>308000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308000</v>
      </c>
      <c r="O20" s="47">
        <f t="shared" si="2"/>
        <v>71.828358208955223</v>
      </c>
      <c r="P20" s="9"/>
    </row>
    <row r="21" spans="1:16">
      <c r="A21" s="12"/>
      <c r="B21" s="25">
        <v>334.2</v>
      </c>
      <c r="C21" s="20" t="s">
        <v>23</v>
      </c>
      <c r="D21" s="46">
        <v>8000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8000</v>
      </c>
      <c r="O21" s="47">
        <f t="shared" si="2"/>
        <v>1.8656716417910448</v>
      </c>
      <c r="P21" s="9"/>
    </row>
    <row r="22" spans="1:16">
      <c r="A22" s="12"/>
      <c r="B22" s="25">
        <v>334.49</v>
      </c>
      <c r="C22" s="20" t="s">
        <v>63</v>
      </c>
      <c r="D22" s="46">
        <v>105000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105000</v>
      </c>
      <c r="O22" s="47">
        <f t="shared" si="2"/>
        <v>24.486940298507463</v>
      </c>
      <c r="P22" s="9"/>
    </row>
    <row r="23" spans="1:16">
      <c r="A23" s="12"/>
      <c r="B23" s="25">
        <v>334.5</v>
      </c>
      <c r="C23" s="20" t="s">
        <v>101</v>
      </c>
      <c r="D23" s="46">
        <v>12000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12000</v>
      </c>
      <c r="O23" s="47">
        <f t="shared" si="2"/>
        <v>2.7985074626865671</v>
      </c>
      <c r="P23" s="9"/>
    </row>
    <row r="24" spans="1:16">
      <c r="A24" s="12"/>
      <c r="B24" s="25">
        <v>335.12</v>
      </c>
      <c r="C24" s="20" t="s">
        <v>86</v>
      </c>
      <c r="D24" s="46">
        <v>120000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120000</v>
      </c>
      <c r="O24" s="47">
        <f t="shared" si="2"/>
        <v>27.985074626865671</v>
      </c>
      <c r="P24" s="9"/>
    </row>
    <row r="25" spans="1:16">
      <c r="A25" s="12"/>
      <c r="B25" s="25">
        <v>335.15</v>
      </c>
      <c r="C25" s="20" t="s">
        <v>87</v>
      </c>
      <c r="D25" s="46">
        <v>13000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13000</v>
      </c>
      <c r="O25" s="47">
        <f t="shared" si="2"/>
        <v>3.0317164179104479</v>
      </c>
      <c r="P25" s="9"/>
    </row>
    <row r="26" spans="1:16">
      <c r="A26" s="12"/>
      <c r="B26" s="25">
        <v>335.18</v>
      </c>
      <c r="C26" s="20" t="s">
        <v>88</v>
      </c>
      <c r="D26" s="46">
        <v>238000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238000</v>
      </c>
      <c r="O26" s="47">
        <f t="shared" si="2"/>
        <v>55.503731343283583</v>
      </c>
      <c r="P26" s="9"/>
    </row>
    <row r="27" spans="1:16" ht="15.75">
      <c r="A27" s="29" t="s">
        <v>34</v>
      </c>
      <c r="B27" s="30"/>
      <c r="C27" s="31"/>
      <c r="D27" s="32">
        <f t="shared" ref="D27:M27" si="5">SUM(D28:D32)</f>
        <v>1863000</v>
      </c>
      <c r="E27" s="32">
        <f t="shared" si="5"/>
        <v>0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3335000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32">
        <f t="shared" si="1"/>
        <v>5198000</v>
      </c>
      <c r="O27" s="45">
        <f t="shared" si="2"/>
        <v>1212.2201492537313</v>
      </c>
      <c r="P27" s="10"/>
    </row>
    <row r="28" spans="1:16">
      <c r="A28" s="12"/>
      <c r="B28" s="25">
        <v>342.1</v>
      </c>
      <c r="C28" s="20" t="s">
        <v>39</v>
      </c>
      <c r="D28" s="46">
        <v>5000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5000</v>
      </c>
      <c r="O28" s="47">
        <f t="shared" si="2"/>
        <v>1.166044776119403</v>
      </c>
      <c r="P28" s="9"/>
    </row>
    <row r="29" spans="1:16">
      <c r="A29" s="12"/>
      <c r="B29" s="25">
        <v>342.2</v>
      </c>
      <c r="C29" s="20" t="s">
        <v>40</v>
      </c>
      <c r="D29" s="46">
        <v>54000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54000</v>
      </c>
      <c r="O29" s="47">
        <f t="shared" si="2"/>
        <v>12.593283582089553</v>
      </c>
      <c r="P29" s="9"/>
    </row>
    <row r="30" spans="1:16">
      <c r="A30" s="12"/>
      <c r="B30" s="25">
        <v>343.4</v>
      </c>
      <c r="C30" s="20" t="s">
        <v>41</v>
      </c>
      <c r="D30" s="46">
        <v>1257000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1257000</v>
      </c>
      <c r="O30" s="47">
        <f t="shared" si="2"/>
        <v>293.14365671641792</v>
      </c>
      <c r="P30" s="9"/>
    </row>
    <row r="31" spans="1:16">
      <c r="A31" s="12"/>
      <c r="B31" s="25">
        <v>343.5</v>
      </c>
      <c r="C31" s="20" t="s">
        <v>42</v>
      </c>
      <c r="D31" s="46">
        <v>551000</v>
      </c>
      <c r="E31" s="46">
        <v>0</v>
      </c>
      <c r="F31" s="46">
        <v>0</v>
      </c>
      <c r="G31" s="46">
        <v>0</v>
      </c>
      <c r="H31" s="46">
        <v>0</v>
      </c>
      <c r="I31" s="46">
        <v>3335000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3886000</v>
      </c>
      <c r="O31" s="47">
        <f t="shared" si="2"/>
        <v>906.25</v>
      </c>
      <c r="P31" s="9"/>
    </row>
    <row r="32" spans="1:16">
      <c r="A32" s="12"/>
      <c r="B32" s="25">
        <v>347.2</v>
      </c>
      <c r="C32" s="20" t="s">
        <v>65</v>
      </c>
      <c r="D32" s="46">
        <v>-4000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-4000</v>
      </c>
      <c r="O32" s="47">
        <f t="shared" si="2"/>
        <v>-0.93283582089552242</v>
      </c>
      <c r="P32" s="9"/>
    </row>
    <row r="33" spans="1:119" ht="15.75">
      <c r="A33" s="29" t="s">
        <v>35</v>
      </c>
      <c r="B33" s="30"/>
      <c r="C33" s="31"/>
      <c r="D33" s="32">
        <f t="shared" ref="D33:M33" si="6">SUM(D34:D35)</f>
        <v>85000</v>
      </c>
      <c r="E33" s="32">
        <f t="shared" si="6"/>
        <v>1000</v>
      </c>
      <c r="F33" s="32">
        <f t="shared" si="6"/>
        <v>0</v>
      </c>
      <c r="G33" s="32">
        <f t="shared" si="6"/>
        <v>0</v>
      </c>
      <c r="H33" s="32">
        <f t="shared" si="6"/>
        <v>0</v>
      </c>
      <c r="I33" s="32">
        <f t="shared" si="6"/>
        <v>0</v>
      </c>
      <c r="J33" s="32">
        <f t="shared" si="6"/>
        <v>0</v>
      </c>
      <c r="K33" s="32">
        <f t="shared" si="6"/>
        <v>0</v>
      </c>
      <c r="L33" s="32">
        <f t="shared" si="6"/>
        <v>0</v>
      </c>
      <c r="M33" s="32">
        <f t="shared" si="6"/>
        <v>0</v>
      </c>
      <c r="N33" s="32">
        <f t="shared" si="1"/>
        <v>86000</v>
      </c>
      <c r="O33" s="45">
        <f t="shared" si="2"/>
        <v>20.055970149253731</v>
      </c>
      <c r="P33" s="10"/>
    </row>
    <row r="34" spans="1:119">
      <c r="A34" s="13"/>
      <c r="B34" s="39">
        <v>351.1</v>
      </c>
      <c r="C34" s="21" t="s">
        <v>46</v>
      </c>
      <c r="D34" s="46">
        <v>85000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85000</v>
      </c>
      <c r="O34" s="47">
        <f t="shared" si="2"/>
        <v>19.822761194029852</v>
      </c>
      <c r="P34" s="9"/>
    </row>
    <row r="35" spans="1:119">
      <c r="A35" s="13"/>
      <c r="B35" s="39">
        <v>359</v>
      </c>
      <c r="C35" s="21" t="s">
        <v>47</v>
      </c>
      <c r="D35" s="46">
        <v>0</v>
      </c>
      <c r="E35" s="46">
        <v>1000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1000</v>
      </c>
      <c r="O35" s="47">
        <f t="shared" si="2"/>
        <v>0.2332089552238806</v>
      </c>
      <c r="P35" s="9"/>
    </row>
    <row r="36" spans="1:119" ht="15.75">
      <c r="A36" s="29" t="s">
        <v>4</v>
      </c>
      <c r="B36" s="30"/>
      <c r="C36" s="31"/>
      <c r="D36" s="32">
        <f t="shared" ref="D36:M36" si="7">SUM(D37:D39)</f>
        <v>262000</v>
      </c>
      <c r="E36" s="32">
        <f t="shared" si="7"/>
        <v>0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43000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 t="shared" si="1"/>
        <v>305000</v>
      </c>
      <c r="O36" s="45">
        <f t="shared" si="2"/>
        <v>71.128731343283576</v>
      </c>
      <c r="P36" s="10"/>
    </row>
    <row r="37" spans="1:119">
      <c r="A37" s="12"/>
      <c r="B37" s="25">
        <v>361.1</v>
      </c>
      <c r="C37" s="20" t="s">
        <v>48</v>
      </c>
      <c r="D37" s="46">
        <v>95000</v>
      </c>
      <c r="E37" s="46">
        <v>0</v>
      </c>
      <c r="F37" s="46">
        <v>0</v>
      </c>
      <c r="G37" s="46">
        <v>0</v>
      </c>
      <c r="H37" s="46">
        <v>0</v>
      </c>
      <c r="I37" s="46">
        <v>29000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124000</v>
      </c>
      <c r="O37" s="47">
        <f t="shared" si="2"/>
        <v>28.917910447761194</v>
      </c>
      <c r="P37" s="9"/>
    </row>
    <row r="38" spans="1:119">
      <c r="A38" s="12"/>
      <c r="B38" s="25">
        <v>364</v>
      </c>
      <c r="C38" s="20" t="s">
        <v>91</v>
      </c>
      <c r="D38" s="46">
        <v>19000</v>
      </c>
      <c r="E38" s="46">
        <v>0</v>
      </c>
      <c r="F38" s="46">
        <v>0</v>
      </c>
      <c r="G38" s="46">
        <v>0</v>
      </c>
      <c r="H38" s="46">
        <v>0</v>
      </c>
      <c r="I38" s="46">
        <v>8000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"/>
        <v>27000</v>
      </c>
      <c r="O38" s="47">
        <f t="shared" si="2"/>
        <v>6.2966417910447765</v>
      </c>
      <c r="P38" s="9"/>
    </row>
    <row r="39" spans="1:119" ht="15.75" thickBot="1">
      <c r="A39" s="12"/>
      <c r="B39" s="25">
        <v>369.9</v>
      </c>
      <c r="C39" s="20" t="s">
        <v>52</v>
      </c>
      <c r="D39" s="46">
        <v>148000</v>
      </c>
      <c r="E39" s="46">
        <v>0</v>
      </c>
      <c r="F39" s="46">
        <v>0</v>
      </c>
      <c r="G39" s="46">
        <v>0</v>
      </c>
      <c r="H39" s="46">
        <v>0</v>
      </c>
      <c r="I39" s="46">
        <v>6000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"/>
        <v>154000</v>
      </c>
      <c r="O39" s="47">
        <f t="shared" si="2"/>
        <v>35.914179104477611</v>
      </c>
      <c r="P39" s="9"/>
    </row>
    <row r="40" spans="1:119" ht="16.5" thickBot="1">
      <c r="A40" s="14" t="s">
        <v>44</v>
      </c>
      <c r="B40" s="23"/>
      <c r="C40" s="22"/>
      <c r="D40" s="15">
        <f>SUM(D5,D11,D18,D27,D33,D36)</f>
        <v>15444000</v>
      </c>
      <c r="E40" s="15">
        <f t="shared" ref="E40:M40" si="8">SUM(E5,E11,E18,E27,E33,E36)</f>
        <v>1000</v>
      </c>
      <c r="F40" s="15">
        <f t="shared" si="8"/>
        <v>0</v>
      </c>
      <c r="G40" s="15">
        <f t="shared" si="8"/>
        <v>0</v>
      </c>
      <c r="H40" s="15">
        <f t="shared" si="8"/>
        <v>0</v>
      </c>
      <c r="I40" s="15">
        <f t="shared" si="8"/>
        <v>3385000</v>
      </c>
      <c r="J40" s="15">
        <f t="shared" si="8"/>
        <v>0</v>
      </c>
      <c r="K40" s="15">
        <f t="shared" si="8"/>
        <v>0</v>
      </c>
      <c r="L40" s="15">
        <f t="shared" si="8"/>
        <v>0</v>
      </c>
      <c r="M40" s="15">
        <f t="shared" si="8"/>
        <v>0</v>
      </c>
      <c r="N40" s="15">
        <f t="shared" si="1"/>
        <v>18830000</v>
      </c>
      <c r="O40" s="38">
        <f t="shared" si="2"/>
        <v>4391.3246268656712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48" t="s">
        <v>102</v>
      </c>
      <c r="M42" s="48"/>
      <c r="N42" s="48"/>
      <c r="O42" s="43">
        <v>4288</v>
      </c>
    </row>
    <row r="43" spans="1:119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1"/>
    </row>
    <row r="44" spans="1:119" ht="15.75" customHeight="1" thickBot="1">
      <c r="A44" s="52" t="s">
        <v>68</v>
      </c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4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54</v>
      </c>
      <c r="B3" s="62"/>
      <c r="C3" s="63"/>
      <c r="D3" s="67" t="s">
        <v>30</v>
      </c>
      <c r="E3" s="68"/>
      <c r="F3" s="68"/>
      <c r="G3" s="68"/>
      <c r="H3" s="69"/>
      <c r="I3" s="67" t="s">
        <v>31</v>
      </c>
      <c r="J3" s="69"/>
      <c r="K3" s="67" t="s">
        <v>33</v>
      </c>
      <c r="L3" s="69"/>
      <c r="M3" s="36"/>
      <c r="N3" s="37"/>
      <c r="O3" s="70" t="s">
        <v>59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55</v>
      </c>
      <c r="F4" s="34" t="s">
        <v>56</v>
      </c>
      <c r="G4" s="34" t="s">
        <v>57</v>
      </c>
      <c r="H4" s="34" t="s">
        <v>6</v>
      </c>
      <c r="I4" s="34" t="s">
        <v>7</v>
      </c>
      <c r="J4" s="35" t="s">
        <v>58</v>
      </c>
      <c r="K4" s="35" t="s">
        <v>8</v>
      </c>
      <c r="L4" s="35" t="s">
        <v>9</v>
      </c>
      <c r="M4" s="35" t="s">
        <v>10</v>
      </c>
      <c r="N4" s="35" t="s">
        <v>32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11450000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9" si="1">SUM(D5:M5)</f>
        <v>11450000</v>
      </c>
      <c r="O5" s="33">
        <f t="shared" ref="O5:O39" si="2">(N5/O$41)</f>
        <v>2668.3756700069912</v>
      </c>
      <c r="P5" s="6"/>
    </row>
    <row r="6" spans="1:133">
      <c r="A6" s="12"/>
      <c r="B6" s="25">
        <v>311</v>
      </c>
      <c r="C6" s="20" t="s">
        <v>2</v>
      </c>
      <c r="D6" s="46">
        <v>10215000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10215000</v>
      </c>
      <c r="O6" s="47">
        <f t="shared" si="2"/>
        <v>2380.5639711023073</v>
      </c>
      <c r="P6" s="9"/>
    </row>
    <row r="7" spans="1:133">
      <c r="A7" s="12"/>
      <c r="B7" s="25">
        <v>314.10000000000002</v>
      </c>
      <c r="C7" s="20" t="s">
        <v>11</v>
      </c>
      <c r="D7" s="46">
        <v>836000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836000</v>
      </c>
      <c r="O7" s="47">
        <f t="shared" si="2"/>
        <v>194.82638079701701</v>
      </c>
      <c r="P7" s="9"/>
    </row>
    <row r="8" spans="1:133">
      <c r="A8" s="12"/>
      <c r="B8" s="25">
        <v>314.39999999999998</v>
      </c>
      <c r="C8" s="20" t="s">
        <v>13</v>
      </c>
      <c r="D8" s="46">
        <v>21000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21000</v>
      </c>
      <c r="O8" s="47">
        <f t="shared" si="2"/>
        <v>4.8939641109298533</v>
      </c>
      <c r="P8" s="9"/>
    </row>
    <row r="9" spans="1:133">
      <c r="A9" s="12"/>
      <c r="B9" s="25">
        <v>315</v>
      </c>
      <c r="C9" s="20" t="s">
        <v>84</v>
      </c>
      <c r="D9" s="46">
        <v>275000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275000</v>
      </c>
      <c r="O9" s="47">
        <f t="shared" si="2"/>
        <v>64.087625262176644</v>
      </c>
      <c r="P9" s="9"/>
    </row>
    <row r="10" spans="1:133">
      <c r="A10" s="12"/>
      <c r="B10" s="25">
        <v>316</v>
      </c>
      <c r="C10" s="20" t="s">
        <v>85</v>
      </c>
      <c r="D10" s="46">
        <v>103000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103000</v>
      </c>
      <c r="O10" s="47">
        <f t="shared" si="2"/>
        <v>24.00372873456071</v>
      </c>
      <c r="P10" s="9"/>
    </row>
    <row r="11" spans="1:133" ht="15.75">
      <c r="A11" s="29" t="s">
        <v>15</v>
      </c>
      <c r="B11" s="30"/>
      <c r="C11" s="31"/>
      <c r="D11" s="32">
        <f t="shared" ref="D11:M11" si="3">SUM(D12:D17)</f>
        <v>914000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91000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1005000</v>
      </c>
      <c r="O11" s="45">
        <f t="shared" si="2"/>
        <v>234.21113959450011</v>
      </c>
      <c r="P11" s="10"/>
    </row>
    <row r="12" spans="1:133">
      <c r="A12" s="12"/>
      <c r="B12" s="25">
        <v>322</v>
      </c>
      <c r="C12" s="20" t="s">
        <v>0</v>
      </c>
      <c r="D12" s="46">
        <v>141000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141000</v>
      </c>
      <c r="O12" s="47">
        <f t="shared" si="2"/>
        <v>32.859473316243303</v>
      </c>
      <c r="P12" s="9"/>
    </row>
    <row r="13" spans="1:133">
      <c r="A13" s="12"/>
      <c r="B13" s="25">
        <v>323.10000000000002</v>
      </c>
      <c r="C13" s="20" t="s">
        <v>16</v>
      </c>
      <c r="D13" s="46">
        <v>599000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599000</v>
      </c>
      <c r="O13" s="47">
        <f t="shared" si="2"/>
        <v>139.59450011652297</v>
      </c>
      <c r="P13" s="9"/>
    </row>
    <row r="14" spans="1:133">
      <c r="A14" s="12"/>
      <c r="B14" s="25">
        <v>323.39999999999998</v>
      </c>
      <c r="C14" s="20" t="s">
        <v>17</v>
      </c>
      <c r="D14" s="46">
        <v>42000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42000</v>
      </c>
      <c r="O14" s="47">
        <f t="shared" si="2"/>
        <v>9.7879282218597066</v>
      </c>
      <c r="P14" s="9"/>
    </row>
    <row r="15" spans="1:133">
      <c r="A15" s="12"/>
      <c r="B15" s="25">
        <v>323.89999999999998</v>
      </c>
      <c r="C15" s="20" t="s">
        <v>18</v>
      </c>
      <c r="D15" s="46">
        <v>18000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18000</v>
      </c>
      <c r="O15" s="47">
        <f t="shared" si="2"/>
        <v>4.194826380797017</v>
      </c>
      <c r="P15" s="9"/>
    </row>
    <row r="16" spans="1:133">
      <c r="A16" s="12"/>
      <c r="B16" s="25">
        <v>324.20999999999998</v>
      </c>
      <c r="C16" s="20" t="s">
        <v>19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91000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91000</v>
      </c>
      <c r="O16" s="47">
        <f t="shared" si="2"/>
        <v>21.207177814029365</v>
      </c>
      <c r="P16" s="9"/>
    </row>
    <row r="17" spans="1:16">
      <c r="A17" s="12"/>
      <c r="B17" s="25">
        <v>329</v>
      </c>
      <c r="C17" s="20" t="s">
        <v>20</v>
      </c>
      <c r="D17" s="46">
        <v>114000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114000</v>
      </c>
      <c r="O17" s="47">
        <f t="shared" si="2"/>
        <v>26.567233745047773</v>
      </c>
      <c r="P17" s="9"/>
    </row>
    <row r="18" spans="1:16" ht="15.75">
      <c r="A18" s="29" t="s">
        <v>21</v>
      </c>
      <c r="B18" s="30"/>
      <c r="C18" s="31"/>
      <c r="D18" s="32">
        <f t="shared" ref="D18:M18" si="4">SUM(D19:D25)</f>
        <v>799000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799000</v>
      </c>
      <c r="O18" s="45">
        <f t="shared" si="2"/>
        <v>186.20368212537869</v>
      </c>
      <c r="P18" s="10"/>
    </row>
    <row r="19" spans="1:16">
      <c r="A19" s="12"/>
      <c r="B19" s="25">
        <v>333</v>
      </c>
      <c r="C19" s="20" t="s">
        <v>3</v>
      </c>
      <c r="D19" s="46">
        <v>303000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303000</v>
      </c>
      <c r="O19" s="47">
        <f t="shared" si="2"/>
        <v>70.61291074341645</v>
      </c>
      <c r="P19" s="9"/>
    </row>
    <row r="20" spans="1:16">
      <c r="A20" s="12"/>
      <c r="B20" s="25">
        <v>334.2</v>
      </c>
      <c r="C20" s="20" t="s">
        <v>23</v>
      </c>
      <c r="D20" s="46">
        <v>8000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8000</v>
      </c>
      <c r="O20" s="47">
        <f t="shared" si="2"/>
        <v>1.8643672803542297</v>
      </c>
      <c r="P20" s="9"/>
    </row>
    <row r="21" spans="1:16">
      <c r="A21" s="12"/>
      <c r="B21" s="25">
        <v>334.49</v>
      </c>
      <c r="C21" s="20" t="s">
        <v>63</v>
      </c>
      <c r="D21" s="46">
        <v>103000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103000</v>
      </c>
      <c r="O21" s="47">
        <f t="shared" si="2"/>
        <v>24.00372873456071</v>
      </c>
      <c r="P21" s="9"/>
    </row>
    <row r="22" spans="1:16">
      <c r="A22" s="12"/>
      <c r="B22" s="25">
        <v>334.7</v>
      </c>
      <c r="C22" s="20" t="s">
        <v>24</v>
      </c>
      <c r="D22" s="46">
        <v>23000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23000</v>
      </c>
      <c r="O22" s="47">
        <f t="shared" si="2"/>
        <v>5.3600559310184108</v>
      </c>
      <c r="P22" s="9"/>
    </row>
    <row r="23" spans="1:16">
      <c r="A23" s="12"/>
      <c r="B23" s="25">
        <v>335.12</v>
      </c>
      <c r="C23" s="20" t="s">
        <v>86</v>
      </c>
      <c r="D23" s="46">
        <v>119000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119000</v>
      </c>
      <c r="O23" s="47">
        <f t="shared" si="2"/>
        <v>27.732463295269167</v>
      </c>
      <c r="P23" s="9"/>
    </row>
    <row r="24" spans="1:16">
      <c r="A24" s="12"/>
      <c r="B24" s="25">
        <v>335.15</v>
      </c>
      <c r="C24" s="20" t="s">
        <v>87</v>
      </c>
      <c r="D24" s="46">
        <v>12000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12000</v>
      </c>
      <c r="O24" s="47">
        <f t="shared" si="2"/>
        <v>2.7965509205313448</v>
      </c>
      <c r="P24" s="9"/>
    </row>
    <row r="25" spans="1:16">
      <c r="A25" s="12"/>
      <c r="B25" s="25">
        <v>335.18</v>
      </c>
      <c r="C25" s="20" t="s">
        <v>88</v>
      </c>
      <c r="D25" s="46">
        <v>231000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231000</v>
      </c>
      <c r="O25" s="47">
        <f t="shared" si="2"/>
        <v>53.833605220228385</v>
      </c>
      <c r="P25" s="9"/>
    </row>
    <row r="26" spans="1:16" ht="15.75">
      <c r="A26" s="29" t="s">
        <v>34</v>
      </c>
      <c r="B26" s="30"/>
      <c r="C26" s="31"/>
      <c r="D26" s="32">
        <f t="shared" ref="D26:M26" si="5">SUM(D27:D31)</f>
        <v>1817000</v>
      </c>
      <c r="E26" s="32">
        <f t="shared" si="5"/>
        <v>0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3542000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1"/>
        <v>5359000</v>
      </c>
      <c r="O26" s="45">
        <f t="shared" si="2"/>
        <v>1248.8930319272897</v>
      </c>
      <c r="P26" s="10"/>
    </row>
    <row r="27" spans="1:16">
      <c r="A27" s="12"/>
      <c r="B27" s="25">
        <v>342.1</v>
      </c>
      <c r="C27" s="20" t="s">
        <v>39</v>
      </c>
      <c r="D27" s="46">
        <v>3000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3000</v>
      </c>
      <c r="O27" s="47">
        <f t="shared" si="2"/>
        <v>0.6991377301328362</v>
      </c>
      <c r="P27" s="9"/>
    </row>
    <row r="28" spans="1:16">
      <c r="A28" s="12"/>
      <c r="B28" s="25">
        <v>342.2</v>
      </c>
      <c r="C28" s="20" t="s">
        <v>40</v>
      </c>
      <c r="D28" s="46">
        <v>57000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57000</v>
      </c>
      <c r="O28" s="47">
        <f t="shared" si="2"/>
        <v>13.283616872523886</v>
      </c>
      <c r="P28" s="9"/>
    </row>
    <row r="29" spans="1:16">
      <c r="A29" s="12"/>
      <c r="B29" s="25">
        <v>343.4</v>
      </c>
      <c r="C29" s="20" t="s">
        <v>41</v>
      </c>
      <c r="D29" s="46">
        <v>1225000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1225000</v>
      </c>
      <c r="O29" s="47">
        <f t="shared" si="2"/>
        <v>285.48123980424145</v>
      </c>
      <c r="P29" s="9"/>
    </row>
    <row r="30" spans="1:16">
      <c r="A30" s="12"/>
      <c r="B30" s="25">
        <v>343.5</v>
      </c>
      <c r="C30" s="20" t="s">
        <v>42</v>
      </c>
      <c r="D30" s="46">
        <v>485000</v>
      </c>
      <c r="E30" s="46">
        <v>0</v>
      </c>
      <c r="F30" s="46">
        <v>0</v>
      </c>
      <c r="G30" s="46">
        <v>0</v>
      </c>
      <c r="H30" s="46">
        <v>0</v>
      </c>
      <c r="I30" s="46">
        <v>3542000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4027000</v>
      </c>
      <c r="O30" s="47">
        <f t="shared" si="2"/>
        <v>938.47587974831038</v>
      </c>
      <c r="P30" s="9"/>
    </row>
    <row r="31" spans="1:16">
      <c r="A31" s="12"/>
      <c r="B31" s="25">
        <v>347.2</v>
      </c>
      <c r="C31" s="20" t="s">
        <v>65</v>
      </c>
      <c r="D31" s="46">
        <v>47000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47000</v>
      </c>
      <c r="O31" s="47">
        <f t="shared" si="2"/>
        <v>10.9531577720811</v>
      </c>
      <c r="P31" s="9"/>
    </row>
    <row r="32" spans="1:16" ht="15.75">
      <c r="A32" s="29" t="s">
        <v>35</v>
      </c>
      <c r="B32" s="30"/>
      <c r="C32" s="31"/>
      <c r="D32" s="32">
        <f t="shared" ref="D32:M32" si="6">SUM(D33:D34)</f>
        <v>84000</v>
      </c>
      <c r="E32" s="32">
        <f t="shared" si="6"/>
        <v>52000</v>
      </c>
      <c r="F32" s="32">
        <f t="shared" si="6"/>
        <v>0</v>
      </c>
      <c r="G32" s="32">
        <f t="shared" si="6"/>
        <v>0</v>
      </c>
      <c r="H32" s="32">
        <f t="shared" si="6"/>
        <v>0</v>
      </c>
      <c r="I32" s="32">
        <f t="shared" si="6"/>
        <v>0</v>
      </c>
      <c r="J32" s="32">
        <f t="shared" si="6"/>
        <v>0</v>
      </c>
      <c r="K32" s="32">
        <f t="shared" si="6"/>
        <v>0</v>
      </c>
      <c r="L32" s="32">
        <f t="shared" si="6"/>
        <v>0</v>
      </c>
      <c r="M32" s="32">
        <f t="shared" si="6"/>
        <v>0</v>
      </c>
      <c r="N32" s="32">
        <f t="shared" si="1"/>
        <v>136000</v>
      </c>
      <c r="O32" s="45">
        <f t="shared" si="2"/>
        <v>31.694243766021906</v>
      </c>
      <c r="P32" s="10"/>
    </row>
    <row r="33" spans="1:119">
      <c r="A33" s="13"/>
      <c r="B33" s="39">
        <v>351.1</v>
      </c>
      <c r="C33" s="21" t="s">
        <v>46</v>
      </c>
      <c r="D33" s="46">
        <v>84000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84000</v>
      </c>
      <c r="O33" s="47">
        <f t="shared" si="2"/>
        <v>19.575856443719413</v>
      </c>
      <c r="P33" s="9"/>
    </row>
    <row r="34" spans="1:119">
      <c r="A34" s="13"/>
      <c r="B34" s="39">
        <v>359</v>
      </c>
      <c r="C34" s="21" t="s">
        <v>47</v>
      </c>
      <c r="D34" s="46">
        <v>0</v>
      </c>
      <c r="E34" s="46">
        <v>52000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52000</v>
      </c>
      <c r="O34" s="47">
        <f t="shared" si="2"/>
        <v>12.118387322302494</v>
      </c>
      <c r="P34" s="9"/>
    </row>
    <row r="35" spans="1:119" ht="15.75">
      <c r="A35" s="29" t="s">
        <v>4</v>
      </c>
      <c r="B35" s="30"/>
      <c r="C35" s="31"/>
      <c r="D35" s="32">
        <f t="shared" ref="D35:M35" si="7">SUM(D36:D38)</f>
        <v>262000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29000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si="1"/>
        <v>291000</v>
      </c>
      <c r="O35" s="45">
        <f t="shared" si="2"/>
        <v>67.816359822885104</v>
      </c>
      <c r="P35" s="10"/>
    </row>
    <row r="36" spans="1:119">
      <c r="A36" s="12"/>
      <c r="B36" s="25">
        <v>361.1</v>
      </c>
      <c r="C36" s="20" t="s">
        <v>48</v>
      </c>
      <c r="D36" s="46">
        <v>101000</v>
      </c>
      <c r="E36" s="46">
        <v>0</v>
      </c>
      <c r="F36" s="46">
        <v>0</v>
      </c>
      <c r="G36" s="46">
        <v>0</v>
      </c>
      <c r="H36" s="46">
        <v>0</v>
      </c>
      <c r="I36" s="46">
        <v>24000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125000</v>
      </c>
      <c r="O36" s="47">
        <f t="shared" si="2"/>
        <v>29.130738755534839</v>
      </c>
      <c r="P36" s="9"/>
    </row>
    <row r="37" spans="1:119">
      <c r="A37" s="12"/>
      <c r="B37" s="25">
        <v>364</v>
      </c>
      <c r="C37" s="20" t="s">
        <v>91</v>
      </c>
      <c r="D37" s="46">
        <v>33000</v>
      </c>
      <c r="E37" s="46">
        <v>0</v>
      </c>
      <c r="F37" s="46">
        <v>0</v>
      </c>
      <c r="G37" s="46">
        <v>0</v>
      </c>
      <c r="H37" s="46">
        <v>0</v>
      </c>
      <c r="I37" s="46">
        <v>5000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38000</v>
      </c>
      <c r="O37" s="47">
        <f t="shared" si="2"/>
        <v>8.8557445816825915</v>
      </c>
      <c r="P37" s="9"/>
    </row>
    <row r="38" spans="1:119" ht="15.75" thickBot="1">
      <c r="A38" s="12"/>
      <c r="B38" s="25">
        <v>369.9</v>
      </c>
      <c r="C38" s="20" t="s">
        <v>52</v>
      </c>
      <c r="D38" s="46">
        <v>128000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"/>
        <v>128000</v>
      </c>
      <c r="O38" s="47">
        <f t="shared" si="2"/>
        <v>29.829876485667675</v>
      </c>
      <c r="P38" s="9"/>
    </row>
    <row r="39" spans="1:119" ht="16.5" thickBot="1">
      <c r="A39" s="14" t="s">
        <v>44</v>
      </c>
      <c r="B39" s="23"/>
      <c r="C39" s="22"/>
      <c r="D39" s="15">
        <f>SUM(D5,D11,D18,D26,D32,D35)</f>
        <v>15326000</v>
      </c>
      <c r="E39" s="15">
        <f t="shared" ref="E39:M39" si="8">SUM(E5,E11,E18,E26,E32,E35)</f>
        <v>52000</v>
      </c>
      <c r="F39" s="15">
        <f t="shared" si="8"/>
        <v>0</v>
      </c>
      <c r="G39" s="15">
        <f t="shared" si="8"/>
        <v>0</v>
      </c>
      <c r="H39" s="15">
        <f t="shared" si="8"/>
        <v>0</v>
      </c>
      <c r="I39" s="15">
        <f t="shared" si="8"/>
        <v>3662000</v>
      </c>
      <c r="J39" s="15">
        <f t="shared" si="8"/>
        <v>0</v>
      </c>
      <c r="K39" s="15">
        <f t="shared" si="8"/>
        <v>0</v>
      </c>
      <c r="L39" s="15">
        <f t="shared" si="8"/>
        <v>0</v>
      </c>
      <c r="M39" s="15">
        <f t="shared" si="8"/>
        <v>0</v>
      </c>
      <c r="N39" s="15">
        <f t="shared" si="1"/>
        <v>19040000</v>
      </c>
      <c r="O39" s="38">
        <f t="shared" si="2"/>
        <v>4437.1941272430668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48" t="s">
        <v>98</v>
      </c>
      <c r="M41" s="48"/>
      <c r="N41" s="48"/>
      <c r="O41" s="43">
        <v>4291</v>
      </c>
    </row>
    <row r="42" spans="1:119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1"/>
    </row>
    <row r="43" spans="1:119" ht="15.75" customHeight="1" thickBot="1">
      <c r="A43" s="52" t="s">
        <v>68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4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61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54</v>
      </c>
      <c r="B3" s="62"/>
      <c r="C3" s="63"/>
      <c r="D3" s="67" t="s">
        <v>30</v>
      </c>
      <c r="E3" s="68"/>
      <c r="F3" s="68"/>
      <c r="G3" s="68"/>
      <c r="H3" s="69"/>
      <c r="I3" s="67" t="s">
        <v>31</v>
      </c>
      <c r="J3" s="69"/>
      <c r="K3" s="67" t="s">
        <v>33</v>
      </c>
      <c r="L3" s="69"/>
      <c r="M3" s="36"/>
      <c r="N3" s="37"/>
      <c r="O3" s="70" t="s">
        <v>59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55</v>
      </c>
      <c r="F4" s="34" t="s">
        <v>56</v>
      </c>
      <c r="G4" s="34" t="s">
        <v>57</v>
      </c>
      <c r="H4" s="34" t="s">
        <v>6</v>
      </c>
      <c r="I4" s="34" t="s">
        <v>7</v>
      </c>
      <c r="J4" s="35" t="s">
        <v>58</v>
      </c>
      <c r="K4" s="35" t="s">
        <v>8</v>
      </c>
      <c r="L4" s="35" t="s">
        <v>9</v>
      </c>
      <c r="M4" s="35" t="s">
        <v>10</v>
      </c>
      <c r="N4" s="35" t="s">
        <v>32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11125000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9" si="1">SUM(D5:M5)</f>
        <v>11125000</v>
      </c>
      <c r="O5" s="33">
        <f t="shared" ref="O5:O39" si="2">(N5/O$41)</f>
        <v>2609.6645554773631</v>
      </c>
      <c r="P5" s="6"/>
    </row>
    <row r="6" spans="1:133">
      <c r="A6" s="12"/>
      <c r="B6" s="25">
        <v>311</v>
      </c>
      <c r="C6" s="20" t="s">
        <v>2</v>
      </c>
      <c r="D6" s="46">
        <v>10196000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10196000</v>
      </c>
      <c r="O6" s="47">
        <f t="shared" si="2"/>
        <v>2391.7429040581751</v>
      </c>
      <c r="P6" s="9"/>
    </row>
    <row r="7" spans="1:133">
      <c r="A7" s="12"/>
      <c r="B7" s="25">
        <v>314.10000000000002</v>
      </c>
      <c r="C7" s="20" t="s">
        <v>11</v>
      </c>
      <c r="D7" s="46">
        <v>531000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531000</v>
      </c>
      <c r="O7" s="47">
        <f t="shared" si="2"/>
        <v>124.56016889514426</v>
      </c>
      <c r="P7" s="9"/>
    </row>
    <row r="8" spans="1:133">
      <c r="A8" s="12"/>
      <c r="B8" s="25">
        <v>314.39999999999998</v>
      </c>
      <c r="C8" s="20" t="s">
        <v>13</v>
      </c>
      <c r="D8" s="46">
        <v>13000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13000</v>
      </c>
      <c r="O8" s="47">
        <f t="shared" si="2"/>
        <v>3.0494956603330987</v>
      </c>
      <c r="P8" s="9"/>
    </row>
    <row r="9" spans="1:133">
      <c r="A9" s="12"/>
      <c r="B9" s="25">
        <v>315</v>
      </c>
      <c r="C9" s="20" t="s">
        <v>84</v>
      </c>
      <c r="D9" s="46">
        <v>283000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283000</v>
      </c>
      <c r="O9" s="47">
        <f t="shared" si="2"/>
        <v>66.385174759558993</v>
      </c>
      <c r="P9" s="9"/>
    </row>
    <row r="10" spans="1:133">
      <c r="A10" s="12"/>
      <c r="B10" s="25">
        <v>316</v>
      </c>
      <c r="C10" s="20" t="s">
        <v>85</v>
      </c>
      <c r="D10" s="46">
        <v>102000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102000</v>
      </c>
      <c r="O10" s="47">
        <f t="shared" si="2"/>
        <v>23.926812104152006</v>
      </c>
      <c r="P10" s="9"/>
    </row>
    <row r="11" spans="1:133" ht="15.75">
      <c r="A11" s="29" t="s">
        <v>15</v>
      </c>
      <c r="B11" s="30"/>
      <c r="C11" s="31"/>
      <c r="D11" s="32">
        <f t="shared" ref="D11:M11" si="3">SUM(D12:D17)</f>
        <v>922000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16000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938000</v>
      </c>
      <c r="O11" s="45">
        <f t="shared" si="2"/>
        <v>220.03284072249591</v>
      </c>
      <c r="P11" s="10"/>
    </row>
    <row r="12" spans="1:133">
      <c r="A12" s="12"/>
      <c r="B12" s="25">
        <v>322</v>
      </c>
      <c r="C12" s="20" t="s">
        <v>0</v>
      </c>
      <c r="D12" s="46">
        <v>95000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95000</v>
      </c>
      <c r="O12" s="47">
        <f t="shared" si="2"/>
        <v>22.28477597935726</v>
      </c>
      <c r="P12" s="9"/>
    </row>
    <row r="13" spans="1:133">
      <c r="A13" s="12"/>
      <c r="B13" s="25">
        <v>323.10000000000002</v>
      </c>
      <c r="C13" s="20" t="s">
        <v>16</v>
      </c>
      <c r="D13" s="46">
        <v>665000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665000</v>
      </c>
      <c r="O13" s="47">
        <f t="shared" si="2"/>
        <v>155.99343185550083</v>
      </c>
      <c r="P13" s="9"/>
    </row>
    <row r="14" spans="1:133">
      <c r="A14" s="12"/>
      <c r="B14" s="25">
        <v>323.39999999999998</v>
      </c>
      <c r="C14" s="20" t="s">
        <v>17</v>
      </c>
      <c r="D14" s="46">
        <v>30000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30000</v>
      </c>
      <c r="O14" s="47">
        <f t="shared" si="2"/>
        <v>7.0372976776917664</v>
      </c>
      <c r="P14" s="9"/>
    </row>
    <row r="15" spans="1:133">
      <c r="A15" s="12"/>
      <c r="B15" s="25">
        <v>323.89999999999998</v>
      </c>
      <c r="C15" s="20" t="s">
        <v>18</v>
      </c>
      <c r="D15" s="46">
        <v>36000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36000</v>
      </c>
      <c r="O15" s="47">
        <f t="shared" si="2"/>
        <v>8.444757213230119</v>
      </c>
      <c r="P15" s="9"/>
    </row>
    <row r="16" spans="1:133">
      <c r="A16" s="12"/>
      <c r="B16" s="25">
        <v>324.20999999999998</v>
      </c>
      <c r="C16" s="20" t="s">
        <v>19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16000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16000</v>
      </c>
      <c r="O16" s="47">
        <f t="shared" si="2"/>
        <v>3.7532254281022754</v>
      </c>
      <c r="P16" s="9"/>
    </row>
    <row r="17" spans="1:16">
      <c r="A17" s="12"/>
      <c r="B17" s="25">
        <v>329</v>
      </c>
      <c r="C17" s="20" t="s">
        <v>20</v>
      </c>
      <c r="D17" s="46">
        <v>96000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96000</v>
      </c>
      <c r="O17" s="47">
        <f t="shared" si="2"/>
        <v>22.519352568613652</v>
      </c>
      <c r="P17" s="9"/>
    </row>
    <row r="18" spans="1:16" ht="15.75">
      <c r="A18" s="29" t="s">
        <v>21</v>
      </c>
      <c r="B18" s="30"/>
      <c r="C18" s="31"/>
      <c r="D18" s="32">
        <f t="shared" ref="D18:M18" si="4">SUM(D19:D25)</f>
        <v>802000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802000</v>
      </c>
      <c r="O18" s="45">
        <f t="shared" si="2"/>
        <v>188.13042458362656</v>
      </c>
      <c r="P18" s="10"/>
    </row>
    <row r="19" spans="1:16">
      <c r="A19" s="12"/>
      <c r="B19" s="25">
        <v>333</v>
      </c>
      <c r="C19" s="20" t="s">
        <v>3</v>
      </c>
      <c r="D19" s="46">
        <v>282000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282000</v>
      </c>
      <c r="O19" s="47">
        <f t="shared" si="2"/>
        <v>66.150598170302601</v>
      </c>
      <c r="P19" s="9"/>
    </row>
    <row r="20" spans="1:16">
      <c r="A20" s="12"/>
      <c r="B20" s="25">
        <v>334.2</v>
      </c>
      <c r="C20" s="20" t="s">
        <v>23</v>
      </c>
      <c r="D20" s="46">
        <v>17000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17000</v>
      </c>
      <c r="O20" s="47">
        <f t="shared" si="2"/>
        <v>3.9878020173586677</v>
      </c>
      <c r="P20" s="9"/>
    </row>
    <row r="21" spans="1:16">
      <c r="A21" s="12"/>
      <c r="B21" s="25">
        <v>334.49</v>
      </c>
      <c r="C21" s="20" t="s">
        <v>63</v>
      </c>
      <c r="D21" s="46">
        <v>97000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97000</v>
      </c>
      <c r="O21" s="47">
        <f t="shared" si="2"/>
        <v>22.753929157870044</v>
      </c>
      <c r="P21" s="9"/>
    </row>
    <row r="22" spans="1:16">
      <c r="A22" s="12"/>
      <c r="B22" s="25">
        <v>334.7</v>
      </c>
      <c r="C22" s="20" t="s">
        <v>24</v>
      </c>
      <c r="D22" s="46">
        <v>55000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55000</v>
      </c>
      <c r="O22" s="47">
        <f t="shared" si="2"/>
        <v>12.901712409101572</v>
      </c>
      <c r="P22" s="9"/>
    </row>
    <row r="23" spans="1:16">
      <c r="A23" s="12"/>
      <c r="B23" s="25">
        <v>335.12</v>
      </c>
      <c r="C23" s="20" t="s">
        <v>86</v>
      </c>
      <c r="D23" s="46">
        <v>118000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118000</v>
      </c>
      <c r="O23" s="47">
        <f t="shared" si="2"/>
        <v>27.680037532254282</v>
      </c>
      <c r="P23" s="9"/>
    </row>
    <row r="24" spans="1:16">
      <c r="A24" s="12"/>
      <c r="B24" s="25">
        <v>335.15</v>
      </c>
      <c r="C24" s="20" t="s">
        <v>87</v>
      </c>
      <c r="D24" s="46">
        <v>12000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12000</v>
      </c>
      <c r="O24" s="47">
        <f t="shared" si="2"/>
        <v>2.8149190710767065</v>
      </c>
      <c r="P24" s="9"/>
    </row>
    <row r="25" spans="1:16">
      <c r="A25" s="12"/>
      <c r="B25" s="25">
        <v>335.18</v>
      </c>
      <c r="C25" s="20" t="s">
        <v>88</v>
      </c>
      <c r="D25" s="46">
        <v>221000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221000</v>
      </c>
      <c r="O25" s="47">
        <f t="shared" si="2"/>
        <v>51.84142622566268</v>
      </c>
      <c r="P25" s="9"/>
    </row>
    <row r="26" spans="1:16" ht="15.75">
      <c r="A26" s="29" t="s">
        <v>34</v>
      </c>
      <c r="B26" s="30"/>
      <c r="C26" s="31"/>
      <c r="D26" s="32">
        <f t="shared" ref="D26:M26" si="5">SUM(D27:D31)</f>
        <v>1736000</v>
      </c>
      <c r="E26" s="32">
        <f t="shared" si="5"/>
        <v>0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3458000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1"/>
        <v>5194000</v>
      </c>
      <c r="O26" s="45">
        <f t="shared" si="2"/>
        <v>1218.3908045977012</v>
      </c>
      <c r="P26" s="10"/>
    </row>
    <row r="27" spans="1:16">
      <c r="A27" s="12"/>
      <c r="B27" s="25">
        <v>342.1</v>
      </c>
      <c r="C27" s="20" t="s">
        <v>39</v>
      </c>
      <c r="D27" s="46">
        <v>6000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6000</v>
      </c>
      <c r="O27" s="47">
        <f t="shared" si="2"/>
        <v>1.4074595355383532</v>
      </c>
      <c r="P27" s="9"/>
    </row>
    <row r="28" spans="1:16">
      <c r="A28" s="12"/>
      <c r="B28" s="25">
        <v>342.2</v>
      </c>
      <c r="C28" s="20" t="s">
        <v>40</v>
      </c>
      <c r="D28" s="46">
        <v>57000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57000</v>
      </c>
      <c r="O28" s="47">
        <f t="shared" si="2"/>
        <v>13.370865587614356</v>
      </c>
      <c r="P28" s="9"/>
    </row>
    <row r="29" spans="1:16">
      <c r="A29" s="12"/>
      <c r="B29" s="25">
        <v>343.4</v>
      </c>
      <c r="C29" s="20" t="s">
        <v>41</v>
      </c>
      <c r="D29" s="46">
        <v>1185000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1185000</v>
      </c>
      <c r="O29" s="47">
        <f t="shared" si="2"/>
        <v>277.97325826882479</v>
      </c>
      <c r="P29" s="9"/>
    </row>
    <row r="30" spans="1:16">
      <c r="A30" s="12"/>
      <c r="B30" s="25">
        <v>343.5</v>
      </c>
      <c r="C30" s="20" t="s">
        <v>42</v>
      </c>
      <c r="D30" s="46">
        <v>428000</v>
      </c>
      <c r="E30" s="46">
        <v>0</v>
      </c>
      <c r="F30" s="46">
        <v>0</v>
      </c>
      <c r="G30" s="46">
        <v>0</v>
      </c>
      <c r="H30" s="46">
        <v>0</v>
      </c>
      <c r="I30" s="46">
        <v>3458000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3886000</v>
      </c>
      <c r="O30" s="47">
        <f t="shared" si="2"/>
        <v>911.56462585034012</v>
      </c>
      <c r="P30" s="9"/>
    </row>
    <row r="31" spans="1:16">
      <c r="A31" s="12"/>
      <c r="B31" s="25">
        <v>347.2</v>
      </c>
      <c r="C31" s="20" t="s">
        <v>65</v>
      </c>
      <c r="D31" s="46">
        <v>60000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60000</v>
      </c>
      <c r="O31" s="47">
        <f t="shared" si="2"/>
        <v>14.074595355383533</v>
      </c>
      <c r="P31" s="9"/>
    </row>
    <row r="32" spans="1:16" ht="15.75">
      <c r="A32" s="29" t="s">
        <v>35</v>
      </c>
      <c r="B32" s="30"/>
      <c r="C32" s="31"/>
      <c r="D32" s="32">
        <f t="shared" ref="D32:M32" si="6">SUM(D33:D34)</f>
        <v>71000</v>
      </c>
      <c r="E32" s="32">
        <f t="shared" si="6"/>
        <v>0</v>
      </c>
      <c r="F32" s="32">
        <f t="shared" si="6"/>
        <v>0</v>
      </c>
      <c r="G32" s="32">
        <f t="shared" si="6"/>
        <v>0</v>
      </c>
      <c r="H32" s="32">
        <f t="shared" si="6"/>
        <v>101000</v>
      </c>
      <c r="I32" s="32">
        <f t="shared" si="6"/>
        <v>0</v>
      </c>
      <c r="J32" s="32">
        <f t="shared" si="6"/>
        <v>0</v>
      </c>
      <c r="K32" s="32">
        <f t="shared" si="6"/>
        <v>0</v>
      </c>
      <c r="L32" s="32">
        <f t="shared" si="6"/>
        <v>0</v>
      </c>
      <c r="M32" s="32">
        <f t="shared" si="6"/>
        <v>0</v>
      </c>
      <c r="N32" s="32">
        <f t="shared" si="1"/>
        <v>172000</v>
      </c>
      <c r="O32" s="45">
        <f t="shared" si="2"/>
        <v>40.34717335209946</v>
      </c>
      <c r="P32" s="10"/>
    </row>
    <row r="33" spans="1:119">
      <c r="A33" s="13"/>
      <c r="B33" s="39">
        <v>351.1</v>
      </c>
      <c r="C33" s="21" t="s">
        <v>46</v>
      </c>
      <c r="D33" s="46">
        <v>71000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71000</v>
      </c>
      <c r="O33" s="47">
        <f t="shared" si="2"/>
        <v>16.654937837203846</v>
      </c>
      <c r="P33" s="9"/>
    </row>
    <row r="34" spans="1:119">
      <c r="A34" s="13"/>
      <c r="B34" s="39">
        <v>359</v>
      </c>
      <c r="C34" s="21" t="s">
        <v>47</v>
      </c>
      <c r="D34" s="46">
        <v>0</v>
      </c>
      <c r="E34" s="46">
        <v>0</v>
      </c>
      <c r="F34" s="46">
        <v>0</v>
      </c>
      <c r="G34" s="46">
        <v>0</v>
      </c>
      <c r="H34" s="46">
        <v>101000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101000</v>
      </c>
      <c r="O34" s="47">
        <f t="shared" si="2"/>
        <v>23.692235514895614</v>
      </c>
      <c r="P34" s="9"/>
    </row>
    <row r="35" spans="1:119" ht="15.75">
      <c r="A35" s="29" t="s">
        <v>4</v>
      </c>
      <c r="B35" s="30"/>
      <c r="C35" s="31"/>
      <c r="D35" s="32">
        <f t="shared" ref="D35:M35" si="7">SUM(D36:D38)</f>
        <v>229000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11000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si="1"/>
        <v>240000</v>
      </c>
      <c r="O35" s="45">
        <f t="shared" si="2"/>
        <v>56.298381421534131</v>
      </c>
      <c r="P35" s="10"/>
    </row>
    <row r="36" spans="1:119">
      <c r="A36" s="12"/>
      <c r="B36" s="25">
        <v>361.1</v>
      </c>
      <c r="C36" s="20" t="s">
        <v>48</v>
      </c>
      <c r="D36" s="46">
        <v>99000</v>
      </c>
      <c r="E36" s="46">
        <v>0</v>
      </c>
      <c r="F36" s="46">
        <v>0</v>
      </c>
      <c r="G36" s="46">
        <v>0</v>
      </c>
      <c r="H36" s="46">
        <v>0</v>
      </c>
      <c r="I36" s="46">
        <v>11000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110000</v>
      </c>
      <c r="O36" s="47">
        <f t="shared" si="2"/>
        <v>25.803424818203144</v>
      </c>
      <c r="P36" s="9"/>
    </row>
    <row r="37" spans="1:119">
      <c r="A37" s="12"/>
      <c r="B37" s="25">
        <v>364</v>
      </c>
      <c r="C37" s="20" t="s">
        <v>91</v>
      </c>
      <c r="D37" s="46">
        <v>14000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14000</v>
      </c>
      <c r="O37" s="47">
        <f t="shared" si="2"/>
        <v>3.284072249589491</v>
      </c>
      <c r="P37" s="9"/>
    </row>
    <row r="38" spans="1:119" ht="15.75" thickBot="1">
      <c r="A38" s="12"/>
      <c r="B38" s="25">
        <v>369.9</v>
      </c>
      <c r="C38" s="20" t="s">
        <v>52</v>
      </c>
      <c r="D38" s="46">
        <v>116000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"/>
        <v>116000</v>
      </c>
      <c r="O38" s="47">
        <f t="shared" si="2"/>
        <v>27.210884353741495</v>
      </c>
      <c r="P38" s="9"/>
    </row>
    <row r="39" spans="1:119" ht="16.5" thickBot="1">
      <c r="A39" s="14" t="s">
        <v>44</v>
      </c>
      <c r="B39" s="23"/>
      <c r="C39" s="22"/>
      <c r="D39" s="15">
        <f>SUM(D5,D11,D18,D26,D32,D35)</f>
        <v>14885000</v>
      </c>
      <c r="E39" s="15">
        <f t="shared" ref="E39:M39" si="8">SUM(E5,E11,E18,E26,E32,E35)</f>
        <v>0</v>
      </c>
      <c r="F39" s="15">
        <f t="shared" si="8"/>
        <v>0</v>
      </c>
      <c r="G39" s="15">
        <f t="shared" si="8"/>
        <v>0</v>
      </c>
      <c r="H39" s="15">
        <f t="shared" si="8"/>
        <v>101000</v>
      </c>
      <c r="I39" s="15">
        <f t="shared" si="8"/>
        <v>3485000</v>
      </c>
      <c r="J39" s="15">
        <f t="shared" si="8"/>
        <v>0</v>
      </c>
      <c r="K39" s="15">
        <f t="shared" si="8"/>
        <v>0</v>
      </c>
      <c r="L39" s="15">
        <f t="shared" si="8"/>
        <v>0</v>
      </c>
      <c r="M39" s="15">
        <f t="shared" si="8"/>
        <v>0</v>
      </c>
      <c r="N39" s="15">
        <f t="shared" si="1"/>
        <v>18471000</v>
      </c>
      <c r="O39" s="38">
        <f t="shared" si="2"/>
        <v>4332.8641801548201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48" t="s">
        <v>96</v>
      </c>
      <c r="M41" s="48"/>
      <c r="N41" s="48"/>
      <c r="O41" s="43">
        <v>4263</v>
      </c>
    </row>
    <row r="42" spans="1:119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1"/>
    </row>
    <row r="43" spans="1:119" ht="15.75" customHeight="1" thickBot="1">
      <c r="A43" s="52" t="s">
        <v>68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4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2024-05-22T14:28:22Z</cp:lastPrinted>
  <dcterms:created xsi:type="dcterms:W3CDTF">2000-08-31T21:26:31Z</dcterms:created>
  <dcterms:modified xsi:type="dcterms:W3CDTF">2024-08-22T20:56:48Z</dcterms:modified>
</cp:coreProperties>
</file>