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'2010'!$A$1:$O$33</definedName>
    <definedName name="_xlnm.Print_Area" localSheetId="12">'2011'!$A$1:$O$31</definedName>
    <definedName name="_xlnm.Print_Area" localSheetId="11">'2012'!$A$1:$O$31</definedName>
    <definedName name="_xlnm.Print_Area" localSheetId="10">'2013'!$A$1:$O$31</definedName>
    <definedName name="_xlnm.Print_Area" localSheetId="9">'2014'!$A$1:$O$29</definedName>
    <definedName name="_xlnm.Print_Area" localSheetId="8">'2015'!$A$1:$O$29</definedName>
    <definedName name="_xlnm.Print_Area" localSheetId="7">'2016'!$A$1:$O$29</definedName>
    <definedName name="_xlnm.Print_Area" localSheetId="6">'2017'!$A$1:$O$29</definedName>
    <definedName name="_xlnm.Print_Area" localSheetId="5">'2018'!$A$1:$O$29</definedName>
    <definedName name="_xlnm.Print_Area" localSheetId="4">'2019'!$A$1:$O$29</definedName>
    <definedName name="_xlnm.Print_Area" localSheetId="3">'2020'!$A$1:$O$31</definedName>
    <definedName name="_xlnm.Print_Area" localSheetId="2">'2021'!$A$1:$P$29</definedName>
    <definedName name="_xlnm.Print_Area" localSheetId="1">'2022'!$A$1:$P$30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2" i="49"/>
  <c r="P22" i="49" s="1"/>
  <c r="O20" i="49"/>
  <c r="P20" i="49" s="1"/>
  <c r="O17" i="49"/>
  <c r="P17" i="49" s="1"/>
  <c r="O14" i="49"/>
  <c r="P14" i="49" s="1"/>
  <c r="O5" i="49"/>
  <c r="P5" i="49" s="1"/>
  <c r="E26" i="48"/>
  <c r="F26" i="48"/>
  <c r="G26" i="48"/>
  <c r="H26" i="48"/>
  <c r="I26" i="48"/>
  <c r="J26" i="48"/>
  <c r="K26" i="48"/>
  <c r="L26" i="48"/>
  <c r="M26" i="48"/>
  <c r="N26" i="48"/>
  <c r="D26" i="48"/>
  <c r="O27" i="49" l="1"/>
  <c r="P27" i="49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3" i="48" l="1"/>
  <c r="P23" i="48" s="1"/>
  <c r="O21" i="48"/>
  <c r="P21" i="48" s="1"/>
  <c r="O19" i="48"/>
  <c r="P19" i="48" s="1"/>
  <c r="O13" i="48"/>
  <c r="P13" i="48" s="1"/>
  <c r="O16" i="48"/>
  <c r="P16" i="48" s="1"/>
  <c r="O5" i="48"/>
  <c r="P5" i="48" s="1"/>
  <c r="L25" i="47"/>
  <c r="O24" i="47"/>
  <c r="P24" i="47" s="1"/>
  <c r="N23" i="47"/>
  <c r="M23" i="47"/>
  <c r="L23" i="47"/>
  <c r="K23" i="47"/>
  <c r="J23" i="47"/>
  <c r="I23" i="47"/>
  <c r="H23" i="47"/>
  <c r="O23" i="47" s="1"/>
  <c r="P23" i="47" s="1"/>
  <c r="G23" i="47"/>
  <c r="F23" i="47"/>
  <c r="E23" i="47"/>
  <c r="D23" i="47"/>
  <c r="O22" i="47"/>
  <c r="P22" i="47"/>
  <c r="N21" i="47"/>
  <c r="M21" i="47"/>
  <c r="L21" i="47"/>
  <c r="K21" i="47"/>
  <c r="J21" i="47"/>
  <c r="I21" i="47"/>
  <c r="O21" i="47" s="1"/>
  <c r="P21" i="47" s="1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O19" i="47" s="1"/>
  <c r="P19" i="47" s="1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K25" i="47" s="1"/>
  <c r="J17" i="47"/>
  <c r="I17" i="47"/>
  <c r="H17" i="47"/>
  <c r="G17" i="47"/>
  <c r="F17" i="47"/>
  <c r="E17" i="47"/>
  <c r="D17" i="47"/>
  <c r="O16" i="47"/>
  <c r="P16" i="47"/>
  <c r="O15" i="47"/>
  <c r="P15" i="47" s="1"/>
  <c r="N14" i="47"/>
  <c r="O14" i="47" s="1"/>
  <c r="P14" i="47" s="1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/>
  <c r="N11" i="47"/>
  <c r="M11" i="47"/>
  <c r="L11" i="47"/>
  <c r="K11" i="47"/>
  <c r="J11" i="47"/>
  <c r="I11" i="47"/>
  <c r="H11" i="47"/>
  <c r="G11" i="47"/>
  <c r="F11" i="47"/>
  <c r="F25" i="47" s="1"/>
  <c r="E11" i="47"/>
  <c r="O11" i="47" s="1"/>
  <c r="P11" i="47" s="1"/>
  <c r="D11" i="47"/>
  <c r="O10" i="47"/>
  <c r="P10" i="47" s="1"/>
  <c r="O9" i="47"/>
  <c r="P9" i="47" s="1"/>
  <c r="O8" i="47"/>
  <c r="P8" i="47" s="1"/>
  <c r="O7" i="47"/>
  <c r="P7" i="47"/>
  <c r="O6" i="47"/>
  <c r="P6" i="47" s="1"/>
  <c r="N5" i="47"/>
  <c r="N25" i="47" s="1"/>
  <c r="M5" i="47"/>
  <c r="M25" i="47" s="1"/>
  <c r="L5" i="47"/>
  <c r="K5" i="47"/>
  <c r="J5" i="47"/>
  <c r="I5" i="47"/>
  <c r="H5" i="47"/>
  <c r="H25" i="47" s="1"/>
  <c r="G5" i="47"/>
  <c r="G25" i="47" s="1"/>
  <c r="F5" i="47"/>
  <c r="E5" i="47"/>
  <c r="E25" i="47" s="1"/>
  <c r="D5" i="47"/>
  <c r="O5" i="47" s="1"/>
  <c r="P5" i="47" s="1"/>
  <c r="F27" i="46"/>
  <c r="N26" i="46"/>
  <c r="O26" i="46"/>
  <c r="M25" i="46"/>
  <c r="L25" i="46"/>
  <c r="N25" i="46" s="1"/>
  <c r="O25" i="46" s="1"/>
  <c r="K25" i="46"/>
  <c r="J25" i="46"/>
  <c r="I25" i="46"/>
  <c r="H25" i="46"/>
  <c r="G25" i="46"/>
  <c r="F25" i="46"/>
  <c r="E25" i="46"/>
  <c r="D25" i="46"/>
  <c r="N24" i="46"/>
  <c r="O24" i="46"/>
  <c r="M23" i="46"/>
  <c r="L23" i="46"/>
  <c r="N23" i="46" s="1"/>
  <c r="O23" i="46" s="1"/>
  <c r="K23" i="46"/>
  <c r="J23" i="46"/>
  <c r="I23" i="46"/>
  <c r="H23" i="46"/>
  <c r="G23" i="46"/>
  <c r="F23" i="46"/>
  <c r="E23" i="46"/>
  <c r="D23" i="46"/>
  <c r="N22" i="46"/>
  <c r="O22" i="46"/>
  <c r="M21" i="46"/>
  <c r="L21" i="46"/>
  <c r="N21" i="46" s="1"/>
  <c r="O21" i="46" s="1"/>
  <c r="K21" i="46"/>
  <c r="J21" i="46"/>
  <c r="I21" i="46"/>
  <c r="H21" i="46"/>
  <c r="G21" i="46"/>
  <c r="F21" i="46"/>
  <c r="E21" i="46"/>
  <c r="D21" i="46"/>
  <c r="N20" i="46"/>
  <c r="O20" i="46"/>
  <c r="M19" i="46"/>
  <c r="L19" i="46"/>
  <c r="N19" i="46" s="1"/>
  <c r="O19" i="46" s="1"/>
  <c r="K19" i="46"/>
  <c r="J19" i="46"/>
  <c r="I19" i="46"/>
  <c r="H19" i="46"/>
  <c r="G19" i="46"/>
  <c r="F19" i="46"/>
  <c r="E19" i="46"/>
  <c r="D19" i="46"/>
  <c r="N18" i="46"/>
  <c r="O18" i="46"/>
  <c r="N17" i="46"/>
  <c r="O17" i="46"/>
  <c r="M16" i="46"/>
  <c r="M27" i="46" s="1"/>
  <c r="L16" i="46"/>
  <c r="L27" i="46" s="1"/>
  <c r="K16" i="46"/>
  <c r="J16" i="46"/>
  <c r="I16" i="46"/>
  <c r="H16" i="46"/>
  <c r="H27" i="46" s="1"/>
  <c r="G16" i="46"/>
  <c r="F16" i="46"/>
  <c r="E16" i="46"/>
  <c r="D16" i="46"/>
  <c r="N16" i="46" s="1"/>
  <c r="O16" i="46" s="1"/>
  <c r="N15" i="46"/>
  <c r="O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/>
  <c r="N11" i="46"/>
  <c r="O11" i="46" s="1"/>
  <c r="N10" i="46"/>
  <c r="O10" i="46"/>
  <c r="N9" i="46"/>
  <c r="O9" i="46" s="1"/>
  <c r="N8" i="46"/>
  <c r="O8" i="46"/>
  <c r="N7" i="46"/>
  <c r="O7" i="46"/>
  <c r="N6" i="46"/>
  <c r="O6" i="46"/>
  <c r="M5" i="46"/>
  <c r="L5" i="46"/>
  <c r="K5" i="46"/>
  <c r="K27" i="46" s="1"/>
  <c r="J5" i="46"/>
  <c r="J27" i="46" s="1"/>
  <c r="I5" i="46"/>
  <c r="I27" i="46" s="1"/>
  <c r="H5" i="46"/>
  <c r="G5" i="46"/>
  <c r="G27" i="46" s="1"/>
  <c r="F5" i="46"/>
  <c r="E5" i="46"/>
  <c r="E27" i="46" s="1"/>
  <c r="D5" i="46"/>
  <c r="N5" i="46" s="1"/>
  <c r="O5" i="46" s="1"/>
  <c r="M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/>
  <c r="N17" i="45"/>
  <c r="O17" i="45"/>
  <c r="M16" i="45"/>
  <c r="L16" i="45"/>
  <c r="K16" i="45"/>
  <c r="J16" i="45"/>
  <c r="J25" i="45" s="1"/>
  <c r="I16" i="45"/>
  <c r="H16" i="45"/>
  <c r="G16" i="45"/>
  <c r="F16" i="45"/>
  <c r="E16" i="45"/>
  <c r="D16" i="45"/>
  <c r="D25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 s="1"/>
  <c r="N11" i="45"/>
  <c r="O11" i="45"/>
  <c r="N10" i="45"/>
  <c r="O10" i="45" s="1"/>
  <c r="N9" i="45"/>
  <c r="O9" i="45"/>
  <c r="N8" i="45"/>
  <c r="O8" i="45"/>
  <c r="N7" i="45"/>
  <c r="O7" i="45"/>
  <c r="N6" i="45"/>
  <c r="O6" i="45" s="1"/>
  <c r="M5" i="45"/>
  <c r="L5" i="45"/>
  <c r="L25" i="45" s="1"/>
  <c r="K5" i="45"/>
  <c r="K25" i="45" s="1"/>
  <c r="J5" i="45"/>
  <c r="I5" i="45"/>
  <c r="I25" i="45" s="1"/>
  <c r="H5" i="45"/>
  <c r="H25" i="45" s="1"/>
  <c r="G5" i="45"/>
  <c r="G25" i="45" s="1"/>
  <c r="F5" i="45"/>
  <c r="N5" i="45" s="1"/>
  <c r="O5" i="45" s="1"/>
  <c r="E5" i="45"/>
  <c r="E25" i="45" s="1"/>
  <c r="D5" i="45"/>
  <c r="L25" i="44"/>
  <c r="M25" i="44"/>
  <c r="D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N16" i="44" s="1"/>
  <c r="O16" i="44" s="1"/>
  <c r="E16" i="44"/>
  <c r="D16" i="44"/>
  <c r="N15" i="44"/>
  <c r="O15" i="44" s="1"/>
  <c r="N14" i="44"/>
  <c r="O14" i="44"/>
  <c r="M13" i="44"/>
  <c r="L13" i="44"/>
  <c r="K13" i="44"/>
  <c r="J13" i="44"/>
  <c r="I13" i="44"/>
  <c r="H13" i="44"/>
  <c r="N13" i="44" s="1"/>
  <c r="O13" i="44" s="1"/>
  <c r="G13" i="44"/>
  <c r="F13" i="44"/>
  <c r="E13" i="44"/>
  <c r="D13" i="44"/>
  <c r="N12" i="44"/>
  <c r="O12" i="44"/>
  <c r="N11" i="44"/>
  <c r="O11" i="44" s="1"/>
  <c r="N10" i="44"/>
  <c r="O10" i="44"/>
  <c r="N9" i="44"/>
  <c r="O9" i="44"/>
  <c r="N8" i="44"/>
  <c r="O8" i="44"/>
  <c r="N7" i="44"/>
  <c r="O7" i="44" s="1"/>
  <c r="N6" i="44"/>
  <c r="O6" i="44"/>
  <c r="M5" i="44"/>
  <c r="L5" i="44"/>
  <c r="K5" i="44"/>
  <c r="K25" i="44" s="1"/>
  <c r="J5" i="44"/>
  <c r="J25" i="44" s="1"/>
  <c r="I5" i="44"/>
  <c r="I25" i="44" s="1"/>
  <c r="H5" i="44"/>
  <c r="H25" i="44" s="1"/>
  <c r="G5" i="44"/>
  <c r="G25" i="44" s="1"/>
  <c r="F5" i="44"/>
  <c r="F25" i="44" s="1"/>
  <c r="E5" i="44"/>
  <c r="E25" i="44" s="1"/>
  <c r="D5" i="44"/>
  <c r="L25" i="43"/>
  <c r="N24" i="43"/>
  <c r="O24" i="43" s="1"/>
  <c r="M23" i="43"/>
  <c r="L23" i="43"/>
  <c r="K23" i="43"/>
  <c r="J23" i="43"/>
  <c r="I23" i="43"/>
  <c r="H23" i="43"/>
  <c r="G23" i="43"/>
  <c r="F23" i="43"/>
  <c r="N23" i="43" s="1"/>
  <c r="O23" i="43" s="1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N19" i="43" s="1"/>
  <c r="O19" i="43" s="1"/>
  <c r="E19" i="43"/>
  <c r="D19" i="43"/>
  <c r="N18" i="43"/>
  <c r="O18" i="43" s="1"/>
  <c r="N17" i="43"/>
  <c r="O17" i="43"/>
  <c r="M16" i="43"/>
  <c r="L16" i="43"/>
  <c r="K16" i="43"/>
  <c r="J16" i="43"/>
  <c r="I16" i="43"/>
  <c r="I25" i="43" s="1"/>
  <c r="H16" i="43"/>
  <c r="N16" i="43" s="1"/>
  <c r="O16" i="43" s="1"/>
  <c r="G16" i="43"/>
  <c r="G25" i="43" s="1"/>
  <c r="F16" i="43"/>
  <c r="F25" i="43" s="1"/>
  <c r="E16" i="43"/>
  <c r="D16" i="43"/>
  <c r="N15" i="43"/>
  <c r="O15" i="43"/>
  <c r="N14" i="43"/>
  <c r="O14" i="43" s="1"/>
  <c r="M13" i="43"/>
  <c r="L13" i="43"/>
  <c r="K13" i="43"/>
  <c r="J13" i="43"/>
  <c r="N13" i="43" s="1"/>
  <c r="O13" i="43" s="1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/>
  <c r="N8" i="43"/>
  <c r="O8" i="43" s="1"/>
  <c r="N7" i="43"/>
  <c r="O7" i="43"/>
  <c r="N6" i="43"/>
  <c r="O6" i="43" s="1"/>
  <c r="M5" i="43"/>
  <c r="M25" i="43" s="1"/>
  <c r="L5" i="43"/>
  <c r="K5" i="43"/>
  <c r="K25" i="43" s="1"/>
  <c r="J5" i="43"/>
  <c r="J25" i="43" s="1"/>
  <c r="I5" i="43"/>
  <c r="H5" i="43"/>
  <c r="H25" i="43" s="1"/>
  <c r="G5" i="43"/>
  <c r="F5" i="43"/>
  <c r="E5" i="43"/>
  <c r="E25" i="43" s="1"/>
  <c r="D5" i="43"/>
  <c r="D25" i="43" s="1"/>
  <c r="G25" i="42"/>
  <c r="J25" i="42"/>
  <c r="N24" i="42"/>
  <c r="O24" i="42"/>
  <c r="M23" i="42"/>
  <c r="L23" i="42"/>
  <c r="K23" i="42"/>
  <c r="J23" i="42"/>
  <c r="I23" i="42"/>
  <c r="H23" i="42"/>
  <c r="N23" i="42" s="1"/>
  <c r="O23" i="42" s="1"/>
  <c r="G23" i="42"/>
  <c r="F23" i="42"/>
  <c r="E23" i="42"/>
  <c r="D23" i="42"/>
  <c r="N22" i="42"/>
  <c r="O22" i="42"/>
  <c r="M21" i="42"/>
  <c r="L21" i="42"/>
  <c r="K21" i="42"/>
  <c r="J21" i="42"/>
  <c r="I21" i="42"/>
  <c r="H21" i="42"/>
  <c r="N21" i="42" s="1"/>
  <c r="O21" i="42" s="1"/>
  <c r="G21" i="42"/>
  <c r="F21" i="42"/>
  <c r="E21" i="42"/>
  <c r="D21" i="42"/>
  <c r="N20" i="42"/>
  <c r="O20" i="42"/>
  <c r="M19" i="42"/>
  <c r="L19" i="42"/>
  <c r="K19" i="42"/>
  <c r="J19" i="42"/>
  <c r="I19" i="42"/>
  <c r="I25" i="42" s="1"/>
  <c r="H19" i="42"/>
  <c r="H25" i="42" s="1"/>
  <c r="G19" i="42"/>
  <c r="F19" i="42"/>
  <c r="E19" i="42"/>
  <c r="D19" i="42"/>
  <c r="N18" i="42"/>
  <c r="O18" i="42"/>
  <c r="N17" i="42"/>
  <c r="O17" i="42" s="1"/>
  <c r="M16" i="42"/>
  <c r="L16" i="42"/>
  <c r="K16" i="42"/>
  <c r="J16" i="42"/>
  <c r="N16" i="42" s="1"/>
  <c r="O16" i="42" s="1"/>
  <c r="I16" i="42"/>
  <c r="H16" i="42"/>
  <c r="G16" i="42"/>
  <c r="F16" i="42"/>
  <c r="E16" i="42"/>
  <c r="D16" i="42"/>
  <c r="N15" i="42"/>
  <c r="O15" i="42" s="1"/>
  <c r="N14" i="42"/>
  <c r="O14" i="42"/>
  <c r="M13" i="42"/>
  <c r="L13" i="42"/>
  <c r="N13" i="42" s="1"/>
  <c r="O13" i="42" s="1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/>
  <c r="N9" i="42"/>
  <c r="O9" i="42" s="1"/>
  <c r="N8" i="42"/>
  <c r="O8" i="42"/>
  <c r="N7" i="42"/>
  <c r="O7" i="42" s="1"/>
  <c r="N6" i="42"/>
  <c r="O6" i="42"/>
  <c r="M5" i="42"/>
  <c r="M25" i="42" s="1"/>
  <c r="L5" i="42"/>
  <c r="N5" i="42" s="1"/>
  <c r="O5" i="42" s="1"/>
  <c r="K5" i="42"/>
  <c r="K25" i="42" s="1"/>
  <c r="J5" i="42"/>
  <c r="I5" i="42"/>
  <c r="H5" i="42"/>
  <c r="G5" i="42"/>
  <c r="F5" i="42"/>
  <c r="F25" i="42" s="1"/>
  <c r="E5" i="42"/>
  <c r="E25" i="42" s="1"/>
  <c r="D5" i="42"/>
  <c r="D25" i="42" s="1"/>
  <c r="F25" i="41"/>
  <c r="G25" i="41"/>
  <c r="H25" i="41"/>
  <c r="N24" i="41"/>
  <c r="O24" i="41" s="1"/>
  <c r="M23" i="41"/>
  <c r="L23" i="41"/>
  <c r="K23" i="41"/>
  <c r="J23" i="41"/>
  <c r="N23" i="41" s="1"/>
  <c r="O23" i="41" s="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N21" i="41" s="1"/>
  <c r="O21" i="41" s="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N19" i="41" s="1"/>
  <c r="O19" i="41" s="1"/>
  <c r="I19" i="41"/>
  <c r="I25" i="41" s="1"/>
  <c r="H19" i="41"/>
  <c r="G19" i="41"/>
  <c r="F19" i="41"/>
  <c r="E19" i="41"/>
  <c r="D19" i="41"/>
  <c r="N18" i="41"/>
  <c r="O18" i="41" s="1"/>
  <c r="N17" i="41"/>
  <c r="O17" i="41"/>
  <c r="M16" i="41"/>
  <c r="L16" i="41"/>
  <c r="N16" i="41" s="1"/>
  <c r="O16" i="41" s="1"/>
  <c r="K16" i="41"/>
  <c r="J16" i="41"/>
  <c r="J25" i="41" s="1"/>
  <c r="I16" i="41"/>
  <c r="H16" i="41"/>
  <c r="G16" i="41"/>
  <c r="F16" i="41"/>
  <c r="E16" i="41"/>
  <c r="D16" i="4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/>
  <c r="N11" i="41"/>
  <c r="O11" i="41"/>
  <c r="N10" i="41"/>
  <c r="O10" i="41"/>
  <c r="N9" i="41"/>
  <c r="O9" i="41"/>
  <c r="N8" i="41"/>
  <c r="O8" i="41" s="1"/>
  <c r="N7" i="41"/>
  <c r="O7" i="41"/>
  <c r="N6" i="41"/>
  <c r="O6" i="41"/>
  <c r="M5" i="41"/>
  <c r="M25" i="41" s="1"/>
  <c r="L5" i="41"/>
  <c r="L25" i="41" s="1"/>
  <c r="K5" i="41"/>
  <c r="K25" i="41" s="1"/>
  <c r="J5" i="41"/>
  <c r="I5" i="41"/>
  <c r="H5" i="41"/>
  <c r="G5" i="41"/>
  <c r="F5" i="41"/>
  <c r="E5" i="41"/>
  <c r="E25" i="41" s="1"/>
  <c r="D5" i="41"/>
  <c r="D25" i="41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/>
  <c r="N17" i="40"/>
  <c r="O17" i="40"/>
  <c r="M16" i="40"/>
  <c r="L16" i="40"/>
  <c r="K16" i="40"/>
  <c r="J16" i="40"/>
  <c r="I16" i="40"/>
  <c r="H16" i="40"/>
  <c r="G16" i="40"/>
  <c r="F16" i="40"/>
  <c r="F27" i="40" s="1"/>
  <c r="E16" i="40"/>
  <c r="D16" i="40"/>
  <c r="N15" i="40"/>
  <c r="O15" i="40"/>
  <c r="N14" i="40"/>
  <c r="O14" i="40"/>
  <c r="M13" i="40"/>
  <c r="L13" i="40"/>
  <c r="K13" i="40"/>
  <c r="J13" i="40"/>
  <c r="I13" i="40"/>
  <c r="I27" i="40" s="1"/>
  <c r="H13" i="40"/>
  <c r="H27" i="40" s="1"/>
  <c r="G13" i="40"/>
  <c r="F13" i="40"/>
  <c r="E13" i="40"/>
  <c r="D13" i="40"/>
  <c r="N12" i="40"/>
  <c r="O12" i="40"/>
  <c r="N11" i="40"/>
  <c r="O11" i="40" s="1"/>
  <c r="N10" i="40"/>
  <c r="O10" i="40"/>
  <c r="N9" i="40"/>
  <c r="O9" i="40"/>
  <c r="N8" i="40"/>
  <c r="O8" i="40"/>
  <c r="N7" i="40"/>
  <c r="O7" i="40"/>
  <c r="N6" i="40"/>
  <c r="O6" i="40"/>
  <c r="M5" i="40"/>
  <c r="M27" i="40" s="1"/>
  <c r="L5" i="40"/>
  <c r="L27" i="40" s="1"/>
  <c r="K5" i="40"/>
  <c r="K27" i="40" s="1"/>
  <c r="J5" i="40"/>
  <c r="J27" i="40"/>
  <c r="I5" i="40"/>
  <c r="H5" i="40"/>
  <c r="G5" i="40"/>
  <c r="F5" i="40"/>
  <c r="E5" i="40"/>
  <c r="E27" i="40" s="1"/>
  <c r="D5" i="40"/>
  <c r="D27" i="40"/>
  <c r="N27" i="40" s="1"/>
  <c r="O27" i="40" s="1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M16" i="39"/>
  <c r="L16" i="39"/>
  <c r="K16" i="39"/>
  <c r="J16" i="39"/>
  <c r="J25" i="39"/>
  <c r="I16" i="39"/>
  <c r="I25" i="39" s="1"/>
  <c r="H16" i="39"/>
  <c r="G16" i="39"/>
  <c r="G25" i="39" s="1"/>
  <c r="F16" i="39"/>
  <c r="E16" i="39"/>
  <c r="D16" i="39"/>
  <c r="N16" i="39" s="1"/>
  <c r="O16" i="39" s="1"/>
  <c r="N15" i="39"/>
  <c r="O15" i="39" s="1"/>
  <c r="N14" i="39"/>
  <c r="O14" i="39"/>
  <c r="M13" i="39"/>
  <c r="L13" i="39"/>
  <c r="N13" i="39" s="1"/>
  <c r="O13" i="39" s="1"/>
  <c r="K13" i="39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/>
  <c r="N9" i="39"/>
  <c r="O9" i="39"/>
  <c r="N8" i="39"/>
  <c r="O8" i="39"/>
  <c r="N7" i="39"/>
  <c r="O7" i="39" s="1"/>
  <c r="N6" i="39"/>
  <c r="O6" i="39"/>
  <c r="M5" i="39"/>
  <c r="L5" i="39"/>
  <c r="L25" i="39" s="1"/>
  <c r="K5" i="39"/>
  <c r="K25" i="39" s="1"/>
  <c r="J5" i="39"/>
  <c r="I5" i="39"/>
  <c r="H5" i="39"/>
  <c r="H25" i="39" s="1"/>
  <c r="G5" i="39"/>
  <c r="F5" i="39"/>
  <c r="F25" i="39" s="1"/>
  <c r="E5" i="39"/>
  <c r="D5" i="39"/>
  <c r="D25" i="39" s="1"/>
  <c r="N26" i="38"/>
  <c r="O26" i="38" s="1"/>
  <c r="M25" i="38"/>
  <c r="L25" i="38"/>
  <c r="K25" i="38"/>
  <c r="J25" i="38"/>
  <c r="I25" i="38"/>
  <c r="H25" i="38"/>
  <c r="G25" i="38"/>
  <c r="F25" i="38"/>
  <c r="E25" i="38"/>
  <c r="N25" i="38" s="1"/>
  <c r="O25" i="38" s="1"/>
  <c r="D25" i="38"/>
  <c r="N24" i="38"/>
  <c r="O24" i="38" s="1"/>
  <c r="M23" i="38"/>
  <c r="L23" i="38"/>
  <c r="K23" i="38"/>
  <c r="J23" i="38"/>
  <c r="I23" i="38"/>
  <c r="H23" i="38"/>
  <c r="G23" i="38"/>
  <c r="F23" i="38"/>
  <c r="N23" i="38" s="1"/>
  <c r="O23" i="38" s="1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M19" i="38"/>
  <c r="M27" i="38" s="1"/>
  <c r="L19" i="38"/>
  <c r="K19" i="38"/>
  <c r="K27" i="38" s="1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D27" i="38" s="1"/>
  <c r="N15" i="38"/>
  <c r="O15" i="38"/>
  <c r="N14" i="38"/>
  <c r="O14" i="38" s="1"/>
  <c r="M13" i="38"/>
  <c r="L13" i="38"/>
  <c r="K13" i="38"/>
  <c r="J13" i="38"/>
  <c r="I13" i="38"/>
  <c r="I27" i="38" s="1"/>
  <c r="H13" i="38"/>
  <c r="H27" i="38" s="1"/>
  <c r="G13" i="38"/>
  <c r="G27" i="38" s="1"/>
  <c r="F13" i="38"/>
  <c r="F27" i="38" s="1"/>
  <c r="E13" i="38"/>
  <c r="D13" i="38"/>
  <c r="N13" i="38" s="1"/>
  <c r="O13" i="38" s="1"/>
  <c r="N12" i="38"/>
  <c r="O12" i="38"/>
  <c r="N11" i="38"/>
  <c r="O11" i="38" s="1"/>
  <c r="N10" i="38"/>
  <c r="O10" i="38"/>
  <c r="N9" i="38"/>
  <c r="O9" i="38"/>
  <c r="N8" i="38"/>
  <c r="O8" i="38"/>
  <c r="N7" i="38"/>
  <c r="O7" i="38" s="1"/>
  <c r="N6" i="38"/>
  <c r="O6" i="38"/>
  <c r="M5" i="38"/>
  <c r="L5" i="38"/>
  <c r="L27" i="38" s="1"/>
  <c r="K5" i="38"/>
  <c r="J5" i="38"/>
  <c r="J27" i="38"/>
  <c r="I5" i="38"/>
  <c r="H5" i="38"/>
  <c r="G5" i="38"/>
  <c r="F5" i="38"/>
  <c r="E5" i="38"/>
  <c r="D5" i="38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M23" i="37"/>
  <c r="L23" i="37"/>
  <c r="K23" i="37"/>
  <c r="J23" i="37"/>
  <c r="I23" i="37"/>
  <c r="H23" i="37"/>
  <c r="G23" i="37"/>
  <c r="F23" i="37"/>
  <c r="N23" i="37" s="1"/>
  <c r="O23" i="37" s="1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/>
  <c r="M16" i="37"/>
  <c r="M27" i="37" s="1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G27" i="37" s="1"/>
  <c r="F13" i="37"/>
  <c r="F27" i="37" s="1"/>
  <c r="E13" i="37"/>
  <c r="D13" i="37"/>
  <c r="D27" i="37" s="1"/>
  <c r="N12" i="37"/>
  <c r="O12" i="37"/>
  <c r="N11" i="37"/>
  <c r="O11" i="37"/>
  <c r="N10" i="37"/>
  <c r="O10" i="37" s="1"/>
  <c r="N9" i="37"/>
  <c r="O9" i="37"/>
  <c r="N8" i="37"/>
  <c r="O8" i="37"/>
  <c r="N7" i="37"/>
  <c r="O7" i="37"/>
  <c r="N6" i="37"/>
  <c r="O6" i="37"/>
  <c r="M5" i="37"/>
  <c r="L5" i="37"/>
  <c r="L27" i="37" s="1"/>
  <c r="K5" i="37"/>
  <c r="K27" i="37" s="1"/>
  <c r="J5" i="37"/>
  <c r="J27" i="37"/>
  <c r="I5" i="37"/>
  <c r="H5" i="37"/>
  <c r="H27" i="37" s="1"/>
  <c r="G5" i="37"/>
  <c r="F5" i="37"/>
  <c r="E5" i="37"/>
  <c r="D5" i="37"/>
  <c r="N5" i="37" s="1"/>
  <c r="O5" i="37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M23" i="36"/>
  <c r="N23" i="36" s="1"/>
  <c r="O23" i="36" s="1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I27" i="36" s="1"/>
  <c r="H21" i="36"/>
  <c r="G21" i="36"/>
  <c r="F21" i="36"/>
  <c r="E21" i="36"/>
  <c r="D21" i="36"/>
  <c r="N21" i="36" s="1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/>
  <c r="N17" i="36"/>
  <c r="O17" i="36"/>
  <c r="M16" i="36"/>
  <c r="L16" i="36"/>
  <c r="K16" i="36"/>
  <c r="J16" i="36"/>
  <c r="I16" i="36"/>
  <c r="H16" i="36"/>
  <c r="H27" i="36" s="1"/>
  <c r="G16" i="36"/>
  <c r="F16" i="36"/>
  <c r="E16" i="36"/>
  <c r="D16" i="36"/>
  <c r="N15" i="36"/>
  <c r="O15" i="36"/>
  <c r="N14" i="36"/>
  <c r="O14" i="36" s="1"/>
  <c r="M13" i="36"/>
  <c r="L13" i="36"/>
  <c r="K13" i="36"/>
  <c r="K27" i="36"/>
  <c r="J13" i="36"/>
  <c r="I13" i="36"/>
  <c r="H13" i="36"/>
  <c r="G13" i="36"/>
  <c r="G27" i="36" s="1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M27" i="36" s="1"/>
  <c r="L5" i="36"/>
  <c r="L27" i="36"/>
  <c r="K5" i="36"/>
  <c r="J5" i="36"/>
  <c r="I5" i="36"/>
  <c r="H5" i="36"/>
  <c r="G5" i="36"/>
  <c r="F5" i="36"/>
  <c r="E5" i="36"/>
  <c r="E27" i="36"/>
  <c r="D5" i="36"/>
  <c r="F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D27" i="35" s="1"/>
  <c r="N24" i="35"/>
  <c r="O24" i="35"/>
  <c r="M23" i="35"/>
  <c r="L23" i="35"/>
  <c r="K23" i="35"/>
  <c r="J23" i="35"/>
  <c r="I23" i="35"/>
  <c r="H23" i="35"/>
  <c r="G23" i="35"/>
  <c r="F23" i="35"/>
  <c r="N23" i="35" s="1"/>
  <c r="O23" i="35" s="1"/>
  <c r="E23" i="35"/>
  <c r="D23" i="35"/>
  <c r="N22" i="35"/>
  <c r="O22" i="35"/>
  <c r="M21" i="35"/>
  <c r="L21" i="35"/>
  <c r="K21" i="35"/>
  <c r="J21" i="35"/>
  <c r="I21" i="35"/>
  <c r="H21" i="35"/>
  <c r="G21" i="35"/>
  <c r="F21" i="35"/>
  <c r="N21" i="35" s="1"/>
  <c r="O21" i="35" s="1"/>
  <c r="E21" i="35"/>
  <c r="D21" i="35"/>
  <c r="N20" i="35"/>
  <c r="O20" i="35" s="1"/>
  <c r="M19" i="35"/>
  <c r="L19" i="35"/>
  <c r="K19" i="35"/>
  <c r="J19" i="35"/>
  <c r="J27" i="35" s="1"/>
  <c r="I19" i="35"/>
  <c r="H19" i="35"/>
  <c r="N19" i="35" s="1"/>
  <c r="O19" i="35" s="1"/>
  <c r="G19" i="35"/>
  <c r="F19" i="35"/>
  <c r="E19" i="35"/>
  <c r="D19" i="35"/>
  <c r="N18" i="35"/>
  <c r="O18" i="35" s="1"/>
  <c r="N17" i="35"/>
  <c r="O17" i="35"/>
  <c r="M16" i="35"/>
  <c r="L16" i="35"/>
  <c r="K16" i="35"/>
  <c r="K27" i="35" s="1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 s="1"/>
  <c r="M13" i="35"/>
  <c r="L13" i="35"/>
  <c r="L27" i="35" s="1"/>
  <c r="K13" i="35"/>
  <c r="J13" i="35"/>
  <c r="I13" i="35"/>
  <c r="H13" i="35"/>
  <c r="G13" i="35"/>
  <c r="G27" i="35" s="1"/>
  <c r="F13" i="35"/>
  <c r="E13" i="35"/>
  <c r="N13" i="35" s="1"/>
  <c r="O13" i="35" s="1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M27" i="35" s="1"/>
  <c r="L5" i="35"/>
  <c r="K5" i="35"/>
  <c r="J5" i="35"/>
  <c r="I5" i="35"/>
  <c r="I27" i="35" s="1"/>
  <c r="H5" i="35"/>
  <c r="H27" i="35" s="1"/>
  <c r="G5" i="35"/>
  <c r="F5" i="35"/>
  <c r="E5" i="35"/>
  <c r="D5" i="35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M25" i="34"/>
  <c r="L25" i="34"/>
  <c r="K25" i="34"/>
  <c r="J25" i="34"/>
  <c r="I25" i="34"/>
  <c r="N25" i="34" s="1"/>
  <c r="O25" i="34" s="1"/>
  <c r="H25" i="34"/>
  <c r="G25" i="34"/>
  <c r="F25" i="34"/>
  <c r="E25" i="34"/>
  <c r="D25" i="34"/>
  <c r="N24" i="34"/>
  <c r="O24" i="34"/>
  <c r="M23" i="34"/>
  <c r="L23" i="34"/>
  <c r="K23" i="34"/>
  <c r="J23" i="34"/>
  <c r="I23" i="34"/>
  <c r="H23" i="34"/>
  <c r="G23" i="34"/>
  <c r="N23" i="34" s="1"/>
  <c r="O23" i="34" s="1"/>
  <c r="F23" i="34"/>
  <c r="E23" i="34"/>
  <c r="D23" i="34"/>
  <c r="N22" i="34"/>
  <c r="O22" i="34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N19" i="34" s="1"/>
  <c r="O19" i="34" s="1"/>
  <c r="H19" i="34"/>
  <c r="G19" i="34"/>
  <c r="F19" i="34"/>
  <c r="E19" i="34"/>
  <c r="D19" i="34"/>
  <c r="N18" i="34"/>
  <c r="O18" i="34" s="1"/>
  <c r="N17" i="34"/>
  <c r="O17" i="34" s="1"/>
  <c r="M16" i="34"/>
  <c r="L16" i="34"/>
  <c r="K16" i="34"/>
  <c r="J16" i="34"/>
  <c r="I16" i="34"/>
  <c r="H16" i="34"/>
  <c r="G16" i="34"/>
  <c r="G29" i="34" s="1"/>
  <c r="F16" i="34"/>
  <c r="E16" i="34"/>
  <c r="D16" i="34"/>
  <c r="N16" i="34" s="1"/>
  <c r="O16" i="34" s="1"/>
  <c r="N15" i="34"/>
  <c r="O15" i="34" s="1"/>
  <c r="N14" i="34"/>
  <c r="O14" i="34" s="1"/>
  <c r="M13" i="34"/>
  <c r="L13" i="34"/>
  <c r="K13" i="34"/>
  <c r="J13" i="34"/>
  <c r="I13" i="34"/>
  <c r="H13" i="34"/>
  <c r="H29" i="34" s="1"/>
  <c r="G13" i="34"/>
  <c r="F13" i="34"/>
  <c r="E13" i="34"/>
  <c r="D13" i="34"/>
  <c r="N13" i="34" s="1"/>
  <c r="O13" i="34" s="1"/>
  <c r="N12" i="34"/>
  <c r="O12" i="34" s="1"/>
  <c r="N11" i="34"/>
  <c r="O11" i="34" s="1"/>
  <c r="N10" i="34"/>
  <c r="O10" i="34"/>
  <c r="N9" i="34"/>
  <c r="O9" i="34"/>
  <c r="N8" i="34"/>
  <c r="O8" i="34" s="1"/>
  <c r="N7" i="34"/>
  <c r="O7" i="34"/>
  <c r="N6" i="34"/>
  <c r="O6" i="34" s="1"/>
  <c r="M5" i="34"/>
  <c r="M29" i="34" s="1"/>
  <c r="L5" i="34"/>
  <c r="L29" i="34"/>
  <c r="K5" i="34"/>
  <c r="J5" i="34"/>
  <c r="I5" i="34"/>
  <c r="I29" i="34" s="1"/>
  <c r="H5" i="34"/>
  <c r="G5" i="34"/>
  <c r="F5" i="34"/>
  <c r="N5" i="34" s="1"/>
  <c r="O5" i="34" s="1"/>
  <c r="E5" i="34"/>
  <c r="E29" i="34" s="1"/>
  <c r="D5" i="34"/>
  <c r="E25" i="33"/>
  <c r="F25" i="33"/>
  <c r="G25" i="33"/>
  <c r="N25" i="33" s="1"/>
  <c r="O25" i="33" s="1"/>
  <c r="H25" i="33"/>
  <c r="I25" i="33"/>
  <c r="J25" i="33"/>
  <c r="K25" i="33"/>
  <c r="L25" i="33"/>
  <c r="M25" i="33"/>
  <c r="E23" i="33"/>
  <c r="F23" i="33"/>
  <c r="G23" i="33"/>
  <c r="H23" i="33"/>
  <c r="I23" i="33"/>
  <c r="J23" i="33"/>
  <c r="N23" i="33" s="1"/>
  <c r="O23" i="33" s="1"/>
  <c r="K23" i="33"/>
  <c r="L23" i="33"/>
  <c r="M23" i="33"/>
  <c r="E21" i="33"/>
  <c r="F21" i="33"/>
  <c r="G21" i="33"/>
  <c r="H21" i="33"/>
  <c r="I21" i="33"/>
  <c r="J21" i="33"/>
  <c r="K21" i="33"/>
  <c r="L21" i="33"/>
  <c r="M21" i="33"/>
  <c r="N21" i="33" s="1"/>
  <c r="O21" i="33" s="1"/>
  <c r="E19" i="33"/>
  <c r="N19" i="33" s="1"/>
  <c r="O19" i="33" s="1"/>
  <c r="F19" i="33"/>
  <c r="F27" i="33" s="1"/>
  <c r="G19" i="33"/>
  <c r="H19" i="33"/>
  <c r="I19" i="33"/>
  <c r="J19" i="33"/>
  <c r="K19" i="33"/>
  <c r="L19" i="33"/>
  <c r="M19" i="33"/>
  <c r="E16" i="33"/>
  <c r="F16" i="33"/>
  <c r="G16" i="33"/>
  <c r="H16" i="33"/>
  <c r="I16" i="33"/>
  <c r="J16" i="33"/>
  <c r="K16" i="33"/>
  <c r="L16" i="33"/>
  <c r="L27" i="33" s="1"/>
  <c r="M16" i="33"/>
  <c r="E13" i="33"/>
  <c r="F13" i="33"/>
  <c r="G13" i="33"/>
  <c r="N13" i="33" s="1"/>
  <c r="O13" i="33" s="1"/>
  <c r="H13" i="33"/>
  <c r="H27" i="33" s="1"/>
  <c r="I13" i="33"/>
  <c r="J13" i="33"/>
  <c r="K13" i="33"/>
  <c r="L13" i="33"/>
  <c r="M13" i="33"/>
  <c r="E5" i="33"/>
  <c r="E27" i="33" s="1"/>
  <c r="F5" i="33"/>
  <c r="G5" i="33"/>
  <c r="G27" i="33" s="1"/>
  <c r="H5" i="33"/>
  <c r="I5" i="33"/>
  <c r="I27" i="33" s="1"/>
  <c r="J5" i="33"/>
  <c r="J27" i="33" s="1"/>
  <c r="K5" i="33"/>
  <c r="K27" i="33"/>
  <c r="L5" i="33"/>
  <c r="M5" i="33"/>
  <c r="M27" i="33" s="1"/>
  <c r="D25" i="33"/>
  <c r="D23" i="33"/>
  <c r="D19" i="33"/>
  <c r="D16" i="33"/>
  <c r="D27" i="33" s="1"/>
  <c r="D13" i="33"/>
  <c r="D5" i="33"/>
  <c r="N24" i="33"/>
  <c r="N26" i="33"/>
  <c r="O26" i="33" s="1"/>
  <c r="D21" i="33"/>
  <c r="N22" i="33"/>
  <c r="O22" i="33"/>
  <c r="N20" i="33"/>
  <c r="O20" i="33"/>
  <c r="O24" i="33"/>
  <c r="N15" i="33"/>
  <c r="O15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 s="1"/>
  <c r="N17" i="33"/>
  <c r="O17" i="33" s="1"/>
  <c r="N18" i="33"/>
  <c r="O18" i="33" s="1"/>
  <c r="N14" i="33"/>
  <c r="O14" i="33"/>
  <c r="F29" i="34"/>
  <c r="J27" i="36"/>
  <c r="N19" i="39"/>
  <c r="O19" i="39" s="1"/>
  <c r="N21" i="40"/>
  <c r="O21" i="40" s="1"/>
  <c r="N16" i="40"/>
  <c r="O16" i="40" s="1"/>
  <c r="N5" i="40"/>
  <c r="O5" i="40" s="1"/>
  <c r="E27" i="37"/>
  <c r="I27" i="37"/>
  <c r="G27" i="40"/>
  <c r="E27" i="38"/>
  <c r="N5" i="38"/>
  <c r="O5" i="38"/>
  <c r="J29" i="34"/>
  <c r="K29" i="34"/>
  <c r="F27" i="36"/>
  <c r="E25" i="39"/>
  <c r="M25" i="39"/>
  <c r="O26" i="48" l="1"/>
  <c r="P26" i="48" s="1"/>
  <c r="N27" i="38"/>
  <c r="O27" i="38" s="1"/>
  <c r="N27" i="37"/>
  <c r="O27" i="37" s="1"/>
  <c r="N25" i="41"/>
  <c r="O25" i="41" s="1"/>
  <c r="N25" i="44"/>
  <c r="O25" i="44" s="1"/>
  <c r="N25" i="43"/>
  <c r="O25" i="43" s="1"/>
  <c r="N25" i="39"/>
  <c r="O25" i="39" s="1"/>
  <c r="N27" i="33"/>
  <c r="O27" i="33" s="1"/>
  <c r="D27" i="36"/>
  <c r="N27" i="36" s="1"/>
  <c r="O27" i="36" s="1"/>
  <c r="N5" i="33"/>
  <c r="O5" i="33" s="1"/>
  <c r="N5" i="44"/>
  <c r="O5" i="44" s="1"/>
  <c r="N5" i="41"/>
  <c r="O5" i="41" s="1"/>
  <c r="D25" i="47"/>
  <c r="N16" i="38"/>
  <c r="O16" i="38" s="1"/>
  <c r="N5" i="39"/>
  <c r="O5" i="39" s="1"/>
  <c r="N5" i="36"/>
  <c r="O5" i="36" s="1"/>
  <c r="N5" i="35"/>
  <c r="O5" i="35" s="1"/>
  <c r="L25" i="42"/>
  <c r="N25" i="42" s="1"/>
  <c r="O25" i="42" s="1"/>
  <c r="F25" i="45"/>
  <c r="N25" i="45" s="1"/>
  <c r="O25" i="45" s="1"/>
  <c r="N16" i="36"/>
  <c r="O16" i="36" s="1"/>
  <c r="E27" i="35"/>
  <c r="N27" i="35" s="1"/>
  <c r="O27" i="35" s="1"/>
  <c r="O17" i="47"/>
  <c r="P17" i="47" s="1"/>
  <c r="N16" i="45"/>
  <c r="O16" i="45" s="1"/>
  <c r="N5" i="43"/>
  <c r="O5" i="43" s="1"/>
  <c r="N19" i="42"/>
  <c r="O19" i="42" s="1"/>
  <c r="N25" i="35"/>
  <c r="O25" i="35" s="1"/>
  <c r="N13" i="37"/>
  <c r="O13" i="37" s="1"/>
  <c r="D29" i="34"/>
  <c r="N29" i="34" s="1"/>
  <c r="O29" i="34" s="1"/>
  <c r="N16" i="33"/>
  <c r="O16" i="33" s="1"/>
  <c r="N13" i="36"/>
  <c r="O13" i="36" s="1"/>
  <c r="I25" i="47"/>
  <c r="J25" i="47"/>
  <c r="N13" i="40"/>
  <c r="O13" i="40" s="1"/>
  <c r="D27" i="46"/>
  <c r="N27" i="46" s="1"/>
  <c r="O27" i="46" s="1"/>
  <c r="O25" i="47" l="1"/>
  <c r="P25" i="47" s="1"/>
</calcChain>
</file>

<file path=xl/sharedStrings.xml><?xml version="1.0" encoding="utf-8"?>
<sst xmlns="http://schemas.openxmlformats.org/spreadsheetml/2006/main" count="721" uniqueCount="88">
  <si>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</si>
  <si>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</si>
  <si>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</si>
  <si>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</si>
  <si>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</si>
  <si>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</si>
  <si>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</si>
  <si>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</si>
  <si>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</si>
  <si>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</si>
  <si>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</si>
  <si>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</si>
  <si>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</si>
  <si>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</si>
  <si>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</si>
  <si>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</si>
  <si>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</si>
  <si>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</si>
  <si>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</si>
  <si>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</si>
  <si>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</si>
  <si>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</si>
  <si>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</si>
  <si>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</si>
  <si>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</si>
  <si>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</si>
  <si>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</si>
  <si>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</si>
  <si>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Protective Inspections</t>
  </si>
  <si>
    <t>Physical Environment</t>
  </si>
  <si>
    <t>Sewer / Wastewater Services</t>
  </si>
  <si>
    <t>Other Physical Environment</t>
  </si>
  <si>
    <t>Transportation</t>
  </si>
  <si>
    <t>Road and Street Facilities</t>
  </si>
  <si>
    <t>Economic Environment</t>
  </si>
  <si>
    <t>Other Economic Environment</t>
  </si>
  <si>
    <t>Human Services</t>
  </si>
  <si>
    <t>Other Human Services</t>
  </si>
  <si>
    <t>Culture / Recreation</t>
  </si>
  <si>
    <t>Parks and Recreation</t>
  </si>
  <si>
    <t>2009 Municipal Population:</t>
  </si>
  <si>
    <t>Daytona Beach Shores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</si>
  <si>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</si>
  <si>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</si>
  <si>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</si>
  <si>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</si>
  <si>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</si>
  <si>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</si>
  <si>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</si>
  <si>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</si>
  <si>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</si>
  <si>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</si>
  <si>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Proprietary - Other Non-Operating Disbursements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</si>
  <si>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</si>
  <si>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</si>
  <si>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</si>
  <si>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</si>
  <si>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</si>
  <si>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</si>
  <si>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</si>
  <si>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</si>
  <si>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</si>
  <si>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</si>
  <si>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</si>
  <si>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</si>
  <si>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</si>
  <si>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</si>
  <si>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</si>
  <si>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</si>
  <si>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</si>
  <si>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</si>
  <si>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</si>
  <si>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</si>
  <si>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</si>
  <si>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Industry Development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</si>
  <si>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</si>
  <si>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</si>
  <si>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</si>
  <si>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</si>
  <si>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</si>
  <si>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</si>
  <si>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</si>
  <si>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Garbage / Solid Waste Control Services</t>
  </si>
  <si>
    <t>Cultural Services</t>
  </si>
  <si>
    <t>2022 Municipal Population:</t>
  </si>
  <si>
    <t>Local Fiscal Year Ended September 30, 2023</t>
  </si>
  <si>
    <t>Non-Court Information Systems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</si>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</sst>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77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78</v>
      </c>
      <c r="N4" s="34" t="s">
        <v>5</v>
      </c>
      <c r="O4" s="34" t="s">
        <v>79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2535131</v>
      </c>
      <c r="E5" s="26">
        <f>SUM(E6:E13)</f>
        <v>0</v>
      </c>
      <c r="F5" s="26">
        <f>SUM(F6:F13)</f>
        <v>0</v>
      </c>
      <c r="G5" s="26">
        <f>SUM(G6:G13)</f>
        <v>0</v>
      </c>
      <c r="H5" s="26">
        <f>SUM(H6:H13)</f>
        <v>0</v>
      </c>
      <c r="I5" s="26">
        <f>SUM(I6:I13)</f>
        <v>0</v>
      </c>
      <c r="J5" s="26">
        <f>SUM(J6:J13)</f>
        <v>0</v>
      </c>
      <c r="K5" s="26">
        <f>SUM(K6:K13)</f>
        <v>0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2535131</v>
      </c>
      <c r="P5" s="32">
        <f>(O5/P$29)</f>
        <v>481.78088179399469</v>
      </c>
      <c r="Q5" s="6"/>
    </row>
    <row r="6" spans="1:134">
      <c r="A6" s="12"/>
      <c r="B6" s="44">
        <v>511</v>
      </c>
      <c r="C6" s="20" t="s">
        <v>19</v>
      </c>
      <c r="D6" s="46">
        <v>177273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177273</v>
      </c>
      <c r="P6" s="47">
        <f>(O6/P$29)</f>
        <v>33.68928164196123</v>
      </c>
      <c r="Q6" s="9"/>
    </row>
    <row r="7" spans="1:134">
      <c r="A7" s="12"/>
      <c r="B7" s="44">
        <v>512</v>
      </c>
      <c r="C7" s="20" t="s">
        <v>20</v>
      </c>
      <c r="D7" s="46">
        <v>850471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850471</v>
      </c>
      <c r="P7" s="47">
        <f>(O7/P$29)</f>
        <v>161.6250475104523</v>
      </c>
      <c r="Q7" s="9"/>
    </row>
    <row r="8" spans="1:134">
      <c r="A8" s="12"/>
      <c r="B8" s="44">
        <v>513</v>
      </c>
      <c r="C8" s="20" t="s">
        <v>21</v>
      </c>
      <c r="D8" s="46">
        <v>770278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770278</v>
      </c>
      <c r="P8" s="47">
        <f>(O8/P$29)</f>
        <v>146.3850247054352</v>
      </c>
      <c r="Q8" s="9"/>
    </row>
    <row r="9" spans="1:134">
      <c r="A9" s="12"/>
      <c r="B9" s="44">
        <v>514</v>
      </c>
      <c r="C9" s="20" t="s">
        <v>22</v>
      </c>
      <c r="D9" s="46">
        <v>153067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153067</v>
      </c>
      <c r="P9" s="47">
        <f>(O9/P$29)</f>
        <v>29.089129608513872</v>
      </c>
      <c r="Q9" s="9"/>
    </row>
    <row r="10" spans="1:134">
      <c r="A10" s="12"/>
      <c r="B10" s="44">
        <v>515</v>
      </c>
      <c r="C10" s="20" t="s">
        <v>23</v>
      </c>
      <c r="D10" s="46">
        <v>103538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103538</v>
      </c>
      <c r="P10" s="47">
        <f>(O10/P$29)</f>
        <v>19.676548840744964</v>
      </c>
      <c r="Q10" s="9"/>
    </row>
    <row r="11" spans="1:134">
      <c r="A11" s="12"/>
      <c r="B11" s="44">
        <v>516</v>
      </c>
      <c r="C11" s="20" t="s">
        <v>86</v>
      </c>
      <c r="D11" s="46">
        <v>295574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295574</v>
      </c>
      <c r="P11" s="47">
        <f>(O11/P$29)</f>
        <v>56.171417711896616</v>
      </c>
      <c r="Q11" s="9"/>
    </row>
    <row r="12" spans="1:134">
      <c r="A12" s="12"/>
      <c r="B12" s="44">
        <v>517</v>
      </c>
      <c r="C12" s="20" t="s">
        <v>24</v>
      </c>
      <c r="D12" s="46">
        <v>119051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119051</v>
      </c>
      <c r="P12" s="47">
        <f>(O12/P$29)</f>
        <v>22.624667426833902</v>
      </c>
      <c r="Q12" s="9"/>
    </row>
    <row r="13" spans="1:134">
      <c r="A13" s="12"/>
      <c r="B13" s="44">
        <v>519</v>
      </c>
      <c r="C13" s="20" t="s">
        <v>25</v>
      </c>
      <c r="D13" s="46">
        <v>65879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65879</v>
      </c>
      <c r="P13" s="47">
        <f>(O13/P$29)</f>
        <v>12.519764348156594</v>
      </c>
      <c r="Q13" s="9"/>
    </row>
    <row r="14" spans="1:134" ht="15.75">
      <c r="A14" s="28" t="s">
        <v>26</v>
      </c>
      <c r="B14" s="29"/>
      <c r="C14" s="30"/>
      <c r="D14" s="31">
        <f>SUM(D15:D16)</f>
        <v>7387528</v>
      </c>
      <c r="E14" s="31">
        <f>SUM(E15:E16)</f>
        <v>4865</v>
      </c>
      <c r="F14" s="31">
        <f>SUM(F15:F16)</f>
        <v>0</v>
      </c>
      <c r="G14" s="31">
        <f>SUM(G15:G16)</f>
        <v>0</v>
      </c>
      <c r="H14" s="31">
        <f>SUM(H15:H16)</f>
        <v>0</v>
      </c>
      <c r="I14" s="31">
        <f>SUM(I15:I16)</f>
        <v>0</v>
      </c>
      <c r="J14" s="31">
        <f>SUM(J15:J16)</f>
        <v>0</v>
      </c>
      <c r="K14" s="31">
        <f>SUM(K15:K16)</f>
        <v>0</v>
      </c>
      <c r="L14" s="31">
        <f>SUM(L15:L16)</f>
        <v>0</v>
      </c>
      <c r="M14" s="31">
        <f>SUM(M15:M16)</f>
        <v>0</v>
      </c>
      <c r="N14" s="31">
        <f>SUM(N15:N16)</f>
        <v>0</v>
      </c>
      <c r="O14" s="42">
        <f>SUM(D14:N14)</f>
        <v>7392393</v>
      </c>
      <c r="P14" s="43">
        <f>(O14/P$29)</f>
        <v>1404.8637400228049</v>
      </c>
      <c r="Q14" s="10"/>
    </row>
    <row r="15" spans="1:134">
      <c r="A15" s="12"/>
      <c r="B15" s="44">
        <v>521</v>
      </c>
      <c r="C15" s="20" t="s">
        <v>27</v>
      </c>
      <c r="D15" s="46">
        <v>6831055</v>
      </c>
      <c r="E15" s="46">
        <v>4865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6835920</v>
      </c>
      <c r="P15" s="47">
        <f>(O15/P$29)</f>
        <v>1299.1106043329532</v>
      </c>
      <c r="Q15" s="9"/>
    </row>
    <row r="16" spans="1:134">
      <c r="A16" s="12"/>
      <c r="B16" s="44">
        <v>524</v>
      </c>
      <c r="C16" s="20" t="s">
        <v>28</v>
      </c>
      <c r="D16" s="46">
        <v>556473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1">SUM(D16:N16)</f>
        <v>556473</v>
      </c>
      <c r="P16" s="47">
        <f>(O16/P$29)</f>
        <v>105.75313568985177</v>
      </c>
      <c r="Q16" s="9"/>
    </row>
    <row r="17" spans="1:120" ht="15.75">
      <c r="A17" s="28" t="s">
        <v>29</v>
      </c>
      <c r="B17" s="29"/>
      <c r="C17" s="30"/>
      <c r="D17" s="31">
        <f>SUM(D18:D19)</f>
        <v>1384271</v>
      </c>
      <c r="E17" s="31">
        <f>SUM(E18:E19)</f>
        <v>0</v>
      </c>
      <c r="F17" s="31">
        <f>SUM(F18:F19)</f>
        <v>0</v>
      </c>
      <c r="G17" s="31">
        <f>SUM(G18:G19)</f>
        <v>0</v>
      </c>
      <c r="H17" s="31">
        <f>SUM(H18:H19)</f>
        <v>0</v>
      </c>
      <c r="I17" s="31">
        <f>SUM(I18:I19)</f>
        <v>2805961</v>
      </c>
      <c r="J17" s="31">
        <f>SUM(J18:J19)</f>
        <v>0</v>
      </c>
      <c r="K17" s="31">
        <f>SUM(K18:K19)</f>
        <v>0</v>
      </c>
      <c r="L17" s="31">
        <f>SUM(L18:L19)</f>
        <v>0</v>
      </c>
      <c r="M17" s="31">
        <f>SUM(M18:M19)</f>
        <v>0</v>
      </c>
      <c r="N17" s="31">
        <f>SUM(N18:N19)</f>
        <v>0</v>
      </c>
      <c r="O17" s="42">
        <f>SUM(D17:N17)</f>
        <v>4190232</v>
      </c>
      <c r="P17" s="43">
        <f>(O17/P$29)</f>
        <v>796.31927023945263</v>
      </c>
      <c r="Q17" s="10"/>
    </row>
    <row r="18" spans="1:120">
      <c r="A18" s="12"/>
      <c r="B18" s="44">
        <v>534</v>
      </c>
      <c r="C18" s="20" t="s">
        <v>82</v>
      </c>
      <c r="D18" s="46">
        <v>1384271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6" si="2">SUM(D18:N18)</f>
        <v>1384271</v>
      </c>
      <c r="P18" s="47">
        <f>(O18/P$29)</f>
        <v>263.0693652603573</v>
      </c>
      <c r="Q18" s="9"/>
    </row>
    <row r="19" spans="1:120">
      <c r="A19" s="12"/>
      <c r="B19" s="44">
        <v>535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2805961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2805961</v>
      </c>
      <c r="P19" s="47">
        <f>(O19/P$29)</f>
        <v>533.24990497909539</v>
      </c>
      <c r="Q19" s="9"/>
    </row>
    <row r="20" spans="1:120" ht="15.75">
      <c r="A20" s="28" t="s">
        <v>32</v>
      </c>
      <c r="B20" s="29"/>
      <c r="C20" s="30"/>
      <c r="D20" s="31">
        <f>SUM(D21:D21)</f>
        <v>2295977</v>
      </c>
      <c r="E20" s="31">
        <f>SUM(E21:E21)</f>
        <v>0</v>
      </c>
      <c r="F20" s="31">
        <f>SUM(F21:F21)</f>
        <v>0</v>
      </c>
      <c r="G20" s="31">
        <f>SUM(G21:G21)</f>
        <v>0</v>
      </c>
      <c r="H20" s="31">
        <f>SUM(H21:H21)</f>
        <v>0</v>
      </c>
      <c r="I20" s="31">
        <f>SUM(I21:I21)</f>
        <v>0</v>
      </c>
      <c r="J20" s="31">
        <f>SUM(J21:J21)</f>
        <v>0</v>
      </c>
      <c r="K20" s="31">
        <f>SUM(K21:K21)</f>
        <v>0</v>
      </c>
      <c r="L20" s="31">
        <f>SUM(L21:L21)</f>
        <v>0</v>
      </c>
      <c r="M20" s="31">
        <f>SUM(M21:M21)</f>
        <v>0</v>
      </c>
      <c r="N20" s="31">
        <f>SUM(N21:N21)</f>
        <v>0</v>
      </c>
      <c r="O20" s="31">
        <f t="shared" si="2"/>
        <v>2295977</v>
      </c>
      <c r="P20" s="43">
        <f>(O20/P$29)</f>
        <v>436.33162295705057</v>
      </c>
      <c r="Q20" s="10"/>
    </row>
    <row r="21" spans="1:120">
      <c r="A21" s="12"/>
      <c r="B21" s="44">
        <v>541</v>
      </c>
      <c r="C21" s="20" t="s">
        <v>33</v>
      </c>
      <c r="D21" s="46">
        <v>2295977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2295977</v>
      </c>
      <c r="P21" s="47">
        <f>(O21/P$29)</f>
        <v>436.33162295705057</v>
      </c>
      <c r="Q21" s="9"/>
    </row>
    <row r="22" spans="1:120" ht="15.75">
      <c r="A22" s="28" t="s">
        <v>34</v>
      </c>
      <c r="B22" s="29"/>
      <c r="C22" s="30"/>
      <c r="D22" s="31">
        <f>SUM(D23:D23)</f>
        <v>19880</v>
      </c>
      <c r="E22" s="31">
        <f>SUM(E23:E23)</f>
        <v>0</v>
      </c>
      <c r="F22" s="31">
        <f>SUM(F23:F23)</f>
        <v>0</v>
      </c>
      <c r="G22" s="31">
        <f>SUM(G23:G23)</f>
        <v>0</v>
      </c>
      <c r="H22" s="31">
        <f>SUM(H23:H23)</f>
        <v>0</v>
      </c>
      <c r="I22" s="31">
        <f>SUM(I23:I23)</f>
        <v>0</v>
      </c>
      <c r="J22" s="31">
        <f>SUM(J23:J23)</f>
        <v>0</v>
      </c>
      <c r="K22" s="31">
        <f>SUM(K23:K23)</f>
        <v>0</v>
      </c>
      <c r="L22" s="31">
        <f>SUM(L23:L23)</f>
        <v>0</v>
      </c>
      <c r="M22" s="31">
        <f>SUM(M23:M23)</f>
        <v>0</v>
      </c>
      <c r="N22" s="31">
        <f>SUM(N23:N23)</f>
        <v>0</v>
      </c>
      <c r="O22" s="31">
        <f t="shared" si="2"/>
        <v>19880</v>
      </c>
      <c r="P22" s="43">
        <f>(O22/P$29)</f>
        <v>3.7780311668567084</v>
      </c>
      <c r="Q22" s="10"/>
    </row>
    <row r="23" spans="1:120">
      <c r="A23" s="13"/>
      <c r="B23" s="45">
        <v>552</v>
      </c>
      <c r="C23" s="21" t="s">
        <v>74</v>
      </c>
      <c r="D23" s="46">
        <v>19880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19880</v>
      </c>
      <c r="P23" s="47">
        <f>(O23/P$29)</f>
        <v>3.7780311668567084</v>
      </c>
      <c r="Q23" s="9"/>
    </row>
    <row r="24" spans="1:120" ht="15.75">
      <c r="A24" s="28" t="s">
        <v>38</v>
      </c>
      <c r="B24" s="29"/>
      <c r="C24" s="30"/>
      <c r="D24" s="31">
        <f>SUM(D25:D26)</f>
        <v>1190840</v>
      </c>
      <c r="E24" s="31">
        <f>SUM(E25:E26)</f>
        <v>0</v>
      </c>
      <c r="F24" s="31">
        <f>SUM(F25:F26)</f>
        <v>0</v>
      </c>
      <c r="G24" s="31">
        <f>SUM(G25:G26)</f>
        <v>0</v>
      </c>
      <c r="H24" s="31">
        <f>SUM(H25:H26)</f>
        <v>0</v>
      </c>
      <c r="I24" s="31">
        <f>SUM(I25:I26)</f>
        <v>0</v>
      </c>
      <c r="J24" s="31">
        <f>SUM(J25:J26)</f>
        <v>0</v>
      </c>
      <c r="K24" s="31">
        <f>SUM(K25:K26)</f>
        <v>0</v>
      </c>
      <c r="L24" s="31">
        <f>SUM(L25:L26)</f>
        <v>0</v>
      </c>
      <c r="M24" s="31">
        <f>SUM(M25:M26)</f>
        <v>0</v>
      </c>
      <c r="N24" s="31">
        <f>SUM(N25:N26)</f>
        <v>0</v>
      </c>
      <c r="O24" s="31">
        <f>SUM(D24:N24)</f>
        <v>1190840</v>
      </c>
      <c r="P24" s="43">
        <f>(O24/P$29)</f>
        <v>226.30938806537438</v>
      </c>
      <c r="Q24" s="9"/>
    </row>
    <row r="25" spans="1:120">
      <c r="A25" s="12"/>
      <c r="B25" s="44">
        <v>572</v>
      </c>
      <c r="C25" s="20" t="s">
        <v>39</v>
      </c>
      <c r="D25" s="46">
        <v>574353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574353</v>
      </c>
      <c r="P25" s="47">
        <f>(O25/P$29)</f>
        <v>109.15108323831242</v>
      </c>
      <c r="Q25" s="9"/>
    </row>
    <row r="26" spans="1:120" ht="15.75" thickBot="1">
      <c r="A26" s="12"/>
      <c r="B26" s="44">
        <v>573</v>
      </c>
      <c r="C26" s="20" t="s">
        <v>83</v>
      </c>
      <c r="D26" s="46">
        <v>616487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616487</v>
      </c>
      <c r="P26" s="47">
        <f>(O26/P$29)</f>
        <v>117.15830482706195</v>
      </c>
      <c r="Q26" s="9"/>
    </row>
    <row r="27" spans="1:120" ht="16.5" thickBot="1">
      <c r="A27" s="14" t="s">
        <v>10</v>
      </c>
      <c r="B27" s="23"/>
      <c r="C27" s="22"/>
      <c r="D27" s="15">
        <f>SUM(D5,D14,D17,D20,D22,D24)</f>
        <v>14813627</v>
      </c>
      <c r="E27" s="15">
        <f t="shared" ref="E27:N27" si="3">SUM(E5,E14,E17,E20,E22,E24)</f>
        <v>4865</v>
      </c>
      <c r="F27" s="15">
        <f t="shared" si="3"/>
        <v>0</v>
      </c>
      <c r="G27" s="15">
        <f t="shared" si="3"/>
        <v>0</v>
      </c>
      <c r="H27" s="15">
        <f t="shared" si="3"/>
        <v>0</v>
      </c>
      <c r="I27" s="15">
        <f t="shared" si="3"/>
        <v>2805961</v>
      </c>
      <c r="J27" s="15">
        <f t="shared" si="3"/>
        <v>0</v>
      </c>
      <c r="K27" s="15">
        <f t="shared" si="3"/>
        <v>0</v>
      </c>
      <c r="L27" s="15">
        <f t="shared" si="3"/>
        <v>0</v>
      </c>
      <c r="M27" s="15">
        <f t="shared" si="3"/>
        <v>0</v>
      </c>
      <c r="N27" s="15">
        <f t="shared" si="3"/>
        <v>0</v>
      </c>
      <c r="O27" s="15">
        <f>SUM(D27:N27)</f>
        <v>17624453</v>
      </c>
      <c r="P27" s="37">
        <f>(O27/P$29)</f>
        <v>3349.3829342455342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93" t="s">
        <v>87</v>
      </c>
      <c r="N29" s="93"/>
      <c r="O29" s="93"/>
      <c r="P29" s="41">
        <v>5262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2438000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6000</v>
      </c>
      <c r="L5" s="59">
        <f t="shared" si="0"/>
        <v>0</v>
      </c>
      <c r="M5" s="59">
        <f t="shared" si="0"/>
        <v>0</v>
      </c>
      <c r="N5" s="60">
        <f>SUM(D5:M5)</f>
        <v>2444000</v>
      </c>
      <c r="O5" s="61">
        <f t="shared" ref="O5:O25" si="1">(N5/O$27)</f>
        <v>573.17073170731703</v>
      </c>
      <c r="P5" s="62"/>
    </row>
    <row r="6" spans="1:133">
      <c r="A6" s="64"/>
      <c r="B6" s="65">
        <v>511</v>
      </c>
      <c r="C6" s="66" t="s">
        <v>19</v>
      </c>
      <c r="D6" s="67">
        <v>116000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116000</v>
      </c>
      <c r="O6" s="68">
        <f t="shared" si="1"/>
        <v>27.204502814258912</v>
      </c>
      <c r="P6" s="69"/>
    </row>
    <row r="7" spans="1:133">
      <c r="A7" s="64"/>
      <c r="B7" s="65">
        <v>512</v>
      </c>
      <c r="C7" s="66" t="s">
        <v>20</v>
      </c>
      <c r="D7" s="67">
        <v>668000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668000</v>
      </c>
      <c r="O7" s="68">
        <f t="shared" si="1"/>
        <v>156.66041275797375</v>
      </c>
      <c r="P7" s="69"/>
    </row>
    <row r="8" spans="1:133">
      <c r="A8" s="64"/>
      <c r="B8" s="65">
        <v>513</v>
      </c>
      <c r="C8" s="66" t="s">
        <v>21</v>
      </c>
      <c r="D8" s="67">
        <v>485000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485000</v>
      </c>
      <c r="O8" s="68">
        <f t="shared" si="1"/>
        <v>113.74296435272045</v>
      </c>
      <c r="P8" s="69"/>
    </row>
    <row r="9" spans="1:133">
      <c r="A9" s="64"/>
      <c r="B9" s="65">
        <v>514</v>
      </c>
      <c r="C9" s="66" t="s">
        <v>22</v>
      </c>
      <c r="D9" s="67">
        <v>181000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181000</v>
      </c>
      <c r="O9" s="68">
        <f t="shared" si="1"/>
        <v>42.448405253283305</v>
      </c>
      <c r="P9" s="69"/>
    </row>
    <row r="10" spans="1:133">
      <c r="A10" s="64"/>
      <c r="B10" s="65">
        <v>515</v>
      </c>
      <c r="C10" s="66" t="s">
        <v>23</v>
      </c>
      <c r="D10" s="67">
        <v>103000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103000</v>
      </c>
      <c r="O10" s="68">
        <f t="shared" si="1"/>
        <v>24.155722326454033</v>
      </c>
      <c r="P10" s="69"/>
    </row>
    <row r="11" spans="1:133">
      <c r="A11" s="64"/>
      <c r="B11" s="65">
        <v>517</v>
      </c>
      <c r="C11" s="66" t="s">
        <v>24</v>
      </c>
      <c r="D11" s="67">
        <v>801000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801000</v>
      </c>
      <c r="O11" s="68">
        <f t="shared" si="1"/>
        <v>187.85178236397749</v>
      </c>
      <c r="P11" s="69"/>
    </row>
    <row r="12" spans="1:133">
      <c r="A12" s="64"/>
      <c r="B12" s="65">
        <v>519</v>
      </c>
      <c r="C12" s="66" t="s">
        <v>57</v>
      </c>
      <c r="D12" s="67">
        <v>84000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6000</v>
      </c>
      <c r="L12" s="67">
        <v>0</v>
      </c>
      <c r="M12" s="67">
        <v>0</v>
      </c>
      <c r="N12" s="67">
        <f t="shared" si="2"/>
        <v>90000</v>
      </c>
      <c r="O12" s="68">
        <f t="shared" si="1"/>
        <v>21.106941838649156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SUM(D14:D15)</f>
        <v>4971000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19000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5" si="4">SUM(D13:M13)</f>
        <v>4990000</v>
      </c>
      <c r="O13" s="75">
        <f t="shared" si="1"/>
        <v>1170.2626641651032</v>
      </c>
      <c r="P13" s="76"/>
    </row>
    <row r="14" spans="1:133">
      <c r="A14" s="64"/>
      <c r="B14" s="65">
        <v>521</v>
      </c>
      <c r="C14" s="66" t="s">
        <v>27</v>
      </c>
      <c r="D14" s="67">
        <v>4486000</v>
      </c>
      <c r="E14" s="67">
        <v>0</v>
      </c>
      <c r="F14" s="67">
        <v>0</v>
      </c>
      <c r="G14" s="67">
        <v>0</v>
      </c>
      <c r="H14" s="67">
        <v>19000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4505000</v>
      </c>
      <c r="O14" s="68">
        <f t="shared" si="1"/>
        <v>1056.5196998123827</v>
      </c>
      <c r="P14" s="69"/>
    </row>
    <row r="15" spans="1:133">
      <c r="A15" s="64"/>
      <c r="B15" s="65">
        <v>524</v>
      </c>
      <c r="C15" s="66" t="s">
        <v>28</v>
      </c>
      <c r="D15" s="67">
        <v>485000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485000</v>
      </c>
      <c r="O15" s="68">
        <f t="shared" si="1"/>
        <v>113.74296435272045</v>
      </c>
      <c r="P15" s="69"/>
    </row>
    <row r="16" spans="1:133" ht="15.75">
      <c r="A16" s="70" t="s">
        <v>29</v>
      </c>
      <c r="B16" s="71"/>
      <c r="C16" s="72"/>
      <c r="D16" s="73">
        <f t="shared" ref="D16:M16" si="5">SUM(D17:D18)</f>
        <v>2741000</v>
      </c>
      <c r="E16" s="73">
        <f t="shared" si="5"/>
        <v>0</v>
      </c>
      <c r="F16" s="73">
        <f t="shared" si="5"/>
        <v>0</v>
      </c>
      <c r="G16" s="73">
        <f t="shared" si="5"/>
        <v>0</v>
      </c>
      <c r="H16" s="73">
        <f t="shared" si="5"/>
        <v>0</v>
      </c>
      <c r="I16" s="73">
        <f t="shared" si="5"/>
        <v>2464000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4">
        <f t="shared" si="4"/>
        <v>5205000</v>
      </c>
      <c r="O16" s="75">
        <f t="shared" si="1"/>
        <v>1220.6848030018762</v>
      </c>
      <c r="P16" s="76"/>
    </row>
    <row r="17" spans="1:119">
      <c r="A17" s="64"/>
      <c r="B17" s="65">
        <v>535</v>
      </c>
      <c r="C17" s="66" t="s">
        <v>30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2464000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2464000</v>
      </c>
      <c r="O17" s="68">
        <f t="shared" si="1"/>
        <v>577.86116322701685</v>
      </c>
      <c r="P17" s="69"/>
    </row>
    <row r="18" spans="1:119">
      <c r="A18" s="64"/>
      <c r="B18" s="65">
        <v>539</v>
      </c>
      <c r="C18" s="66" t="s">
        <v>31</v>
      </c>
      <c r="D18" s="67">
        <v>2741000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2741000</v>
      </c>
      <c r="O18" s="68">
        <f t="shared" si="1"/>
        <v>642.82363977485932</v>
      </c>
      <c r="P18" s="69"/>
    </row>
    <row r="19" spans="1:119" ht="15.75">
      <c r="A19" s="70" t="s">
        <v>32</v>
      </c>
      <c r="B19" s="71"/>
      <c r="C19" s="72"/>
      <c r="D19" s="73">
        <f t="shared" ref="D19:M19" si="6">SUM(D20:D20)</f>
        <v>2061000</v>
      </c>
      <c r="E19" s="73">
        <f t="shared" si="6"/>
        <v>0</v>
      </c>
      <c r="F19" s="73">
        <f t="shared" si="6"/>
        <v>0</v>
      </c>
      <c r="G19" s="73">
        <f t="shared" si="6"/>
        <v>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si="4"/>
        <v>2061000</v>
      </c>
      <c r="O19" s="75">
        <f t="shared" si="1"/>
        <v>483.34896810506569</v>
      </c>
      <c r="P19" s="76"/>
    </row>
    <row r="20" spans="1:119">
      <c r="A20" s="64"/>
      <c r="B20" s="65">
        <v>541</v>
      </c>
      <c r="C20" s="66" t="s">
        <v>58</v>
      </c>
      <c r="D20" s="67">
        <v>2061000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2061000</v>
      </c>
      <c r="O20" s="68">
        <f t="shared" si="1"/>
        <v>483.34896810506569</v>
      </c>
      <c r="P20" s="69"/>
    </row>
    <row r="21" spans="1:119" ht="15.75">
      <c r="A21" s="70" t="s">
        <v>36</v>
      </c>
      <c r="B21" s="71"/>
      <c r="C21" s="72"/>
      <c r="D21" s="73">
        <f t="shared" ref="D21:M21" si="7">SUM(D22:D22)</f>
        <v>33000</v>
      </c>
      <c r="E21" s="73">
        <f t="shared" si="7"/>
        <v>0</v>
      </c>
      <c r="F21" s="73">
        <f t="shared" si="7"/>
        <v>0</v>
      </c>
      <c r="G21" s="73">
        <f t="shared" si="7"/>
        <v>0</v>
      </c>
      <c r="H21" s="73">
        <f t="shared" si="7"/>
        <v>0</v>
      </c>
      <c r="I21" s="73">
        <f t="shared" si="7"/>
        <v>0</v>
      </c>
      <c r="J21" s="73">
        <f t="shared" si="7"/>
        <v>0</v>
      </c>
      <c r="K21" s="73">
        <f t="shared" si="7"/>
        <v>134000</v>
      </c>
      <c r="L21" s="73">
        <f t="shared" si="7"/>
        <v>0</v>
      </c>
      <c r="M21" s="73">
        <f t="shared" si="7"/>
        <v>0</v>
      </c>
      <c r="N21" s="73">
        <f t="shared" si="4"/>
        <v>167000</v>
      </c>
      <c r="O21" s="75">
        <f t="shared" si="1"/>
        <v>39.165103189493436</v>
      </c>
      <c r="P21" s="76"/>
    </row>
    <row r="22" spans="1:119">
      <c r="A22" s="64"/>
      <c r="B22" s="65">
        <v>569</v>
      </c>
      <c r="C22" s="66" t="s">
        <v>37</v>
      </c>
      <c r="D22" s="67">
        <v>33000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134000</v>
      </c>
      <c r="L22" s="67">
        <v>0</v>
      </c>
      <c r="M22" s="67">
        <v>0</v>
      </c>
      <c r="N22" s="67">
        <f t="shared" si="4"/>
        <v>167000</v>
      </c>
      <c r="O22" s="68">
        <f t="shared" si="1"/>
        <v>39.165103189493436</v>
      </c>
      <c r="P22" s="69"/>
    </row>
    <row r="23" spans="1:119" ht="15.75">
      <c r="A23" s="70" t="s">
        <v>38</v>
      </c>
      <c r="B23" s="71"/>
      <c r="C23" s="72"/>
      <c r="D23" s="73">
        <f t="shared" ref="D23:M23" si="8">SUM(D24:D24)</f>
        <v>660000</v>
      </c>
      <c r="E23" s="73">
        <f t="shared" si="8"/>
        <v>0</v>
      </c>
      <c r="F23" s="73">
        <f t="shared" si="8"/>
        <v>0</v>
      </c>
      <c r="G23" s="73">
        <f t="shared" si="8"/>
        <v>0</v>
      </c>
      <c r="H23" s="73">
        <f t="shared" si="8"/>
        <v>0</v>
      </c>
      <c r="I23" s="73">
        <f t="shared" si="8"/>
        <v>0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si="4"/>
        <v>660000</v>
      </c>
      <c r="O23" s="75">
        <f t="shared" si="1"/>
        <v>154.78424015009381</v>
      </c>
      <c r="P23" s="69"/>
    </row>
    <row r="24" spans="1:119" ht="15.75" thickBot="1">
      <c r="A24" s="64"/>
      <c r="B24" s="65">
        <v>572</v>
      </c>
      <c r="C24" s="66" t="s">
        <v>59</v>
      </c>
      <c r="D24" s="67">
        <v>660000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660000</v>
      </c>
      <c r="O24" s="68">
        <f t="shared" si="1"/>
        <v>154.78424015009381</v>
      </c>
      <c r="P24" s="69"/>
    </row>
    <row r="25" spans="1:119" ht="16.5" thickBot="1">
      <c r="A25" s="77" t="s">
        <v>10</v>
      </c>
      <c r="B25" s="78"/>
      <c r="C25" s="79"/>
      <c r="D25" s="80">
        <f>SUM(D5,D13,D16,D19,D21,D23)</f>
        <v>12904000</v>
      </c>
      <c r="E25" s="80">
        <f t="shared" ref="E25:M25" si="9">SUM(E5,E13,E16,E19,E21,E23)</f>
        <v>0</v>
      </c>
      <c r="F25" s="80">
        <f t="shared" si="9"/>
        <v>0</v>
      </c>
      <c r="G25" s="80">
        <f t="shared" si="9"/>
        <v>0</v>
      </c>
      <c r="H25" s="80">
        <f t="shared" si="9"/>
        <v>19000</v>
      </c>
      <c r="I25" s="80">
        <f t="shared" si="9"/>
        <v>2464000</v>
      </c>
      <c r="J25" s="80">
        <f t="shared" si="9"/>
        <v>0</v>
      </c>
      <c r="K25" s="80">
        <f t="shared" si="9"/>
        <v>140000</v>
      </c>
      <c r="L25" s="80">
        <f t="shared" si="9"/>
        <v>0</v>
      </c>
      <c r="M25" s="80">
        <f t="shared" si="9"/>
        <v>0</v>
      </c>
      <c r="N25" s="80">
        <f t="shared" si="4"/>
        <v>15527000</v>
      </c>
      <c r="O25" s="81">
        <f t="shared" si="1"/>
        <v>3641.4165103189493</v>
      </c>
      <c r="P25" s="62"/>
      <c r="Q25" s="82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</row>
    <row r="26" spans="1:119">
      <c r="A26" s="84"/>
      <c r="B26" s="85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</row>
    <row r="27" spans="1:119">
      <c r="A27" s="88"/>
      <c r="B27" s="89"/>
      <c r="C27" s="89"/>
      <c r="D27" s="90"/>
      <c r="E27" s="90"/>
      <c r="F27" s="90"/>
      <c r="G27" s="90"/>
      <c r="H27" s="90"/>
      <c r="I27" s="90"/>
      <c r="J27" s="90"/>
      <c r="K27" s="90"/>
      <c r="L27" s="117" t="s">
        <v>60</v>
      </c>
      <c r="M27" s="117"/>
      <c r="N27" s="117"/>
      <c r="O27" s="91">
        <v>4264</v>
      </c>
    </row>
    <row r="28" spans="1:119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0"/>
    </row>
    <row r="29" spans="1:119" ht="15.75" customHeight="1" thickBot="1">
      <c r="A29" s="121" t="s">
        <v>46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2647000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6000</v>
      </c>
      <c r="L5" s="26">
        <f t="shared" si="0"/>
        <v>0</v>
      </c>
      <c r="M5" s="26">
        <f t="shared" si="0"/>
        <v>0</v>
      </c>
      <c r="N5" s="27">
        <f>SUM(D5:M5)</f>
        <v>2653000</v>
      </c>
      <c r="O5" s="32">
        <f t="shared" ref="O5:O27" si="1">(N5/O$29)</f>
        <v>618.12674743709226</v>
      </c>
      <c r="P5" s="6"/>
    </row>
    <row r="6" spans="1:133">
      <c r="A6" s="12"/>
      <c r="B6" s="44">
        <v>511</v>
      </c>
      <c r="C6" s="20" t="s">
        <v>19</v>
      </c>
      <c r="D6" s="46">
        <v>126000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126000</v>
      </c>
      <c r="O6" s="47">
        <f t="shared" si="1"/>
        <v>29.356943150046597</v>
      </c>
      <c r="P6" s="9"/>
    </row>
    <row r="7" spans="1:133">
      <c r="A7" s="12"/>
      <c r="B7" s="44">
        <v>512</v>
      </c>
      <c r="C7" s="20" t="s">
        <v>20</v>
      </c>
      <c r="D7" s="46">
        <v>905000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905000</v>
      </c>
      <c r="O7" s="47">
        <f t="shared" si="1"/>
        <v>210.8574091332712</v>
      </c>
      <c r="P7" s="9"/>
    </row>
    <row r="8" spans="1:133">
      <c r="A8" s="12"/>
      <c r="B8" s="44">
        <v>513</v>
      </c>
      <c r="C8" s="20" t="s">
        <v>21</v>
      </c>
      <c r="D8" s="46">
        <v>449000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449000</v>
      </c>
      <c r="O8" s="47">
        <f t="shared" si="1"/>
        <v>104.61323392357875</v>
      </c>
      <c r="P8" s="9"/>
    </row>
    <row r="9" spans="1:133">
      <c r="A9" s="12"/>
      <c r="B9" s="44">
        <v>514</v>
      </c>
      <c r="C9" s="20" t="s">
        <v>22</v>
      </c>
      <c r="D9" s="46">
        <v>172000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172000</v>
      </c>
      <c r="O9" s="47">
        <f t="shared" si="1"/>
        <v>40.074557315936623</v>
      </c>
      <c r="P9" s="9"/>
    </row>
    <row r="10" spans="1:133">
      <c r="A10" s="12"/>
      <c r="B10" s="44">
        <v>515</v>
      </c>
      <c r="C10" s="20" t="s">
        <v>23</v>
      </c>
      <c r="D10" s="46">
        <v>108000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108000</v>
      </c>
      <c r="O10" s="47">
        <f t="shared" si="1"/>
        <v>25.16309412861137</v>
      </c>
      <c r="P10" s="9"/>
    </row>
    <row r="11" spans="1:133">
      <c r="A11" s="12"/>
      <c r="B11" s="44">
        <v>517</v>
      </c>
      <c r="C11" s="20" t="s">
        <v>24</v>
      </c>
      <c r="D11" s="46">
        <v>803000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803000</v>
      </c>
      <c r="O11" s="47">
        <f t="shared" si="1"/>
        <v>187.09226467847157</v>
      </c>
      <c r="P11" s="9"/>
    </row>
    <row r="12" spans="1:133">
      <c r="A12" s="12"/>
      <c r="B12" s="44">
        <v>519</v>
      </c>
      <c r="C12" s="20" t="s">
        <v>25</v>
      </c>
      <c r="D12" s="46">
        <v>84000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6000</v>
      </c>
      <c r="L12" s="46">
        <v>0</v>
      </c>
      <c r="M12" s="46">
        <v>0</v>
      </c>
      <c r="N12" s="46">
        <f t="shared" si="2"/>
        <v>90000</v>
      </c>
      <c r="O12" s="47">
        <f t="shared" si="1"/>
        <v>20.969245107176143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5112000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38000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5150000</v>
      </c>
      <c r="O13" s="43">
        <f t="shared" si="1"/>
        <v>1199.9068033550793</v>
      </c>
      <c r="P13" s="10"/>
    </row>
    <row r="14" spans="1:133">
      <c r="A14" s="12"/>
      <c r="B14" s="44">
        <v>521</v>
      </c>
      <c r="C14" s="20" t="s">
        <v>27</v>
      </c>
      <c r="D14" s="46">
        <v>4663000</v>
      </c>
      <c r="E14" s="46">
        <v>0</v>
      </c>
      <c r="F14" s="46">
        <v>0</v>
      </c>
      <c r="G14" s="46">
        <v>0</v>
      </c>
      <c r="H14" s="46">
        <v>38000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4701000</v>
      </c>
      <c r="O14" s="47">
        <f t="shared" si="1"/>
        <v>1095.2935694315004</v>
      </c>
      <c r="P14" s="9"/>
    </row>
    <row r="15" spans="1:133">
      <c r="A15" s="12"/>
      <c r="B15" s="44">
        <v>524</v>
      </c>
      <c r="C15" s="20" t="s">
        <v>28</v>
      </c>
      <c r="D15" s="46">
        <v>449000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449000</v>
      </c>
      <c r="O15" s="47">
        <f t="shared" si="1"/>
        <v>104.61323392357875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2792000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2288000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5080000</v>
      </c>
      <c r="O16" s="43">
        <f t="shared" si="1"/>
        <v>1183.5973904939422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2288000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2288000</v>
      </c>
      <c r="O17" s="47">
        <f t="shared" si="1"/>
        <v>533.08480894687796</v>
      </c>
      <c r="P17" s="9"/>
    </row>
    <row r="18" spans="1:119">
      <c r="A18" s="12"/>
      <c r="B18" s="44">
        <v>539</v>
      </c>
      <c r="C18" s="20" t="s">
        <v>31</v>
      </c>
      <c r="D18" s="46">
        <v>2792000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2792000</v>
      </c>
      <c r="O18" s="47">
        <f t="shared" si="1"/>
        <v>650.51258154706431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1975000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1975000</v>
      </c>
      <c r="O19" s="43">
        <f t="shared" si="1"/>
        <v>460.15843429636533</v>
      </c>
      <c r="P19" s="10"/>
    </row>
    <row r="20" spans="1:119">
      <c r="A20" s="12"/>
      <c r="B20" s="44">
        <v>541</v>
      </c>
      <c r="C20" s="20" t="s">
        <v>33</v>
      </c>
      <c r="D20" s="46">
        <v>1975000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1975000</v>
      </c>
      <c r="O20" s="47">
        <f t="shared" si="1"/>
        <v>460.15843429636533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5000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126000</v>
      </c>
      <c r="L21" s="31">
        <f t="shared" si="7"/>
        <v>0</v>
      </c>
      <c r="M21" s="31">
        <f t="shared" si="7"/>
        <v>0</v>
      </c>
      <c r="N21" s="31">
        <f t="shared" si="4"/>
        <v>131000</v>
      </c>
      <c r="O21" s="43">
        <f t="shared" si="1"/>
        <v>30.521901211556383</v>
      </c>
      <c r="P21" s="10"/>
    </row>
    <row r="22" spans="1:119">
      <c r="A22" s="12"/>
      <c r="B22" s="44">
        <v>569</v>
      </c>
      <c r="C22" s="20" t="s">
        <v>37</v>
      </c>
      <c r="D22" s="46">
        <v>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126000</v>
      </c>
      <c r="L22" s="46">
        <v>0</v>
      </c>
      <c r="M22" s="46">
        <v>0</v>
      </c>
      <c r="N22" s="46">
        <f t="shared" si="4"/>
        <v>131000</v>
      </c>
      <c r="O22" s="47">
        <f t="shared" si="1"/>
        <v>30.521901211556383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SUM(D24:D24)</f>
        <v>406000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406000</v>
      </c>
      <c r="O23" s="43">
        <f t="shared" si="1"/>
        <v>94.594594594594597</v>
      </c>
      <c r="P23" s="9"/>
    </row>
    <row r="24" spans="1:119">
      <c r="A24" s="12"/>
      <c r="B24" s="44">
        <v>572</v>
      </c>
      <c r="C24" s="20" t="s">
        <v>39</v>
      </c>
      <c r="D24" s="46">
        <v>406000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406000</v>
      </c>
      <c r="O24" s="47">
        <f t="shared" si="1"/>
        <v>94.594594594594597</v>
      </c>
      <c r="P24" s="9"/>
    </row>
    <row r="25" spans="1:119" ht="15.75">
      <c r="A25" s="28" t="s">
        <v>43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454000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454000</v>
      </c>
      <c r="O25" s="43">
        <f t="shared" si="1"/>
        <v>105.77819198508854</v>
      </c>
      <c r="P25" s="9"/>
    </row>
    <row r="26" spans="1:119" ht="15.75" thickBot="1">
      <c r="A26" s="12"/>
      <c r="B26" s="44">
        <v>590</v>
      </c>
      <c r="C26" s="20" t="s">
        <v>52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454000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454000</v>
      </c>
      <c r="O26" s="47">
        <f t="shared" si="1"/>
        <v>105.77819198508854</v>
      </c>
      <c r="P26" s="9"/>
    </row>
    <row r="27" spans="1:119" ht="16.5" thickBot="1">
      <c r="A27" s="14" t="s">
        <v>10</v>
      </c>
      <c r="B27" s="23"/>
      <c r="C27" s="22"/>
      <c r="D27" s="15">
        <f>SUM(D5,D13,D16,D19,D21,D23,D25)</f>
        <v>12937000</v>
      </c>
      <c r="E27" s="15">
        <f t="shared" ref="E27:M27" si="10">SUM(E5,E13,E16,E19,E21,E23,E25)</f>
        <v>0</v>
      </c>
      <c r="F27" s="15">
        <f t="shared" si="10"/>
        <v>0</v>
      </c>
      <c r="G27" s="15">
        <f t="shared" si="10"/>
        <v>0</v>
      </c>
      <c r="H27" s="15">
        <f t="shared" si="10"/>
        <v>38000</v>
      </c>
      <c r="I27" s="15">
        <f t="shared" si="10"/>
        <v>2742000</v>
      </c>
      <c r="J27" s="15">
        <f t="shared" si="10"/>
        <v>0</v>
      </c>
      <c r="K27" s="15">
        <f t="shared" si="10"/>
        <v>132000</v>
      </c>
      <c r="L27" s="15">
        <f t="shared" si="10"/>
        <v>0</v>
      </c>
      <c r="M27" s="15">
        <f t="shared" si="10"/>
        <v>0</v>
      </c>
      <c r="N27" s="15">
        <f t="shared" si="4"/>
        <v>15849000</v>
      </c>
      <c r="O27" s="37">
        <f t="shared" si="1"/>
        <v>3692.6840633737183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55</v>
      </c>
      <c r="M29" s="93"/>
      <c r="N29" s="93"/>
      <c r="O29" s="41">
        <v>4292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2330000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5000</v>
      </c>
      <c r="L5" s="26">
        <f t="shared" si="0"/>
        <v>0</v>
      </c>
      <c r="M5" s="26">
        <f t="shared" si="0"/>
        <v>0</v>
      </c>
      <c r="N5" s="27">
        <f>SUM(D5:M5)</f>
        <v>2335000</v>
      </c>
      <c r="O5" s="32">
        <f t="shared" ref="O5:O27" si="1">(N5/O$29)</f>
        <v>548.7661574618096</v>
      </c>
      <c r="P5" s="6"/>
    </row>
    <row r="6" spans="1:133">
      <c r="A6" s="12"/>
      <c r="B6" s="44">
        <v>511</v>
      </c>
      <c r="C6" s="20" t="s">
        <v>19</v>
      </c>
      <c r="D6" s="46">
        <v>137000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137000</v>
      </c>
      <c r="O6" s="47">
        <f t="shared" si="1"/>
        <v>32.197414806110459</v>
      </c>
      <c r="P6" s="9"/>
    </row>
    <row r="7" spans="1:133">
      <c r="A7" s="12"/>
      <c r="B7" s="44">
        <v>512</v>
      </c>
      <c r="C7" s="20" t="s">
        <v>20</v>
      </c>
      <c r="D7" s="46">
        <v>548000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548000</v>
      </c>
      <c r="O7" s="47">
        <f t="shared" si="1"/>
        <v>128.78965922444183</v>
      </c>
      <c r="P7" s="9"/>
    </row>
    <row r="8" spans="1:133">
      <c r="A8" s="12"/>
      <c r="B8" s="44">
        <v>513</v>
      </c>
      <c r="C8" s="20" t="s">
        <v>21</v>
      </c>
      <c r="D8" s="46">
        <v>482000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482000</v>
      </c>
      <c r="O8" s="47">
        <f t="shared" si="1"/>
        <v>113.27849588719154</v>
      </c>
      <c r="P8" s="9"/>
    </row>
    <row r="9" spans="1:133">
      <c r="A9" s="12"/>
      <c r="B9" s="44">
        <v>514</v>
      </c>
      <c r="C9" s="20" t="s">
        <v>22</v>
      </c>
      <c r="D9" s="46">
        <v>165000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165000</v>
      </c>
      <c r="O9" s="47">
        <f t="shared" si="1"/>
        <v>38.777908343125738</v>
      </c>
      <c r="P9" s="9"/>
    </row>
    <row r="10" spans="1:133">
      <c r="A10" s="12"/>
      <c r="B10" s="44">
        <v>515</v>
      </c>
      <c r="C10" s="20" t="s">
        <v>23</v>
      </c>
      <c r="D10" s="46">
        <v>97000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97000</v>
      </c>
      <c r="O10" s="47">
        <f t="shared" si="1"/>
        <v>22.796709753231493</v>
      </c>
      <c r="P10" s="9"/>
    </row>
    <row r="11" spans="1:133">
      <c r="A11" s="12"/>
      <c r="B11" s="44">
        <v>517</v>
      </c>
      <c r="C11" s="20" t="s">
        <v>24</v>
      </c>
      <c r="D11" s="46">
        <v>806000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806000</v>
      </c>
      <c r="O11" s="47">
        <f t="shared" si="1"/>
        <v>189.42420681551116</v>
      </c>
      <c r="P11" s="9"/>
    </row>
    <row r="12" spans="1:133">
      <c r="A12" s="12"/>
      <c r="B12" s="44">
        <v>519</v>
      </c>
      <c r="C12" s="20" t="s">
        <v>25</v>
      </c>
      <c r="D12" s="46">
        <v>95000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5000</v>
      </c>
      <c r="L12" s="46">
        <v>0</v>
      </c>
      <c r="M12" s="46">
        <v>0</v>
      </c>
      <c r="N12" s="46">
        <f t="shared" si="2"/>
        <v>100000</v>
      </c>
      <c r="O12" s="47">
        <f t="shared" si="1"/>
        <v>23.501762632197416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4561000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161000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4722000</v>
      </c>
      <c r="O13" s="43">
        <f t="shared" si="1"/>
        <v>1109.7532314923619</v>
      </c>
      <c r="P13" s="10"/>
    </row>
    <row r="14" spans="1:133">
      <c r="A14" s="12"/>
      <c r="B14" s="44">
        <v>521</v>
      </c>
      <c r="C14" s="20" t="s">
        <v>27</v>
      </c>
      <c r="D14" s="46">
        <v>4114000</v>
      </c>
      <c r="E14" s="46">
        <v>0</v>
      </c>
      <c r="F14" s="46">
        <v>0</v>
      </c>
      <c r="G14" s="46">
        <v>0</v>
      </c>
      <c r="H14" s="46">
        <v>161000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4275000</v>
      </c>
      <c r="O14" s="47">
        <f t="shared" si="1"/>
        <v>1004.7003525264395</v>
      </c>
      <c r="P14" s="9"/>
    </row>
    <row r="15" spans="1:133">
      <c r="A15" s="12"/>
      <c r="B15" s="44">
        <v>524</v>
      </c>
      <c r="C15" s="20" t="s">
        <v>28</v>
      </c>
      <c r="D15" s="46">
        <v>447000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447000</v>
      </c>
      <c r="O15" s="47">
        <f t="shared" si="1"/>
        <v>105.05287896592245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5939000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2006000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7945000</v>
      </c>
      <c r="O16" s="43">
        <f t="shared" si="1"/>
        <v>1867.2150411280845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2006000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2006000</v>
      </c>
      <c r="O17" s="47">
        <f t="shared" si="1"/>
        <v>471.44535840188013</v>
      </c>
      <c r="P17" s="9"/>
    </row>
    <row r="18" spans="1:119">
      <c r="A18" s="12"/>
      <c r="B18" s="44">
        <v>539</v>
      </c>
      <c r="C18" s="20" t="s">
        <v>31</v>
      </c>
      <c r="D18" s="46">
        <v>5939000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5939000</v>
      </c>
      <c r="O18" s="47">
        <f t="shared" si="1"/>
        <v>1395.7696827262046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1658000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1658000</v>
      </c>
      <c r="O19" s="43">
        <f t="shared" si="1"/>
        <v>389.65922444183315</v>
      </c>
      <c r="P19" s="10"/>
    </row>
    <row r="20" spans="1:119">
      <c r="A20" s="12"/>
      <c r="B20" s="44">
        <v>541</v>
      </c>
      <c r="C20" s="20" t="s">
        <v>33</v>
      </c>
      <c r="D20" s="46">
        <v>1658000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1658000</v>
      </c>
      <c r="O20" s="47">
        <f t="shared" si="1"/>
        <v>389.65922444183315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41000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41000</v>
      </c>
      <c r="O21" s="43">
        <f t="shared" si="1"/>
        <v>9.6357226792009403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41000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41000</v>
      </c>
      <c r="O22" s="47">
        <f t="shared" si="1"/>
        <v>9.6357226792009403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4000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78000</v>
      </c>
      <c r="L23" s="31">
        <f t="shared" si="8"/>
        <v>0</v>
      </c>
      <c r="M23" s="31">
        <f t="shared" si="8"/>
        <v>0</v>
      </c>
      <c r="N23" s="31">
        <f t="shared" si="4"/>
        <v>82000</v>
      </c>
      <c r="O23" s="43">
        <f t="shared" si="1"/>
        <v>19.271445358401881</v>
      </c>
      <c r="P23" s="10"/>
    </row>
    <row r="24" spans="1:119">
      <c r="A24" s="12"/>
      <c r="B24" s="44">
        <v>569</v>
      </c>
      <c r="C24" s="20" t="s">
        <v>37</v>
      </c>
      <c r="D24" s="46">
        <v>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78000</v>
      </c>
      <c r="L24" s="46">
        <v>0</v>
      </c>
      <c r="M24" s="46">
        <v>0</v>
      </c>
      <c r="N24" s="46">
        <f t="shared" si="4"/>
        <v>82000</v>
      </c>
      <c r="O24" s="47">
        <f t="shared" si="1"/>
        <v>19.271445358401881</v>
      </c>
      <c r="P24" s="9"/>
    </row>
    <row r="25" spans="1:119" ht="15.75">
      <c r="A25" s="28" t="s">
        <v>38</v>
      </c>
      <c r="B25" s="29"/>
      <c r="C25" s="30"/>
      <c r="D25" s="31">
        <f t="shared" ref="D25:M25" si="9">SUM(D26:D26)</f>
        <v>650000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650000</v>
      </c>
      <c r="O25" s="43">
        <f t="shared" si="1"/>
        <v>152.76145710928319</v>
      </c>
      <c r="P25" s="9"/>
    </row>
    <row r="26" spans="1:119" ht="15.75" thickBot="1">
      <c r="A26" s="12"/>
      <c r="B26" s="44">
        <v>572</v>
      </c>
      <c r="C26" s="20" t="s">
        <v>39</v>
      </c>
      <c r="D26" s="46">
        <v>650000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650000</v>
      </c>
      <c r="O26" s="47">
        <f t="shared" si="1"/>
        <v>152.76145710928319</v>
      </c>
      <c r="P26" s="9"/>
    </row>
    <row r="27" spans="1:119" ht="16.5" thickBot="1">
      <c r="A27" s="14" t="s">
        <v>10</v>
      </c>
      <c r="B27" s="23"/>
      <c r="C27" s="22"/>
      <c r="D27" s="15">
        <f>SUM(D5,D13,D16,D19,D21,D23,D25)</f>
        <v>15142000</v>
      </c>
      <c r="E27" s="15">
        <f t="shared" ref="E27:M27" si="10">SUM(E5,E13,E16,E19,E21,E23,E25)</f>
        <v>41000</v>
      </c>
      <c r="F27" s="15">
        <f t="shared" si="10"/>
        <v>0</v>
      </c>
      <c r="G27" s="15">
        <f t="shared" si="10"/>
        <v>0</v>
      </c>
      <c r="H27" s="15">
        <f t="shared" si="10"/>
        <v>161000</v>
      </c>
      <c r="I27" s="15">
        <f t="shared" si="10"/>
        <v>2006000</v>
      </c>
      <c r="J27" s="15">
        <f t="shared" si="10"/>
        <v>0</v>
      </c>
      <c r="K27" s="15">
        <f t="shared" si="10"/>
        <v>83000</v>
      </c>
      <c r="L27" s="15">
        <f t="shared" si="10"/>
        <v>0</v>
      </c>
      <c r="M27" s="15">
        <f t="shared" si="10"/>
        <v>0</v>
      </c>
      <c r="N27" s="15">
        <f t="shared" si="4"/>
        <v>17433000</v>
      </c>
      <c r="O27" s="37">
        <f t="shared" si="1"/>
        <v>4097.0622796709749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50</v>
      </c>
      <c r="M29" s="93"/>
      <c r="N29" s="93"/>
      <c r="O29" s="41">
        <v>4255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2378000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6000</v>
      </c>
      <c r="L5" s="26">
        <f t="shared" si="0"/>
        <v>0</v>
      </c>
      <c r="M5" s="26">
        <f t="shared" si="0"/>
        <v>0</v>
      </c>
      <c r="N5" s="27">
        <f>SUM(D5:M5)</f>
        <v>2384000</v>
      </c>
      <c r="O5" s="32">
        <f t="shared" ref="O5:O27" si="1">(N5/O$29)</f>
        <v>559.75581122329186</v>
      </c>
      <c r="P5" s="6"/>
    </row>
    <row r="6" spans="1:133">
      <c r="A6" s="12"/>
      <c r="B6" s="44">
        <v>511</v>
      </c>
      <c r="C6" s="20" t="s">
        <v>19</v>
      </c>
      <c r="D6" s="46">
        <v>87000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87000</v>
      </c>
      <c r="O6" s="47">
        <f t="shared" si="1"/>
        <v>20.427330359239257</v>
      </c>
      <c r="P6" s="9"/>
    </row>
    <row r="7" spans="1:133">
      <c r="A7" s="12"/>
      <c r="B7" s="44">
        <v>512</v>
      </c>
      <c r="C7" s="20" t="s">
        <v>20</v>
      </c>
      <c r="D7" s="46">
        <v>612000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612000</v>
      </c>
      <c r="O7" s="47">
        <f t="shared" si="1"/>
        <v>143.69570321671753</v>
      </c>
      <c r="P7" s="9"/>
    </row>
    <row r="8" spans="1:133">
      <c r="A8" s="12"/>
      <c r="B8" s="44">
        <v>513</v>
      </c>
      <c r="C8" s="20" t="s">
        <v>21</v>
      </c>
      <c r="D8" s="46">
        <v>477000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477000</v>
      </c>
      <c r="O8" s="47">
        <f t="shared" si="1"/>
        <v>111.99812162479455</v>
      </c>
      <c r="P8" s="9"/>
    </row>
    <row r="9" spans="1:133">
      <c r="A9" s="12"/>
      <c r="B9" s="44">
        <v>514</v>
      </c>
      <c r="C9" s="20" t="s">
        <v>22</v>
      </c>
      <c r="D9" s="46">
        <v>220000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220000</v>
      </c>
      <c r="O9" s="47">
        <f t="shared" si="1"/>
        <v>51.655318149800422</v>
      </c>
      <c r="P9" s="9"/>
    </row>
    <row r="10" spans="1:133">
      <c r="A10" s="12"/>
      <c r="B10" s="44">
        <v>515</v>
      </c>
      <c r="C10" s="20" t="s">
        <v>23</v>
      </c>
      <c r="D10" s="46">
        <v>95000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95000</v>
      </c>
      <c r="O10" s="47">
        <f t="shared" si="1"/>
        <v>22.305705564686548</v>
      </c>
      <c r="P10" s="9"/>
    </row>
    <row r="11" spans="1:133">
      <c r="A11" s="12"/>
      <c r="B11" s="44">
        <v>517</v>
      </c>
      <c r="C11" s="20" t="s">
        <v>24</v>
      </c>
      <c r="D11" s="46">
        <v>806000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806000</v>
      </c>
      <c r="O11" s="47">
        <f t="shared" si="1"/>
        <v>189.24630194881428</v>
      </c>
      <c r="P11" s="9"/>
    </row>
    <row r="12" spans="1:133">
      <c r="A12" s="12"/>
      <c r="B12" s="44">
        <v>519</v>
      </c>
      <c r="C12" s="20" t="s">
        <v>25</v>
      </c>
      <c r="D12" s="46">
        <v>81000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6000</v>
      </c>
      <c r="L12" s="46">
        <v>0</v>
      </c>
      <c r="M12" s="46">
        <v>0</v>
      </c>
      <c r="N12" s="46">
        <f t="shared" si="2"/>
        <v>87000</v>
      </c>
      <c r="O12" s="47">
        <f t="shared" si="1"/>
        <v>20.427330359239257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4650000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89000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4739000</v>
      </c>
      <c r="O13" s="43">
        <f t="shared" si="1"/>
        <v>1112.7025123268372</v>
      </c>
      <c r="P13" s="10"/>
    </row>
    <row r="14" spans="1:133">
      <c r="A14" s="12"/>
      <c r="B14" s="44">
        <v>521</v>
      </c>
      <c r="C14" s="20" t="s">
        <v>27</v>
      </c>
      <c r="D14" s="46">
        <v>4234000</v>
      </c>
      <c r="E14" s="46">
        <v>0</v>
      </c>
      <c r="F14" s="46">
        <v>0</v>
      </c>
      <c r="G14" s="46">
        <v>0</v>
      </c>
      <c r="H14" s="46">
        <v>89000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4323000</v>
      </c>
      <c r="O14" s="47">
        <f t="shared" si="1"/>
        <v>1015.0270016435783</v>
      </c>
      <c r="P14" s="9"/>
    </row>
    <row r="15" spans="1:133">
      <c r="A15" s="12"/>
      <c r="B15" s="44">
        <v>524</v>
      </c>
      <c r="C15" s="20" t="s">
        <v>28</v>
      </c>
      <c r="D15" s="46">
        <v>416000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416000</v>
      </c>
      <c r="O15" s="47">
        <f t="shared" si="1"/>
        <v>97.675510683258977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5584000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1962000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7546000</v>
      </c>
      <c r="O16" s="43">
        <f t="shared" si="1"/>
        <v>1771.7774125381545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1962000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1962000</v>
      </c>
      <c r="O17" s="47">
        <f t="shared" si="1"/>
        <v>460.67151913594739</v>
      </c>
      <c r="P17" s="9"/>
    </row>
    <row r="18" spans="1:119">
      <c r="A18" s="12"/>
      <c r="B18" s="44">
        <v>539</v>
      </c>
      <c r="C18" s="20" t="s">
        <v>31</v>
      </c>
      <c r="D18" s="46">
        <v>5584000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5584000</v>
      </c>
      <c r="O18" s="47">
        <f t="shared" si="1"/>
        <v>1311.1058934022071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1470000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1470000</v>
      </c>
      <c r="O19" s="43">
        <f t="shared" si="1"/>
        <v>345.15144400093919</v>
      </c>
      <c r="P19" s="10"/>
    </row>
    <row r="20" spans="1:119">
      <c r="A20" s="12"/>
      <c r="B20" s="44">
        <v>541</v>
      </c>
      <c r="C20" s="20" t="s">
        <v>33</v>
      </c>
      <c r="D20" s="46">
        <v>1470000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1470000</v>
      </c>
      <c r="O20" s="47">
        <f t="shared" si="1"/>
        <v>345.15144400093919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214000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214000</v>
      </c>
      <c r="O21" s="43">
        <f t="shared" si="1"/>
        <v>50.246536745714955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214000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214000</v>
      </c>
      <c r="O22" s="47">
        <f t="shared" si="1"/>
        <v>50.246536745714955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79000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43000</v>
      </c>
      <c r="L23" s="31">
        <f t="shared" si="8"/>
        <v>0</v>
      </c>
      <c r="M23" s="31">
        <f t="shared" si="8"/>
        <v>0</v>
      </c>
      <c r="N23" s="31">
        <f t="shared" si="4"/>
        <v>122000</v>
      </c>
      <c r="O23" s="43">
        <f t="shared" si="1"/>
        <v>28.645221883071144</v>
      </c>
      <c r="P23" s="10"/>
    </row>
    <row r="24" spans="1:119">
      <c r="A24" s="12"/>
      <c r="B24" s="44">
        <v>569</v>
      </c>
      <c r="C24" s="20" t="s">
        <v>37</v>
      </c>
      <c r="D24" s="46">
        <v>79000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43000</v>
      </c>
      <c r="L24" s="46">
        <v>0</v>
      </c>
      <c r="M24" s="46">
        <v>0</v>
      </c>
      <c r="N24" s="46">
        <f t="shared" si="4"/>
        <v>122000</v>
      </c>
      <c r="O24" s="47">
        <f t="shared" si="1"/>
        <v>28.645221883071144</v>
      </c>
      <c r="P24" s="9"/>
    </row>
    <row r="25" spans="1:119" ht="15.75">
      <c r="A25" s="28" t="s">
        <v>38</v>
      </c>
      <c r="B25" s="29"/>
      <c r="C25" s="30"/>
      <c r="D25" s="31">
        <f t="shared" ref="D25:M25" si="9">SUM(D26:D26)</f>
        <v>443000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443000</v>
      </c>
      <c r="O25" s="43">
        <f t="shared" si="1"/>
        <v>104.01502700164357</v>
      </c>
      <c r="P25" s="9"/>
    </row>
    <row r="26" spans="1:119" ht="15.75" thickBot="1">
      <c r="A26" s="12"/>
      <c r="B26" s="44">
        <v>572</v>
      </c>
      <c r="C26" s="20" t="s">
        <v>39</v>
      </c>
      <c r="D26" s="46">
        <v>443000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443000</v>
      </c>
      <c r="O26" s="47">
        <f t="shared" si="1"/>
        <v>104.01502700164357</v>
      </c>
      <c r="P26" s="9"/>
    </row>
    <row r="27" spans="1:119" ht="16.5" thickBot="1">
      <c r="A27" s="14" t="s">
        <v>10</v>
      </c>
      <c r="B27" s="23"/>
      <c r="C27" s="22"/>
      <c r="D27" s="15">
        <f>SUM(D5,D13,D16,D19,D21,D23,D25)</f>
        <v>14604000</v>
      </c>
      <c r="E27" s="15">
        <f t="shared" ref="E27:M27" si="10">SUM(E5,E13,E16,E19,E21,E23,E25)</f>
        <v>214000</v>
      </c>
      <c r="F27" s="15">
        <f t="shared" si="10"/>
        <v>0</v>
      </c>
      <c r="G27" s="15">
        <f t="shared" si="10"/>
        <v>0</v>
      </c>
      <c r="H27" s="15">
        <f t="shared" si="10"/>
        <v>89000</v>
      </c>
      <c r="I27" s="15">
        <f t="shared" si="10"/>
        <v>1962000</v>
      </c>
      <c r="J27" s="15">
        <f t="shared" si="10"/>
        <v>0</v>
      </c>
      <c r="K27" s="15">
        <f t="shared" si="10"/>
        <v>49000</v>
      </c>
      <c r="L27" s="15">
        <f t="shared" si="10"/>
        <v>0</v>
      </c>
      <c r="M27" s="15">
        <f t="shared" si="10"/>
        <v>0</v>
      </c>
      <c r="N27" s="15">
        <f t="shared" si="4"/>
        <v>16918000</v>
      </c>
      <c r="O27" s="37">
        <f t="shared" si="1"/>
        <v>3972.2939657196525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48</v>
      </c>
      <c r="M29" s="93"/>
      <c r="N29" s="93"/>
      <c r="O29" s="41">
        <v>4259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4508000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3000</v>
      </c>
      <c r="L5" s="26">
        <f t="shared" si="0"/>
        <v>0</v>
      </c>
      <c r="M5" s="26">
        <f t="shared" si="0"/>
        <v>0</v>
      </c>
      <c r="N5" s="27">
        <f>SUM(D5:M5)</f>
        <v>4511000</v>
      </c>
      <c r="O5" s="32">
        <f t="shared" ref="O5:O29" si="1">(N5/O$31)</f>
        <v>1062.1615257829055</v>
      </c>
      <c r="P5" s="6"/>
    </row>
    <row r="6" spans="1:133">
      <c r="A6" s="12"/>
      <c r="B6" s="44">
        <v>511</v>
      </c>
      <c r="C6" s="20" t="s">
        <v>19</v>
      </c>
      <c r="D6" s="46">
        <v>109000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109000</v>
      </c>
      <c r="O6" s="47">
        <f t="shared" si="1"/>
        <v>25.665175417942077</v>
      </c>
      <c r="P6" s="9"/>
    </row>
    <row r="7" spans="1:133">
      <c r="A7" s="12"/>
      <c r="B7" s="44">
        <v>512</v>
      </c>
      <c r="C7" s="20" t="s">
        <v>20</v>
      </c>
      <c r="D7" s="46">
        <v>642000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642000</v>
      </c>
      <c r="O7" s="47">
        <f t="shared" si="1"/>
        <v>151.16552860842947</v>
      </c>
      <c r="P7" s="9"/>
    </row>
    <row r="8" spans="1:133">
      <c r="A8" s="12"/>
      <c r="B8" s="44">
        <v>513</v>
      </c>
      <c r="C8" s="20" t="s">
        <v>21</v>
      </c>
      <c r="D8" s="46">
        <v>439000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439000</v>
      </c>
      <c r="O8" s="47">
        <f t="shared" si="1"/>
        <v>103.36708264657405</v>
      </c>
      <c r="P8" s="9"/>
    </row>
    <row r="9" spans="1:133">
      <c r="A9" s="12"/>
      <c r="B9" s="44">
        <v>514</v>
      </c>
      <c r="C9" s="20" t="s">
        <v>22</v>
      </c>
      <c r="D9" s="46">
        <v>198000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198000</v>
      </c>
      <c r="O9" s="47">
        <f t="shared" si="1"/>
        <v>46.621144337179189</v>
      </c>
      <c r="P9" s="9"/>
    </row>
    <row r="10" spans="1:133">
      <c r="A10" s="12"/>
      <c r="B10" s="44">
        <v>515</v>
      </c>
      <c r="C10" s="20" t="s">
        <v>23</v>
      </c>
      <c r="D10" s="46">
        <v>90000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90000</v>
      </c>
      <c r="O10" s="47">
        <f t="shared" si="1"/>
        <v>21.191429244172358</v>
      </c>
      <c r="P10" s="9"/>
    </row>
    <row r="11" spans="1:133">
      <c r="A11" s="12"/>
      <c r="B11" s="44">
        <v>517</v>
      </c>
      <c r="C11" s="20" t="s">
        <v>24</v>
      </c>
      <c r="D11" s="46">
        <v>2943000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2943000</v>
      </c>
      <c r="O11" s="47">
        <f t="shared" si="1"/>
        <v>692.95973628443608</v>
      </c>
      <c r="P11" s="9"/>
    </row>
    <row r="12" spans="1:133">
      <c r="A12" s="12"/>
      <c r="B12" s="44">
        <v>519</v>
      </c>
      <c r="C12" s="20" t="s">
        <v>25</v>
      </c>
      <c r="D12" s="46">
        <v>87000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3000</v>
      </c>
      <c r="L12" s="46">
        <v>0</v>
      </c>
      <c r="M12" s="46">
        <v>0</v>
      </c>
      <c r="N12" s="46">
        <f t="shared" si="2"/>
        <v>90000</v>
      </c>
      <c r="O12" s="47">
        <f t="shared" si="1"/>
        <v>21.191429244172358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4590000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83000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4673000</v>
      </c>
      <c r="O13" s="43">
        <f t="shared" si="1"/>
        <v>1100.3060984224157</v>
      </c>
      <c r="P13" s="10"/>
    </row>
    <row r="14" spans="1:133">
      <c r="A14" s="12"/>
      <c r="B14" s="44">
        <v>521</v>
      </c>
      <c r="C14" s="20" t="s">
        <v>27</v>
      </c>
      <c r="D14" s="46">
        <v>4175000</v>
      </c>
      <c r="E14" s="46">
        <v>0</v>
      </c>
      <c r="F14" s="46">
        <v>0</v>
      </c>
      <c r="G14" s="46">
        <v>0</v>
      </c>
      <c r="H14" s="46">
        <v>83000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4258000</v>
      </c>
      <c r="O14" s="47">
        <f t="shared" si="1"/>
        <v>1002.5900635742877</v>
      </c>
      <c r="P14" s="9"/>
    </row>
    <row r="15" spans="1:133">
      <c r="A15" s="12"/>
      <c r="B15" s="44">
        <v>524</v>
      </c>
      <c r="C15" s="20" t="s">
        <v>28</v>
      </c>
      <c r="D15" s="46">
        <v>415000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415000</v>
      </c>
      <c r="O15" s="47">
        <f t="shared" si="1"/>
        <v>97.716034848128089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4868000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1988000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6856000</v>
      </c>
      <c r="O16" s="43">
        <f t="shared" si="1"/>
        <v>1614.3159877560631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1988000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1988000</v>
      </c>
      <c r="O17" s="47">
        <f t="shared" si="1"/>
        <v>468.09512597127383</v>
      </c>
      <c r="P17" s="9"/>
    </row>
    <row r="18" spans="1:119">
      <c r="A18" s="12"/>
      <c r="B18" s="44">
        <v>539</v>
      </c>
      <c r="C18" s="20" t="s">
        <v>31</v>
      </c>
      <c r="D18" s="46">
        <v>4868000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4868000</v>
      </c>
      <c r="O18" s="47">
        <f t="shared" si="1"/>
        <v>1146.2208617847893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1438000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1438000</v>
      </c>
      <c r="O19" s="43">
        <f t="shared" si="1"/>
        <v>338.59194725688724</v>
      </c>
      <c r="P19" s="10"/>
    </row>
    <row r="20" spans="1:119">
      <c r="A20" s="12"/>
      <c r="B20" s="44">
        <v>541</v>
      </c>
      <c r="C20" s="20" t="s">
        <v>33</v>
      </c>
      <c r="D20" s="46">
        <v>1438000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1438000</v>
      </c>
      <c r="O20" s="47">
        <f t="shared" si="1"/>
        <v>338.59194725688724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664000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664000</v>
      </c>
      <c r="O21" s="43">
        <f t="shared" si="1"/>
        <v>156.34565575700495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664000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664000</v>
      </c>
      <c r="O22" s="47">
        <f t="shared" si="1"/>
        <v>156.34565575700495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34000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34000</v>
      </c>
      <c r="O23" s="43">
        <f t="shared" si="1"/>
        <v>8.0056510477984464</v>
      </c>
      <c r="P23" s="10"/>
    </row>
    <row r="24" spans="1:119">
      <c r="A24" s="12"/>
      <c r="B24" s="44">
        <v>569</v>
      </c>
      <c r="C24" s="20" t="s">
        <v>37</v>
      </c>
      <c r="D24" s="46">
        <v>34000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34000</v>
      </c>
      <c r="O24" s="47">
        <f t="shared" si="1"/>
        <v>8.0056510477984464</v>
      </c>
      <c r="P24" s="9"/>
    </row>
    <row r="25" spans="1:119" ht="15.75">
      <c r="A25" s="28" t="s">
        <v>38</v>
      </c>
      <c r="B25" s="29"/>
      <c r="C25" s="30"/>
      <c r="D25" s="31">
        <f t="shared" ref="D25:M25" si="9">SUM(D26:D26)</f>
        <v>600000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600000</v>
      </c>
      <c r="O25" s="43">
        <f t="shared" si="1"/>
        <v>141.27619496114906</v>
      </c>
      <c r="P25" s="9"/>
    </row>
    <row r="26" spans="1:119">
      <c r="A26" s="12"/>
      <c r="B26" s="44">
        <v>572</v>
      </c>
      <c r="C26" s="20" t="s">
        <v>39</v>
      </c>
      <c r="D26" s="46">
        <v>600000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600000</v>
      </c>
      <c r="O26" s="47">
        <f t="shared" si="1"/>
        <v>141.27619496114906</v>
      </c>
      <c r="P26" s="9"/>
    </row>
    <row r="27" spans="1:119" ht="15.75">
      <c r="A27" s="28" t="s">
        <v>43</v>
      </c>
      <c r="B27" s="29"/>
      <c r="C27" s="30"/>
      <c r="D27" s="31">
        <f t="shared" ref="D27:M27" si="10">SUM(D28:D28)</f>
        <v>0</v>
      </c>
      <c r="E27" s="31">
        <f t="shared" si="10"/>
        <v>3378000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4"/>
        <v>3378000</v>
      </c>
      <c r="O27" s="43">
        <f t="shared" si="1"/>
        <v>795.38497763126918</v>
      </c>
      <c r="P27" s="9"/>
    </row>
    <row r="28" spans="1:119" ht="15.75" thickBot="1">
      <c r="A28" s="12"/>
      <c r="B28" s="44">
        <v>581</v>
      </c>
      <c r="C28" s="20" t="s">
        <v>44</v>
      </c>
      <c r="D28" s="46">
        <v>0</v>
      </c>
      <c r="E28" s="46">
        <v>3378000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3378000</v>
      </c>
      <c r="O28" s="47">
        <f t="shared" si="1"/>
        <v>795.38497763126918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1">SUM(D5,D13,D16,D19,D21,D23,D25,D27)</f>
        <v>16038000</v>
      </c>
      <c r="E29" s="15">
        <f t="shared" si="11"/>
        <v>4042000</v>
      </c>
      <c r="F29" s="15">
        <f t="shared" si="11"/>
        <v>0</v>
      </c>
      <c r="G29" s="15">
        <f t="shared" si="11"/>
        <v>0</v>
      </c>
      <c r="H29" s="15">
        <f t="shared" si="11"/>
        <v>83000</v>
      </c>
      <c r="I29" s="15">
        <f t="shared" si="11"/>
        <v>1988000</v>
      </c>
      <c r="J29" s="15">
        <f t="shared" si="11"/>
        <v>0</v>
      </c>
      <c r="K29" s="15">
        <f t="shared" si="11"/>
        <v>3000</v>
      </c>
      <c r="L29" s="15">
        <f t="shared" si="11"/>
        <v>0</v>
      </c>
      <c r="M29" s="15">
        <f t="shared" si="11"/>
        <v>0</v>
      </c>
      <c r="N29" s="15">
        <f t="shared" si="4"/>
        <v>22154000</v>
      </c>
      <c r="O29" s="37">
        <f t="shared" si="1"/>
        <v>5216.3880386154933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45</v>
      </c>
      <c r="M31" s="93"/>
      <c r="N31" s="93"/>
      <c r="O31" s="41">
        <v>4247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46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2401172</v>
      </c>
      <c r="E5" s="26">
        <f t="shared" si="0"/>
        <v>10000000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2902</v>
      </c>
      <c r="L5" s="26">
        <f t="shared" si="0"/>
        <v>0</v>
      </c>
      <c r="M5" s="26">
        <f t="shared" si="0"/>
        <v>0</v>
      </c>
      <c r="N5" s="27">
        <f>SUM(D5:M5)</f>
        <v>12404074</v>
      </c>
      <c r="O5" s="32">
        <f t="shared" ref="O5:O27" si="1">(N5/O$29)</f>
        <v>2265.5842922374427</v>
      </c>
      <c r="P5" s="6"/>
    </row>
    <row r="6" spans="1:133">
      <c r="A6" s="12"/>
      <c r="B6" s="44">
        <v>511</v>
      </c>
      <c r="C6" s="20" t="s">
        <v>19</v>
      </c>
      <c r="D6" s="46">
        <v>161186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161186</v>
      </c>
      <c r="O6" s="47">
        <f t="shared" si="1"/>
        <v>29.440365296803652</v>
      </c>
      <c r="P6" s="9"/>
    </row>
    <row r="7" spans="1:133">
      <c r="A7" s="12"/>
      <c r="B7" s="44">
        <v>512</v>
      </c>
      <c r="C7" s="20" t="s">
        <v>20</v>
      </c>
      <c r="D7" s="46">
        <v>540255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540255</v>
      </c>
      <c r="O7" s="47">
        <f t="shared" si="1"/>
        <v>98.676712328767124</v>
      </c>
      <c r="P7" s="9"/>
    </row>
    <row r="8" spans="1:133">
      <c r="A8" s="12"/>
      <c r="B8" s="44">
        <v>513</v>
      </c>
      <c r="C8" s="20" t="s">
        <v>21</v>
      </c>
      <c r="D8" s="46">
        <v>437334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437334</v>
      </c>
      <c r="O8" s="47">
        <f t="shared" si="1"/>
        <v>79.878356164383561</v>
      </c>
      <c r="P8" s="9"/>
    </row>
    <row r="9" spans="1:133">
      <c r="A9" s="12"/>
      <c r="B9" s="44">
        <v>514</v>
      </c>
      <c r="C9" s="20" t="s">
        <v>22</v>
      </c>
      <c r="D9" s="46">
        <v>158638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158638</v>
      </c>
      <c r="O9" s="47">
        <f t="shared" si="1"/>
        <v>28.974977168949771</v>
      </c>
      <c r="P9" s="9"/>
    </row>
    <row r="10" spans="1:133">
      <c r="A10" s="12"/>
      <c r="B10" s="44">
        <v>515</v>
      </c>
      <c r="C10" s="20" t="s">
        <v>23</v>
      </c>
      <c r="D10" s="46">
        <v>90901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90901</v>
      </c>
      <c r="O10" s="47">
        <f t="shared" si="1"/>
        <v>16.602922374429223</v>
      </c>
      <c r="P10" s="9"/>
    </row>
    <row r="11" spans="1:133">
      <c r="A11" s="12"/>
      <c r="B11" s="44">
        <v>517</v>
      </c>
      <c r="C11" s="20" t="s">
        <v>24</v>
      </c>
      <c r="D11" s="46">
        <v>863000</v>
      </c>
      <c r="E11" s="46">
        <v>10000000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10863000</v>
      </c>
      <c r="O11" s="47">
        <f t="shared" si="1"/>
        <v>1984.1095890410959</v>
      </c>
      <c r="P11" s="9"/>
    </row>
    <row r="12" spans="1:133">
      <c r="A12" s="12"/>
      <c r="B12" s="44">
        <v>519</v>
      </c>
      <c r="C12" s="20" t="s">
        <v>25</v>
      </c>
      <c r="D12" s="46">
        <v>149858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2902</v>
      </c>
      <c r="L12" s="46">
        <v>0</v>
      </c>
      <c r="M12" s="46">
        <v>0</v>
      </c>
      <c r="N12" s="46">
        <f t="shared" si="2"/>
        <v>152760</v>
      </c>
      <c r="O12" s="47">
        <f t="shared" si="1"/>
        <v>27.901369863013699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4897801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12488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4910289</v>
      </c>
      <c r="O13" s="43">
        <f t="shared" si="1"/>
        <v>896.8564383561644</v>
      </c>
      <c r="P13" s="10"/>
    </row>
    <row r="14" spans="1:133">
      <c r="A14" s="12"/>
      <c r="B14" s="44">
        <v>521</v>
      </c>
      <c r="C14" s="20" t="s">
        <v>27</v>
      </c>
      <c r="D14" s="46">
        <v>4423479</v>
      </c>
      <c r="E14" s="46">
        <v>0</v>
      </c>
      <c r="F14" s="46">
        <v>0</v>
      </c>
      <c r="G14" s="46">
        <v>0</v>
      </c>
      <c r="H14" s="46">
        <v>12488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4435967</v>
      </c>
      <c r="O14" s="47">
        <f t="shared" si="1"/>
        <v>810.22228310502283</v>
      </c>
      <c r="P14" s="9"/>
    </row>
    <row r="15" spans="1:133">
      <c r="A15" s="12"/>
      <c r="B15" s="44">
        <v>524</v>
      </c>
      <c r="C15" s="20" t="s">
        <v>28</v>
      </c>
      <c r="D15" s="46">
        <v>474322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474322</v>
      </c>
      <c r="O15" s="47">
        <f t="shared" si="1"/>
        <v>86.63415525114155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11276540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2129874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13406414</v>
      </c>
      <c r="O16" s="43">
        <f t="shared" si="1"/>
        <v>2448.6600913242009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2129874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2129874</v>
      </c>
      <c r="O17" s="47">
        <f t="shared" si="1"/>
        <v>389.01808219178082</v>
      </c>
      <c r="P17" s="9"/>
    </row>
    <row r="18" spans="1:119">
      <c r="A18" s="12"/>
      <c r="B18" s="44">
        <v>539</v>
      </c>
      <c r="C18" s="20" t="s">
        <v>31</v>
      </c>
      <c r="D18" s="46">
        <v>11276540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11276540</v>
      </c>
      <c r="O18" s="47">
        <f t="shared" si="1"/>
        <v>2059.6420091324203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1385049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1385049</v>
      </c>
      <c r="O19" s="43">
        <f t="shared" si="1"/>
        <v>252.97698630136986</v>
      </c>
      <c r="P19" s="10"/>
    </row>
    <row r="20" spans="1:119">
      <c r="A20" s="12"/>
      <c r="B20" s="44">
        <v>541</v>
      </c>
      <c r="C20" s="20" t="s">
        <v>33</v>
      </c>
      <c r="D20" s="46">
        <v>1385049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1385049</v>
      </c>
      <c r="O20" s="47">
        <f t="shared" si="1"/>
        <v>252.97698630136986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1655789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1655789</v>
      </c>
      <c r="O21" s="43">
        <f t="shared" si="1"/>
        <v>302.42721461187216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1655789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1655789</v>
      </c>
      <c r="O22" s="47">
        <f t="shared" si="1"/>
        <v>302.42721461187216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32185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143401</v>
      </c>
      <c r="L23" s="31">
        <f t="shared" si="8"/>
        <v>0</v>
      </c>
      <c r="M23" s="31">
        <f t="shared" si="8"/>
        <v>0</v>
      </c>
      <c r="N23" s="31">
        <f t="shared" si="4"/>
        <v>175586</v>
      </c>
      <c r="O23" s="43">
        <f t="shared" si="1"/>
        <v>32.070502283105021</v>
      </c>
      <c r="P23" s="10"/>
    </row>
    <row r="24" spans="1:119">
      <c r="A24" s="12"/>
      <c r="B24" s="44">
        <v>569</v>
      </c>
      <c r="C24" s="20" t="s">
        <v>37</v>
      </c>
      <c r="D24" s="46">
        <v>32185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143401</v>
      </c>
      <c r="L24" s="46">
        <v>0</v>
      </c>
      <c r="M24" s="46">
        <v>0</v>
      </c>
      <c r="N24" s="46">
        <f t="shared" si="4"/>
        <v>175586</v>
      </c>
      <c r="O24" s="47">
        <f t="shared" si="1"/>
        <v>32.070502283105021</v>
      </c>
      <c r="P24" s="9"/>
    </row>
    <row r="25" spans="1:119" ht="15.75">
      <c r="A25" s="28" t="s">
        <v>38</v>
      </c>
      <c r="B25" s="29"/>
      <c r="C25" s="30"/>
      <c r="D25" s="31">
        <f t="shared" ref="D25:M25" si="9">SUM(D26:D26)</f>
        <v>402213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402213</v>
      </c>
      <c r="O25" s="43">
        <f t="shared" si="1"/>
        <v>73.463561643835618</v>
      </c>
      <c r="P25" s="9"/>
    </row>
    <row r="26" spans="1:119" ht="15.75" thickBot="1">
      <c r="A26" s="12"/>
      <c r="B26" s="44">
        <v>572</v>
      </c>
      <c r="C26" s="20" t="s">
        <v>39</v>
      </c>
      <c r="D26" s="46">
        <v>402213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402213</v>
      </c>
      <c r="O26" s="47">
        <f t="shared" si="1"/>
        <v>73.463561643835618</v>
      </c>
      <c r="P26" s="9"/>
    </row>
    <row r="27" spans="1:119" ht="16.5" thickBot="1">
      <c r="A27" s="14" t="s">
        <v>10</v>
      </c>
      <c r="B27" s="23"/>
      <c r="C27" s="22"/>
      <c r="D27" s="15">
        <f>SUM(D5,D13,D16,D19,D21,D23,D25)</f>
        <v>20394960</v>
      </c>
      <c r="E27" s="15">
        <f t="shared" ref="E27:M27" si="10">SUM(E5,E13,E16,E19,E21,E23,E25)</f>
        <v>11655789</v>
      </c>
      <c r="F27" s="15">
        <f t="shared" si="10"/>
        <v>0</v>
      </c>
      <c r="G27" s="15">
        <f t="shared" si="10"/>
        <v>0</v>
      </c>
      <c r="H27" s="15">
        <f t="shared" si="10"/>
        <v>12488</v>
      </c>
      <c r="I27" s="15">
        <f t="shared" si="10"/>
        <v>2129874</v>
      </c>
      <c r="J27" s="15">
        <f t="shared" si="10"/>
        <v>0</v>
      </c>
      <c r="K27" s="15">
        <f t="shared" si="10"/>
        <v>146303</v>
      </c>
      <c r="L27" s="15">
        <f t="shared" si="10"/>
        <v>0</v>
      </c>
      <c r="M27" s="15">
        <f t="shared" si="10"/>
        <v>0</v>
      </c>
      <c r="N27" s="15">
        <f t="shared" si="4"/>
        <v>34339414</v>
      </c>
      <c r="O27" s="37">
        <f t="shared" si="1"/>
        <v>6272.0390867579908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40</v>
      </c>
      <c r="M29" s="93"/>
      <c r="N29" s="93"/>
      <c r="O29" s="41">
        <v>5475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2385620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2919</v>
      </c>
      <c r="L5" s="26">
        <f t="shared" si="0"/>
        <v>0</v>
      </c>
      <c r="M5" s="26">
        <f t="shared" si="0"/>
        <v>0</v>
      </c>
      <c r="N5" s="27">
        <f>SUM(D5:M5)</f>
        <v>2388539</v>
      </c>
      <c r="O5" s="32">
        <f t="shared" ref="O5:O27" si="1">(N5/O$29)</f>
        <v>437.38124885552099</v>
      </c>
      <c r="P5" s="6"/>
    </row>
    <row r="6" spans="1:133">
      <c r="A6" s="12"/>
      <c r="B6" s="44">
        <v>511</v>
      </c>
      <c r="C6" s="20" t="s">
        <v>19</v>
      </c>
      <c r="D6" s="46">
        <v>106302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106302</v>
      </c>
      <c r="O6" s="47">
        <f t="shared" si="1"/>
        <v>19.465665629005677</v>
      </c>
      <c r="P6" s="9"/>
    </row>
    <row r="7" spans="1:133">
      <c r="A7" s="12"/>
      <c r="B7" s="44">
        <v>512</v>
      </c>
      <c r="C7" s="20" t="s">
        <v>20</v>
      </c>
      <c r="D7" s="46">
        <v>557528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557528</v>
      </c>
      <c r="O7" s="47">
        <f t="shared" si="1"/>
        <v>102.09265702252334</v>
      </c>
      <c r="P7" s="9"/>
    </row>
    <row r="8" spans="1:133">
      <c r="A8" s="12"/>
      <c r="B8" s="44">
        <v>513</v>
      </c>
      <c r="C8" s="20" t="s">
        <v>21</v>
      </c>
      <c r="D8" s="46">
        <v>361451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361451</v>
      </c>
      <c r="O8" s="47">
        <f t="shared" si="1"/>
        <v>66.187694561435634</v>
      </c>
      <c r="P8" s="9"/>
    </row>
    <row r="9" spans="1:133">
      <c r="A9" s="12"/>
      <c r="B9" s="44">
        <v>514</v>
      </c>
      <c r="C9" s="20" t="s">
        <v>22</v>
      </c>
      <c r="D9" s="46">
        <v>216243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216243</v>
      </c>
      <c r="O9" s="47">
        <f t="shared" si="1"/>
        <v>39.597692730269181</v>
      </c>
      <c r="P9" s="9"/>
    </row>
    <row r="10" spans="1:133">
      <c r="A10" s="12"/>
      <c r="B10" s="44">
        <v>515</v>
      </c>
      <c r="C10" s="20" t="s">
        <v>23</v>
      </c>
      <c r="D10" s="46">
        <v>91083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91083</v>
      </c>
      <c r="O10" s="47">
        <f t="shared" si="1"/>
        <v>16.678813404138435</v>
      </c>
      <c r="P10" s="9"/>
    </row>
    <row r="11" spans="1:133">
      <c r="A11" s="12"/>
      <c r="B11" s="44">
        <v>517</v>
      </c>
      <c r="C11" s="20" t="s">
        <v>24</v>
      </c>
      <c r="D11" s="46">
        <v>885709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885709</v>
      </c>
      <c r="O11" s="47">
        <f t="shared" si="1"/>
        <v>162.18806079472625</v>
      </c>
      <c r="P11" s="9"/>
    </row>
    <row r="12" spans="1:133">
      <c r="A12" s="12"/>
      <c r="B12" s="44">
        <v>519</v>
      </c>
      <c r="C12" s="20" t="s">
        <v>25</v>
      </c>
      <c r="D12" s="46">
        <v>167304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2919</v>
      </c>
      <c r="L12" s="46">
        <v>0</v>
      </c>
      <c r="M12" s="46">
        <v>0</v>
      </c>
      <c r="N12" s="46">
        <f t="shared" si="2"/>
        <v>170223</v>
      </c>
      <c r="O12" s="47">
        <f t="shared" si="1"/>
        <v>31.17066471342245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4812095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54898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4866993</v>
      </c>
      <c r="O13" s="43">
        <f t="shared" si="1"/>
        <v>891.22743087346635</v>
      </c>
      <c r="P13" s="10"/>
    </row>
    <row r="14" spans="1:133">
      <c r="A14" s="12"/>
      <c r="B14" s="44">
        <v>521</v>
      </c>
      <c r="C14" s="20" t="s">
        <v>27</v>
      </c>
      <c r="D14" s="46">
        <v>4340247</v>
      </c>
      <c r="E14" s="46">
        <v>0</v>
      </c>
      <c r="F14" s="46">
        <v>0</v>
      </c>
      <c r="G14" s="46">
        <v>0</v>
      </c>
      <c r="H14" s="46">
        <v>54898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4395145</v>
      </c>
      <c r="O14" s="47">
        <f t="shared" si="1"/>
        <v>804.8242080205091</v>
      </c>
      <c r="P14" s="9"/>
    </row>
    <row r="15" spans="1:133">
      <c r="A15" s="12"/>
      <c r="B15" s="44">
        <v>524</v>
      </c>
      <c r="C15" s="20" t="s">
        <v>28</v>
      </c>
      <c r="D15" s="46">
        <v>471848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471848</v>
      </c>
      <c r="O15" s="47">
        <f t="shared" si="1"/>
        <v>86.403222852957327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6485449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2272210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8757659</v>
      </c>
      <c r="O16" s="43">
        <f t="shared" si="1"/>
        <v>1603.6731367881341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2272210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2272210</v>
      </c>
      <c r="O17" s="47">
        <f t="shared" si="1"/>
        <v>416.07947262406151</v>
      </c>
      <c r="P17" s="9"/>
    </row>
    <row r="18" spans="1:119">
      <c r="A18" s="12"/>
      <c r="B18" s="44">
        <v>539</v>
      </c>
      <c r="C18" s="20" t="s">
        <v>31</v>
      </c>
      <c r="D18" s="46">
        <v>6485449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6485449</v>
      </c>
      <c r="O18" s="47">
        <f t="shared" si="1"/>
        <v>1187.5936641640726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2064861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2064861</v>
      </c>
      <c r="O19" s="43">
        <f t="shared" si="1"/>
        <v>378.11041933711772</v>
      </c>
      <c r="P19" s="10"/>
    </row>
    <row r="20" spans="1:119">
      <c r="A20" s="12"/>
      <c r="B20" s="44">
        <v>541</v>
      </c>
      <c r="C20" s="20" t="s">
        <v>33</v>
      </c>
      <c r="D20" s="46">
        <v>2064861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2064861</v>
      </c>
      <c r="O20" s="47">
        <f t="shared" si="1"/>
        <v>378.11041933711772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3530061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3530061</v>
      </c>
      <c r="O21" s="43">
        <f t="shared" si="1"/>
        <v>646.41292803515842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3530061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3530061</v>
      </c>
      <c r="O22" s="47">
        <f t="shared" si="1"/>
        <v>646.41292803515842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2819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29180</v>
      </c>
      <c r="L23" s="31">
        <f t="shared" si="8"/>
        <v>0</v>
      </c>
      <c r="M23" s="31">
        <f t="shared" si="8"/>
        <v>0</v>
      </c>
      <c r="N23" s="31">
        <f t="shared" si="4"/>
        <v>31999</v>
      </c>
      <c r="O23" s="43">
        <f t="shared" si="1"/>
        <v>5.8595495330525544</v>
      </c>
      <c r="P23" s="10"/>
    </row>
    <row r="24" spans="1:119">
      <c r="A24" s="12"/>
      <c r="B24" s="44">
        <v>569</v>
      </c>
      <c r="C24" s="20" t="s">
        <v>37</v>
      </c>
      <c r="D24" s="46">
        <v>2819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29180</v>
      </c>
      <c r="L24" s="46">
        <v>0</v>
      </c>
      <c r="M24" s="46">
        <v>0</v>
      </c>
      <c r="N24" s="46">
        <f t="shared" si="4"/>
        <v>31999</v>
      </c>
      <c r="O24" s="47">
        <f t="shared" si="1"/>
        <v>5.8595495330525544</v>
      </c>
      <c r="P24" s="9"/>
    </row>
    <row r="25" spans="1:119" ht="15.75">
      <c r="A25" s="28" t="s">
        <v>38</v>
      </c>
      <c r="B25" s="29"/>
      <c r="C25" s="30"/>
      <c r="D25" s="31">
        <f t="shared" ref="D25:M25" si="9">SUM(D26:D26)</f>
        <v>479398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479398</v>
      </c>
      <c r="O25" s="43">
        <f t="shared" si="1"/>
        <v>87.785753524995428</v>
      </c>
      <c r="P25" s="9"/>
    </row>
    <row r="26" spans="1:119" ht="15.75" thickBot="1">
      <c r="A26" s="12"/>
      <c r="B26" s="44">
        <v>572</v>
      </c>
      <c r="C26" s="20" t="s">
        <v>39</v>
      </c>
      <c r="D26" s="46">
        <v>479398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479398</v>
      </c>
      <c r="O26" s="47">
        <f t="shared" si="1"/>
        <v>87.785753524995428</v>
      </c>
      <c r="P26" s="9"/>
    </row>
    <row r="27" spans="1:119" ht="16.5" thickBot="1">
      <c r="A27" s="14" t="s">
        <v>10</v>
      </c>
      <c r="B27" s="23"/>
      <c r="C27" s="22"/>
      <c r="D27" s="15">
        <f>SUM(D5,D13,D16,D19,D21,D23,D25)</f>
        <v>16230242</v>
      </c>
      <c r="E27" s="15">
        <f t="shared" ref="E27:M27" si="10">SUM(E5,E13,E16,E19,E21,E23,E25)</f>
        <v>3530061</v>
      </c>
      <c r="F27" s="15">
        <f t="shared" si="10"/>
        <v>0</v>
      </c>
      <c r="G27" s="15">
        <f t="shared" si="10"/>
        <v>0</v>
      </c>
      <c r="H27" s="15">
        <f t="shared" si="10"/>
        <v>54898</v>
      </c>
      <c r="I27" s="15">
        <f t="shared" si="10"/>
        <v>2272210</v>
      </c>
      <c r="J27" s="15">
        <f t="shared" si="10"/>
        <v>0</v>
      </c>
      <c r="K27" s="15">
        <f t="shared" si="10"/>
        <v>32099</v>
      </c>
      <c r="L27" s="15">
        <f t="shared" si="10"/>
        <v>0</v>
      </c>
      <c r="M27" s="15">
        <f t="shared" si="10"/>
        <v>0</v>
      </c>
      <c r="N27" s="15">
        <f t="shared" si="4"/>
        <v>22119510</v>
      </c>
      <c r="O27" s="37">
        <f t="shared" si="1"/>
        <v>4050.4504669474454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53</v>
      </c>
      <c r="M29" s="93"/>
      <c r="N29" s="93"/>
      <c r="O29" s="41">
        <v>5461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2150669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4000</v>
      </c>
      <c r="L5" s="26">
        <f t="shared" si="0"/>
        <v>0</v>
      </c>
      <c r="M5" s="26">
        <f t="shared" si="0"/>
        <v>0</v>
      </c>
      <c r="N5" s="27">
        <f>SUM(D5:M5)</f>
        <v>2154669</v>
      </c>
      <c r="O5" s="32">
        <f t="shared" ref="O5:O27" si="1">(N5/O$29)</f>
        <v>403.87422680412374</v>
      </c>
      <c r="P5" s="6"/>
    </row>
    <row r="6" spans="1:133">
      <c r="A6" s="12"/>
      <c r="B6" s="44">
        <v>511</v>
      </c>
      <c r="C6" s="20" t="s">
        <v>19</v>
      </c>
      <c r="D6" s="46">
        <v>183922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183922</v>
      </c>
      <c r="O6" s="47">
        <f t="shared" si="1"/>
        <v>34.474601686972818</v>
      </c>
      <c r="P6" s="9"/>
    </row>
    <row r="7" spans="1:133">
      <c r="A7" s="12"/>
      <c r="B7" s="44">
        <v>512</v>
      </c>
      <c r="C7" s="20" t="s">
        <v>20</v>
      </c>
      <c r="D7" s="46">
        <v>440925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440925</v>
      </c>
      <c r="O7" s="47">
        <f t="shared" si="1"/>
        <v>82.647610121836919</v>
      </c>
      <c r="P7" s="9"/>
    </row>
    <row r="8" spans="1:133">
      <c r="A8" s="12"/>
      <c r="B8" s="44">
        <v>513</v>
      </c>
      <c r="C8" s="20" t="s">
        <v>21</v>
      </c>
      <c r="D8" s="46">
        <v>340646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340646</v>
      </c>
      <c r="O8" s="47">
        <f t="shared" si="1"/>
        <v>63.851171508903469</v>
      </c>
      <c r="P8" s="9"/>
    </row>
    <row r="9" spans="1:133">
      <c r="A9" s="12"/>
      <c r="B9" s="44">
        <v>514</v>
      </c>
      <c r="C9" s="20" t="s">
        <v>22</v>
      </c>
      <c r="D9" s="46">
        <v>154802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154802</v>
      </c>
      <c r="O9" s="47">
        <f t="shared" si="1"/>
        <v>29.016307403936271</v>
      </c>
      <c r="P9" s="9"/>
    </row>
    <row r="10" spans="1:133">
      <c r="A10" s="12"/>
      <c r="B10" s="44">
        <v>515</v>
      </c>
      <c r="C10" s="20" t="s">
        <v>23</v>
      </c>
      <c r="D10" s="46">
        <v>102770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102770</v>
      </c>
      <c r="O10" s="47">
        <f t="shared" si="1"/>
        <v>19.263355201499532</v>
      </c>
      <c r="P10" s="9"/>
    </row>
    <row r="11" spans="1:133">
      <c r="A11" s="12"/>
      <c r="B11" s="44">
        <v>517</v>
      </c>
      <c r="C11" s="20" t="s">
        <v>24</v>
      </c>
      <c r="D11" s="46">
        <v>807434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807434</v>
      </c>
      <c r="O11" s="47">
        <f t="shared" si="1"/>
        <v>151.34657919400186</v>
      </c>
      <c r="P11" s="9"/>
    </row>
    <row r="12" spans="1:133">
      <c r="A12" s="12"/>
      <c r="B12" s="44">
        <v>519</v>
      </c>
      <c r="C12" s="20" t="s">
        <v>25</v>
      </c>
      <c r="D12" s="46">
        <v>120170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4000</v>
      </c>
      <c r="L12" s="46">
        <v>0</v>
      </c>
      <c r="M12" s="46">
        <v>0</v>
      </c>
      <c r="N12" s="46">
        <f t="shared" si="2"/>
        <v>124170</v>
      </c>
      <c r="O12" s="47">
        <f t="shared" si="1"/>
        <v>23.274601686972822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6381328</v>
      </c>
      <c r="E13" s="31">
        <f t="shared" si="3"/>
        <v>114435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6495763</v>
      </c>
      <c r="O13" s="43">
        <f t="shared" si="1"/>
        <v>1217.5750702905343</v>
      </c>
      <c r="P13" s="10"/>
    </row>
    <row r="14" spans="1:133">
      <c r="A14" s="12"/>
      <c r="B14" s="44">
        <v>521</v>
      </c>
      <c r="C14" s="20" t="s">
        <v>27</v>
      </c>
      <c r="D14" s="46">
        <v>5852220</v>
      </c>
      <c r="E14" s="46">
        <v>114435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5966655</v>
      </c>
      <c r="O14" s="47">
        <f t="shared" si="1"/>
        <v>1118.398313027179</v>
      </c>
      <c r="P14" s="9"/>
    </row>
    <row r="15" spans="1:133">
      <c r="A15" s="12"/>
      <c r="B15" s="44">
        <v>524</v>
      </c>
      <c r="C15" s="20" t="s">
        <v>28</v>
      </c>
      <c r="D15" s="46">
        <v>529108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529108</v>
      </c>
      <c r="O15" s="47">
        <f t="shared" si="1"/>
        <v>99.176757263355199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608509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2311163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2919672</v>
      </c>
      <c r="O16" s="43">
        <f t="shared" si="1"/>
        <v>547.26747891283969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2311163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2311163</v>
      </c>
      <c r="O17" s="47">
        <f t="shared" si="1"/>
        <v>433.20768509840673</v>
      </c>
      <c r="P17" s="9"/>
    </row>
    <row r="18" spans="1:119">
      <c r="A18" s="12"/>
      <c r="B18" s="44">
        <v>539</v>
      </c>
      <c r="C18" s="20" t="s">
        <v>31</v>
      </c>
      <c r="D18" s="46">
        <v>608509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608509</v>
      </c>
      <c r="O18" s="47">
        <f t="shared" si="1"/>
        <v>114.05979381443299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1455188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1455188</v>
      </c>
      <c r="O19" s="43">
        <f t="shared" si="1"/>
        <v>272.76251171508903</v>
      </c>
      <c r="P19" s="10"/>
    </row>
    <row r="20" spans="1:119">
      <c r="A20" s="12"/>
      <c r="B20" s="44">
        <v>541</v>
      </c>
      <c r="C20" s="20" t="s">
        <v>33</v>
      </c>
      <c r="D20" s="46">
        <v>1455188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1455188</v>
      </c>
      <c r="O20" s="47">
        <f t="shared" si="1"/>
        <v>272.76251171508903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5950944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5950944</v>
      </c>
      <c r="O21" s="43">
        <f t="shared" si="1"/>
        <v>1115.4534208059981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5950944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5950944</v>
      </c>
      <c r="O22" s="47">
        <f t="shared" si="1"/>
        <v>1115.4534208059981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33777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33777</v>
      </c>
      <c r="O23" s="43">
        <f t="shared" si="1"/>
        <v>6.3312089971883783</v>
      </c>
      <c r="P23" s="10"/>
    </row>
    <row r="24" spans="1:119">
      <c r="A24" s="12"/>
      <c r="B24" s="44">
        <v>569</v>
      </c>
      <c r="C24" s="20" t="s">
        <v>37</v>
      </c>
      <c r="D24" s="46">
        <v>33777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33777</v>
      </c>
      <c r="O24" s="47">
        <f t="shared" si="1"/>
        <v>6.3312089971883783</v>
      </c>
      <c r="P24" s="9"/>
    </row>
    <row r="25" spans="1:119" ht="15.75">
      <c r="A25" s="28" t="s">
        <v>38</v>
      </c>
      <c r="B25" s="29"/>
      <c r="C25" s="30"/>
      <c r="D25" s="31">
        <f t="shared" ref="D25:M25" si="9">SUM(D26:D26)</f>
        <v>471740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471740</v>
      </c>
      <c r="O25" s="43">
        <f t="shared" si="1"/>
        <v>88.423617619493911</v>
      </c>
      <c r="P25" s="9"/>
    </row>
    <row r="26" spans="1:119" ht="15.75" thickBot="1">
      <c r="A26" s="12"/>
      <c r="B26" s="44">
        <v>572</v>
      </c>
      <c r="C26" s="20" t="s">
        <v>39</v>
      </c>
      <c r="D26" s="46">
        <v>471740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471740</v>
      </c>
      <c r="O26" s="47">
        <f t="shared" si="1"/>
        <v>88.423617619493911</v>
      </c>
      <c r="P26" s="9"/>
    </row>
    <row r="27" spans="1:119" ht="16.5" thickBot="1">
      <c r="A27" s="14" t="s">
        <v>10</v>
      </c>
      <c r="B27" s="23"/>
      <c r="C27" s="22"/>
      <c r="D27" s="15">
        <f>SUM(D5,D13,D16,D19,D21,D23,D25)</f>
        <v>11101211</v>
      </c>
      <c r="E27" s="15">
        <f t="shared" ref="E27:M27" si="10">SUM(E5,E13,E16,E19,E21,E23,E25)</f>
        <v>6065379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2311163</v>
      </c>
      <c r="J27" s="15">
        <f t="shared" si="10"/>
        <v>0</v>
      </c>
      <c r="K27" s="15">
        <f t="shared" si="10"/>
        <v>4000</v>
      </c>
      <c r="L27" s="15">
        <f t="shared" si="10"/>
        <v>0</v>
      </c>
      <c r="M27" s="15">
        <f t="shared" si="10"/>
        <v>0</v>
      </c>
      <c r="N27" s="15">
        <f t="shared" si="4"/>
        <v>19481753</v>
      </c>
      <c r="O27" s="37">
        <f t="shared" si="1"/>
        <v>3651.6875351452672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62</v>
      </c>
      <c r="M29" s="93"/>
      <c r="N29" s="93"/>
      <c r="O29" s="41">
        <v>5335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77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78</v>
      </c>
      <c r="N4" s="34" t="s">
        <v>5</v>
      </c>
      <c r="O4" s="34" t="s">
        <v>79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2120455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2120455</v>
      </c>
      <c r="P5" s="32">
        <f t="shared" ref="P5:P26" si="1">(O5/P$28)</f>
        <v>401.677401022921</v>
      </c>
      <c r="Q5" s="6"/>
    </row>
    <row r="6" spans="1:134">
      <c r="A6" s="12"/>
      <c r="B6" s="44">
        <v>511</v>
      </c>
      <c r="C6" s="20" t="s">
        <v>19</v>
      </c>
      <c r="D6" s="46">
        <v>192411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192411</v>
      </c>
      <c r="P6" s="47">
        <f t="shared" si="1"/>
        <v>36.448380375071039</v>
      </c>
      <c r="Q6" s="9"/>
    </row>
    <row r="7" spans="1:134">
      <c r="A7" s="12"/>
      <c r="B7" s="44">
        <v>512</v>
      </c>
      <c r="C7" s="20" t="s">
        <v>20</v>
      </c>
      <c r="D7" s="46">
        <v>590111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590111</v>
      </c>
      <c r="P7" s="47">
        <f t="shared" si="1"/>
        <v>111.78461829892025</v>
      </c>
      <c r="Q7" s="9"/>
    </row>
    <row r="8" spans="1:134">
      <c r="A8" s="12"/>
      <c r="B8" s="44">
        <v>513</v>
      </c>
      <c r="C8" s="20" t="s">
        <v>21</v>
      </c>
      <c r="D8" s="46">
        <v>552522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552522</v>
      </c>
      <c r="P8" s="47">
        <f t="shared" si="1"/>
        <v>104.66414093578329</v>
      </c>
      <c r="Q8" s="9"/>
    </row>
    <row r="9" spans="1:134">
      <c r="A9" s="12"/>
      <c r="B9" s="44">
        <v>514</v>
      </c>
      <c r="C9" s="20" t="s">
        <v>22</v>
      </c>
      <c r="D9" s="46">
        <v>140502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140502</v>
      </c>
      <c r="P9" s="47">
        <f t="shared" si="1"/>
        <v>26.61526804319</v>
      </c>
      <c r="Q9" s="9"/>
    </row>
    <row r="10" spans="1:134">
      <c r="A10" s="12"/>
      <c r="B10" s="44">
        <v>515</v>
      </c>
      <c r="C10" s="20" t="s">
        <v>23</v>
      </c>
      <c r="D10" s="46">
        <v>83151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83151</v>
      </c>
      <c r="P10" s="47">
        <f t="shared" si="1"/>
        <v>15.751278651259708</v>
      </c>
      <c r="Q10" s="9"/>
    </row>
    <row r="11" spans="1:134">
      <c r="A11" s="12"/>
      <c r="B11" s="44">
        <v>517</v>
      </c>
      <c r="C11" s="20" t="s">
        <v>24</v>
      </c>
      <c r="D11" s="46">
        <v>68880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68880</v>
      </c>
      <c r="P11" s="47">
        <f t="shared" si="1"/>
        <v>13.047925743512028</v>
      </c>
      <c r="Q11" s="9"/>
    </row>
    <row r="12" spans="1:134">
      <c r="A12" s="12"/>
      <c r="B12" s="44">
        <v>519</v>
      </c>
      <c r="C12" s="20" t="s">
        <v>25</v>
      </c>
      <c r="D12" s="46">
        <v>492878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492878</v>
      </c>
      <c r="P12" s="47">
        <f t="shared" si="1"/>
        <v>93.365788975184699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SUM(D14:D15)</f>
        <v>7534844</v>
      </c>
      <c r="E13" s="31">
        <f t="shared" si="3"/>
        <v>500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7535344</v>
      </c>
      <c r="P13" s="43">
        <f t="shared" si="1"/>
        <v>1427.4188293237355</v>
      </c>
      <c r="Q13" s="10"/>
    </row>
    <row r="14" spans="1:134">
      <c r="A14" s="12"/>
      <c r="B14" s="44">
        <v>521</v>
      </c>
      <c r="C14" s="20" t="s">
        <v>27</v>
      </c>
      <c r="D14" s="46">
        <v>6829991</v>
      </c>
      <c r="E14" s="46">
        <v>500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6830491</v>
      </c>
      <c r="P14" s="47">
        <f t="shared" si="1"/>
        <v>1293.8986550483046</v>
      </c>
      <c r="Q14" s="9"/>
    </row>
    <row r="15" spans="1:134">
      <c r="A15" s="12"/>
      <c r="B15" s="44">
        <v>524</v>
      </c>
      <c r="C15" s="20" t="s">
        <v>28</v>
      </c>
      <c r="D15" s="46">
        <v>704853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4">SUM(D15:N15)</f>
        <v>704853</v>
      </c>
      <c r="P15" s="47">
        <f t="shared" si="1"/>
        <v>133.52017427543095</v>
      </c>
      <c r="Q15" s="9"/>
    </row>
    <row r="16" spans="1:134" ht="15.75">
      <c r="A16" s="28" t="s">
        <v>29</v>
      </c>
      <c r="B16" s="29"/>
      <c r="C16" s="30"/>
      <c r="D16" s="31">
        <f t="shared" ref="D16:N16" si="5">SUM(D17:D18)</f>
        <v>1337067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2926426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4263493</v>
      </c>
      <c r="P16" s="43">
        <f t="shared" si="1"/>
        <v>807.63269558628531</v>
      </c>
      <c r="Q16" s="10"/>
    </row>
    <row r="17" spans="1:120">
      <c r="A17" s="12"/>
      <c r="B17" s="44">
        <v>534</v>
      </c>
      <c r="C17" s="20" t="s">
        <v>82</v>
      </c>
      <c r="D17" s="46">
        <v>1337067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5" si="6">SUM(D17:N17)</f>
        <v>1337067</v>
      </c>
      <c r="P17" s="47">
        <f t="shared" si="1"/>
        <v>253.28035612805456</v>
      </c>
      <c r="Q17" s="9"/>
    </row>
    <row r="18" spans="1:120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2926426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2926426</v>
      </c>
      <c r="P18" s="47">
        <f t="shared" si="1"/>
        <v>554.35233945823074</v>
      </c>
      <c r="Q18" s="9"/>
    </row>
    <row r="19" spans="1:120" ht="15.75">
      <c r="A19" s="28" t="s">
        <v>32</v>
      </c>
      <c r="B19" s="29"/>
      <c r="C19" s="30"/>
      <c r="D19" s="31">
        <f t="shared" ref="D19:N19" si="7">SUM(D20:D20)</f>
        <v>1332490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1332490</v>
      </c>
      <c r="P19" s="43">
        <f t="shared" si="1"/>
        <v>252.4133358590642</v>
      </c>
      <c r="Q19" s="10"/>
    </row>
    <row r="20" spans="1:120">
      <c r="A20" s="12"/>
      <c r="B20" s="44">
        <v>541</v>
      </c>
      <c r="C20" s="20" t="s">
        <v>33</v>
      </c>
      <c r="D20" s="46">
        <v>1332490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1332490</v>
      </c>
      <c r="P20" s="47">
        <f t="shared" si="1"/>
        <v>252.4133358590642</v>
      </c>
      <c r="Q20" s="9"/>
    </row>
    <row r="21" spans="1:120" ht="15.75">
      <c r="A21" s="28" t="s">
        <v>34</v>
      </c>
      <c r="B21" s="29"/>
      <c r="C21" s="30"/>
      <c r="D21" s="31">
        <f t="shared" ref="D21:N21" si="8">SUM(D22:D22)</f>
        <v>126885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6"/>
        <v>126885</v>
      </c>
      <c r="P21" s="43">
        <f t="shared" si="1"/>
        <v>24.035802235271831</v>
      </c>
      <c r="Q21" s="10"/>
    </row>
    <row r="22" spans="1:120">
      <c r="A22" s="13"/>
      <c r="B22" s="45">
        <v>552</v>
      </c>
      <c r="C22" s="21" t="s">
        <v>74</v>
      </c>
      <c r="D22" s="46">
        <v>126885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126885</v>
      </c>
      <c r="P22" s="47">
        <f t="shared" si="1"/>
        <v>24.035802235271831</v>
      </c>
      <c r="Q22" s="9"/>
    </row>
    <row r="23" spans="1:120" ht="15.75">
      <c r="A23" s="28" t="s">
        <v>38</v>
      </c>
      <c r="B23" s="29"/>
      <c r="C23" s="30"/>
      <c r="D23" s="31">
        <f t="shared" ref="D23:N23" si="9">SUM(D24:D25)</f>
        <v>1023661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 t="shared" si="9"/>
        <v>0</v>
      </c>
      <c r="O23" s="31">
        <f>SUM(D23:N23)</f>
        <v>1023661</v>
      </c>
      <c r="P23" s="43">
        <f t="shared" si="1"/>
        <v>193.91191513544231</v>
      </c>
      <c r="Q23" s="9"/>
    </row>
    <row r="24" spans="1:120">
      <c r="A24" s="12"/>
      <c r="B24" s="44">
        <v>572</v>
      </c>
      <c r="C24" s="20" t="s">
        <v>39</v>
      </c>
      <c r="D24" s="46">
        <v>459235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459235</v>
      </c>
      <c r="P24" s="47">
        <f t="shared" si="1"/>
        <v>86.992801666982388</v>
      </c>
      <c r="Q24" s="9"/>
    </row>
    <row r="25" spans="1:120" ht="15.75" thickBot="1">
      <c r="A25" s="12"/>
      <c r="B25" s="44">
        <v>573</v>
      </c>
      <c r="C25" s="20" t="s">
        <v>83</v>
      </c>
      <c r="D25" s="46">
        <v>564426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564426</v>
      </c>
      <c r="P25" s="47">
        <f t="shared" si="1"/>
        <v>106.91911346845994</v>
      </c>
      <c r="Q25" s="9"/>
    </row>
    <row r="26" spans="1:120" ht="16.5" thickBot="1">
      <c r="A26" s="14" t="s">
        <v>10</v>
      </c>
      <c r="B26" s="23"/>
      <c r="C26" s="22"/>
      <c r="D26" s="15">
        <f>SUM(D5,D13,D16,D19,D21,D23)</f>
        <v>13475402</v>
      </c>
      <c r="E26" s="15">
        <f t="shared" ref="E26:N26" si="10">SUM(E5,E13,E16,E19,E21,E23)</f>
        <v>500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2926426</v>
      </c>
      <c r="J26" s="15">
        <f t="shared" si="10"/>
        <v>0</v>
      </c>
      <c r="K26" s="15">
        <f t="shared" si="10"/>
        <v>0</v>
      </c>
      <c r="L26" s="15">
        <f t="shared" si="10"/>
        <v>0</v>
      </c>
      <c r="M26" s="15">
        <f t="shared" si="10"/>
        <v>0</v>
      </c>
      <c r="N26" s="15">
        <f t="shared" si="10"/>
        <v>0</v>
      </c>
      <c r="O26" s="15">
        <f>SUM(D26:N26)</f>
        <v>16402328</v>
      </c>
      <c r="P26" s="37">
        <f t="shared" si="1"/>
        <v>3107.0899791627203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9"/>
    </row>
    <row r="28" spans="1:120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93" t="s">
        <v>84</v>
      </c>
      <c r="N28" s="93"/>
      <c r="O28" s="93"/>
      <c r="P28" s="41">
        <v>5279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77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78</v>
      </c>
      <c r="N4" s="34" t="s">
        <v>5</v>
      </c>
      <c r="O4" s="34" t="s">
        <v>79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1768000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5" si="1">SUM(D5:N5)</f>
        <v>1768000</v>
      </c>
      <c r="P5" s="32">
        <f t="shared" ref="P5:P25" si="2">(O5/P$27)</f>
        <v>336.56957928802586</v>
      </c>
      <c r="Q5" s="6"/>
    </row>
    <row r="6" spans="1:134">
      <c r="A6" s="12"/>
      <c r="B6" s="44">
        <v>511</v>
      </c>
      <c r="C6" s="20" t="s">
        <v>19</v>
      </c>
      <c r="D6" s="46">
        <v>181000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181000</v>
      </c>
      <c r="P6" s="47">
        <f t="shared" si="2"/>
        <v>34.456501047020751</v>
      </c>
      <c r="Q6" s="9"/>
    </row>
    <row r="7" spans="1:134">
      <c r="A7" s="12"/>
      <c r="B7" s="44">
        <v>512</v>
      </c>
      <c r="C7" s="20" t="s">
        <v>20</v>
      </c>
      <c r="D7" s="46">
        <v>765000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765000</v>
      </c>
      <c r="P7" s="47">
        <f t="shared" si="2"/>
        <v>145.63106796116506</v>
      </c>
      <c r="Q7" s="9"/>
    </row>
    <row r="8" spans="1:134">
      <c r="A8" s="12"/>
      <c r="B8" s="44">
        <v>513</v>
      </c>
      <c r="C8" s="20" t="s">
        <v>21</v>
      </c>
      <c r="D8" s="46">
        <v>578000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578000</v>
      </c>
      <c r="P8" s="47">
        <f t="shared" si="2"/>
        <v>110.03236245954693</v>
      </c>
      <c r="Q8" s="9"/>
    </row>
    <row r="9" spans="1:134">
      <c r="A9" s="12"/>
      <c r="B9" s="44">
        <v>514</v>
      </c>
      <c r="C9" s="20" t="s">
        <v>22</v>
      </c>
      <c r="D9" s="46">
        <v>121000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121000</v>
      </c>
      <c r="P9" s="47">
        <f t="shared" si="2"/>
        <v>23.034456501047021</v>
      </c>
      <c r="Q9" s="9"/>
    </row>
    <row r="10" spans="1:134">
      <c r="A10" s="12"/>
      <c r="B10" s="44">
        <v>515</v>
      </c>
      <c r="C10" s="20" t="s">
        <v>23</v>
      </c>
      <c r="D10" s="46">
        <v>123000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123000</v>
      </c>
      <c r="P10" s="47">
        <f t="shared" si="2"/>
        <v>23.415191319246144</v>
      </c>
      <c r="Q10" s="9"/>
    </row>
    <row r="11" spans="1:134" ht="15.75">
      <c r="A11" s="28" t="s">
        <v>26</v>
      </c>
      <c r="B11" s="29"/>
      <c r="C11" s="30"/>
      <c r="D11" s="31">
        <f t="shared" ref="D11:N11" si="3">SUM(D12:D13)</f>
        <v>6602000</v>
      </c>
      <c r="E11" s="31">
        <f t="shared" si="3"/>
        <v>7000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6609000</v>
      </c>
      <c r="P11" s="43">
        <f t="shared" si="2"/>
        <v>1258.1382067390064</v>
      </c>
      <c r="Q11" s="10"/>
    </row>
    <row r="12" spans="1:134">
      <c r="A12" s="12"/>
      <c r="B12" s="44">
        <v>521</v>
      </c>
      <c r="C12" s="20" t="s">
        <v>27</v>
      </c>
      <c r="D12" s="46">
        <v>6018000</v>
      </c>
      <c r="E12" s="46">
        <v>7000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6025000</v>
      </c>
      <c r="P12" s="47">
        <f t="shared" si="2"/>
        <v>1146.963639824862</v>
      </c>
      <c r="Q12" s="9"/>
    </row>
    <row r="13" spans="1:134">
      <c r="A13" s="12"/>
      <c r="B13" s="44">
        <v>524</v>
      </c>
      <c r="C13" s="20" t="s">
        <v>28</v>
      </c>
      <c r="D13" s="46">
        <v>584000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584000</v>
      </c>
      <c r="P13" s="47">
        <f t="shared" si="2"/>
        <v>111.17456691414429</v>
      </c>
      <c r="Q13" s="9"/>
    </row>
    <row r="14" spans="1:134" ht="15.75">
      <c r="A14" s="28" t="s">
        <v>29</v>
      </c>
      <c r="B14" s="29"/>
      <c r="C14" s="30"/>
      <c r="D14" s="31">
        <f t="shared" ref="D14:N14" si="4">SUM(D15:D16)</f>
        <v>8238000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3036000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 t="shared" si="1"/>
        <v>11274000</v>
      </c>
      <c r="P14" s="43">
        <f t="shared" si="2"/>
        <v>2146.2021701884637</v>
      </c>
      <c r="Q14" s="10"/>
    </row>
    <row r="15" spans="1:134">
      <c r="A15" s="12"/>
      <c r="B15" s="44">
        <v>535</v>
      </c>
      <c r="C15" s="20" t="s">
        <v>30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3036000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3036000</v>
      </c>
      <c r="P15" s="47">
        <f t="shared" si="2"/>
        <v>577.95545402627067</v>
      </c>
      <c r="Q15" s="9"/>
    </row>
    <row r="16" spans="1:134">
      <c r="A16" s="12"/>
      <c r="B16" s="44">
        <v>539</v>
      </c>
      <c r="C16" s="20" t="s">
        <v>31</v>
      </c>
      <c r="D16" s="46">
        <v>8238000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8238000</v>
      </c>
      <c r="P16" s="47">
        <f t="shared" si="2"/>
        <v>1568.246716162193</v>
      </c>
      <c r="Q16" s="9"/>
    </row>
    <row r="17" spans="1:120" ht="15.75">
      <c r="A17" s="28" t="s">
        <v>32</v>
      </c>
      <c r="B17" s="29"/>
      <c r="C17" s="30"/>
      <c r="D17" s="31">
        <f t="shared" ref="D17:N17" si="5">SUM(D18:D18)</f>
        <v>1547000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31">
        <f t="shared" si="1"/>
        <v>1547000</v>
      </c>
      <c r="P17" s="43">
        <f t="shared" si="2"/>
        <v>294.49838187702267</v>
      </c>
      <c r="Q17" s="10"/>
    </row>
    <row r="18" spans="1:120">
      <c r="A18" s="12"/>
      <c r="B18" s="44">
        <v>541</v>
      </c>
      <c r="C18" s="20" t="s">
        <v>33</v>
      </c>
      <c r="D18" s="46">
        <v>1547000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1547000</v>
      </c>
      <c r="P18" s="47">
        <f t="shared" si="2"/>
        <v>294.49838187702267</v>
      </c>
      <c r="Q18" s="9"/>
    </row>
    <row r="19" spans="1:120" ht="15.75">
      <c r="A19" s="28" t="s">
        <v>34</v>
      </c>
      <c r="B19" s="29"/>
      <c r="C19" s="30"/>
      <c r="D19" s="31">
        <f t="shared" ref="D19:N19" si="6">SUM(D20:D20)</f>
        <v>56000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si="1"/>
        <v>56000</v>
      </c>
      <c r="P19" s="43">
        <f t="shared" si="2"/>
        <v>10.66057490957548</v>
      </c>
      <c r="Q19" s="10"/>
    </row>
    <row r="20" spans="1:120">
      <c r="A20" s="13"/>
      <c r="B20" s="45">
        <v>552</v>
      </c>
      <c r="C20" s="21" t="s">
        <v>74</v>
      </c>
      <c r="D20" s="46">
        <v>56000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56000</v>
      </c>
      <c r="P20" s="47">
        <f t="shared" si="2"/>
        <v>10.66057490957548</v>
      </c>
      <c r="Q20" s="9"/>
    </row>
    <row r="21" spans="1:120" ht="15.75">
      <c r="A21" s="28" t="s">
        <v>36</v>
      </c>
      <c r="B21" s="29"/>
      <c r="C21" s="30"/>
      <c r="D21" s="31">
        <f t="shared" ref="D21:N21" si="7">SUM(D22:D22)</f>
        <v>-6000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1"/>
        <v>-6000</v>
      </c>
      <c r="P21" s="43">
        <f t="shared" si="2"/>
        <v>-1.1422044545973729</v>
      </c>
      <c r="Q21" s="10"/>
    </row>
    <row r="22" spans="1:120">
      <c r="A22" s="12"/>
      <c r="B22" s="44">
        <v>569</v>
      </c>
      <c r="C22" s="20" t="s">
        <v>37</v>
      </c>
      <c r="D22" s="46">
        <v>-6000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-6000</v>
      </c>
      <c r="P22" s="47">
        <f t="shared" si="2"/>
        <v>-1.1422044545973729</v>
      </c>
      <c r="Q22" s="9"/>
    </row>
    <row r="23" spans="1:120" ht="15.75">
      <c r="A23" s="28" t="s">
        <v>38</v>
      </c>
      <c r="B23" s="29"/>
      <c r="C23" s="30"/>
      <c r="D23" s="31">
        <f t="shared" ref="D23:N23" si="8">SUM(D24:D24)</f>
        <v>783000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8"/>
        <v>0</v>
      </c>
      <c r="O23" s="31">
        <f t="shared" si="1"/>
        <v>783000</v>
      </c>
      <c r="P23" s="43">
        <f t="shared" si="2"/>
        <v>149.05768132495717</v>
      </c>
      <c r="Q23" s="9"/>
    </row>
    <row r="24" spans="1:120" ht="15.75" thickBot="1">
      <c r="A24" s="12"/>
      <c r="B24" s="44">
        <v>572</v>
      </c>
      <c r="C24" s="20" t="s">
        <v>39</v>
      </c>
      <c r="D24" s="46">
        <v>783000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783000</v>
      </c>
      <c r="P24" s="47">
        <f t="shared" si="2"/>
        <v>149.05768132495717</v>
      </c>
      <c r="Q24" s="9"/>
    </row>
    <row r="25" spans="1:120" ht="16.5" thickBot="1">
      <c r="A25" s="14" t="s">
        <v>10</v>
      </c>
      <c r="B25" s="23"/>
      <c r="C25" s="22"/>
      <c r="D25" s="15">
        <f>SUM(D5,D11,D14,D17,D19,D21,D23)</f>
        <v>18988000</v>
      </c>
      <c r="E25" s="15">
        <f t="shared" ref="E25:N25" si="9">SUM(E5,E11,E14,E17,E19,E21,E23)</f>
        <v>7000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3036000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1"/>
        <v>22031000</v>
      </c>
      <c r="P25" s="37">
        <f t="shared" si="2"/>
        <v>4193.9843898724539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93" t="s">
        <v>80</v>
      </c>
      <c r="N27" s="93"/>
      <c r="O27" s="93"/>
      <c r="P27" s="41">
        <v>5253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7284000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7284000</v>
      </c>
      <c r="O5" s="32">
        <f t="shared" ref="O5:O27" si="1">(N5/O$29)</f>
        <v>1622.6331031410114</v>
      </c>
      <c r="P5" s="6"/>
    </row>
    <row r="6" spans="1:133">
      <c r="A6" s="12"/>
      <c r="B6" s="44">
        <v>511</v>
      </c>
      <c r="C6" s="20" t="s">
        <v>19</v>
      </c>
      <c r="D6" s="46">
        <v>148000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148000</v>
      </c>
      <c r="O6" s="47">
        <f t="shared" si="1"/>
        <v>32.969480953441746</v>
      </c>
      <c r="P6" s="9"/>
    </row>
    <row r="7" spans="1:133">
      <c r="A7" s="12"/>
      <c r="B7" s="44">
        <v>512</v>
      </c>
      <c r="C7" s="20" t="s">
        <v>20</v>
      </c>
      <c r="D7" s="46">
        <v>569000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569000</v>
      </c>
      <c r="O7" s="47">
        <f t="shared" si="1"/>
        <v>126.75428826019159</v>
      </c>
      <c r="P7" s="9"/>
    </row>
    <row r="8" spans="1:133">
      <c r="A8" s="12"/>
      <c r="B8" s="44">
        <v>513</v>
      </c>
      <c r="C8" s="20" t="s">
        <v>21</v>
      </c>
      <c r="D8" s="46">
        <v>665000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665000</v>
      </c>
      <c r="O8" s="47">
        <f t="shared" si="1"/>
        <v>148.13989752728892</v>
      </c>
      <c r="P8" s="9"/>
    </row>
    <row r="9" spans="1:133">
      <c r="A9" s="12"/>
      <c r="B9" s="44">
        <v>514</v>
      </c>
      <c r="C9" s="20" t="s">
        <v>22</v>
      </c>
      <c r="D9" s="46">
        <v>112000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112000</v>
      </c>
      <c r="O9" s="47">
        <f t="shared" si="1"/>
        <v>24.949877478280239</v>
      </c>
      <c r="P9" s="9"/>
    </row>
    <row r="10" spans="1:133">
      <c r="A10" s="12"/>
      <c r="B10" s="44">
        <v>515</v>
      </c>
      <c r="C10" s="20" t="s">
        <v>23</v>
      </c>
      <c r="D10" s="46">
        <v>121000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121000</v>
      </c>
      <c r="O10" s="47">
        <f t="shared" si="1"/>
        <v>26.954778347070619</v>
      </c>
      <c r="P10" s="9"/>
    </row>
    <row r="11" spans="1:133">
      <c r="A11" s="12"/>
      <c r="B11" s="44">
        <v>517</v>
      </c>
      <c r="C11" s="20" t="s">
        <v>24</v>
      </c>
      <c r="D11" s="46">
        <v>5467000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5467000</v>
      </c>
      <c r="O11" s="47">
        <f t="shared" si="1"/>
        <v>1217.8658944085541</v>
      </c>
      <c r="P11" s="9"/>
    </row>
    <row r="12" spans="1:133">
      <c r="A12" s="12"/>
      <c r="B12" s="44">
        <v>519</v>
      </c>
      <c r="C12" s="20" t="s">
        <v>57</v>
      </c>
      <c r="D12" s="46">
        <v>202000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202000</v>
      </c>
      <c r="O12" s="47">
        <f t="shared" si="1"/>
        <v>44.998886166184008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6054000</v>
      </c>
      <c r="E13" s="31">
        <f t="shared" si="3"/>
        <v>5000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6059000</v>
      </c>
      <c r="O13" s="43">
        <f t="shared" si="1"/>
        <v>1349.7438182223211</v>
      </c>
      <c r="P13" s="10"/>
    </row>
    <row r="14" spans="1:133">
      <c r="A14" s="12"/>
      <c r="B14" s="44">
        <v>521</v>
      </c>
      <c r="C14" s="20" t="s">
        <v>27</v>
      </c>
      <c r="D14" s="46">
        <v>5492000</v>
      </c>
      <c r="E14" s="46">
        <v>5000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5497000</v>
      </c>
      <c r="O14" s="47">
        <f t="shared" si="1"/>
        <v>1224.5488973045221</v>
      </c>
      <c r="P14" s="9"/>
    </row>
    <row r="15" spans="1:133">
      <c r="A15" s="12"/>
      <c r="B15" s="44">
        <v>524</v>
      </c>
      <c r="C15" s="20" t="s">
        <v>28</v>
      </c>
      <c r="D15" s="46">
        <v>562000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562000</v>
      </c>
      <c r="O15" s="47">
        <f t="shared" si="1"/>
        <v>125.19492091779907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3902000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3054000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6956000</v>
      </c>
      <c r="O16" s="43">
        <f t="shared" si="1"/>
        <v>1549.5656048117621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3054000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3054000</v>
      </c>
      <c r="O17" s="47">
        <f t="shared" si="1"/>
        <v>680.32969480953443</v>
      </c>
      <c r="P17" s="9"/>
    </row>
    <row r="18" spans="1:119">
      <c r="A18" s="12"/>
      <c r="B18" s="44">
        <v>539</v>
      </c>
      <c r="C18" s="20" t="s">
        <v>31</v>
      </c>
      <c r="D18" s="46">
        <v>3902000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3902000</v>
      </c>
      <c r="O18" s="47">
        <f t="shared" si="1"/>
        <v>869.23591000222768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1532000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1532000</v>
      </c>
      <c r="O19" s="43">
        <f t="shared" si="1"/>
        <v>341.27868122076188</v>
      </c>
      <c r="P19" s="10"/>
    </row>
    <row r="20" spans="1:119">
      <c r="A20" s="12"/>
      <c r="B20" s="44">
        <v>541</v>
      </c>
      <c r="C20" s="20" t="s">
        <v>58</v>
      </c>
      <c r="D20" s="46">
        <v>1532000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1532000</v>
      </c>
      <c r="O20" s="47">
        <f t="shared" si="1"/>
        <v>341.27868122076188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2000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2000</v>
      </c>
      <c r="O21" s="43">
        <f t="shared" si="1"/>
        <v>0.44553352639786142</v>
      </c>
      <c r="P21" s="10"/>
    </row>
    <row r="22" spans="1:119">
      <c r="A22" s="13"/>
      <c r="B22" s="45">
        <v>552</v>
      </c>
      <c r="C22" s="21" t="s">
        <v>74</v>
      </c>
      <c r="D22" s="46">
        <v>2000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2000</v>
      </c>
      <c r="O22" s="47">
        <f t="shared" si="1"/>
        <v>0.44553352639786142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18000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18000</v>
      </c>
      <c r="O23" s="43">
        <f t="shared" si="1"/>
        <v>4.0098017375807533</v>
      </c>
      <c r="P23" s="10"/>
    </row>
    <row r="24" spans="1:119">
      <c r="A24" s="12"/>
      <c r="B24" s="44">
        <v>569</v>
      </c>
      <c r="C24" s="20" t="s">
        <v>37</v>
      </c>
      <c r="D24" s="46">
        <v>18000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18000</v>
      </c>
      <c r="O24" s="47">
        <f t="shared" si="1"/>
        <v>4.0098017375807533</v>
      </c>
      <c r="P24" s="9"/>
    </row>
    <row r="25" spans="1:119" ht="15.75">
      <c r="A25" s="28" t="s">
        <v>38</v>
      </c>
      <c r="B25" s="29"/>
      <c r="C25" s="30"/>
      <c r="D25" s="31">
        <f t="shared" ref="D25:M25" si="9">SUM(D26:D26)</f>
        <v>802000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802000</v>
      </c>
      <c r="O25" s="43">
        <f t="shared" si="1"/>
        <v>178.65894408554243</v>
      </c>
      <c r="P25" s="9"/>
    </row>
    <row r="26" spans="1:119" ht="15.75" thickBot="1">
      <c r="A26" s="12"/>
      <c r="B26" s="44">
        <v>572</v>
      </c>
      <c r="C26" s="20" t="s">
        <v>59</v>
      </c>
      <c r="D26" s="46">
        <v>802000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802000</v>
      </c>
      <c r="O26" s="47">
        <f t="shared" si="1"/>
        <v>178.65894408554243</v>
      </c>
      <c r="P26" s="9"/>
    </row>
    <row r="27" spans="1:119" ht="16.5" thickBot="1">
      <c r="A27" s="14" t="s">
        <v>10</v>
      </c>
      <c r="B27" s="23"/>
      <c r="C27" s="22"/>
      <c r="D27" s="15">
        <f>SUM(D5,D13,D16,D19,D21,D23,D25)</f>
        <v>19594000</v>
      </c>
      <c r="E27" s="15">
        <f t="shared" ref="E27:M27" si="10">SUM(E5,E13,E16,E19,E21,E23,E25)</f>
        <v>5000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3054000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4"/>
        <v>22653000</v>
      </c>
      <c r="O27" s="37">
        <f t="shared" si="1"/>
        <v>5046.3354867453772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75</v>
      </c>
      <c r="M29" s="93"/>
      <c r="N29" s="93"/>
      <c r="O29" s="41">
        <v>4489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2710000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2710000</v>
      </c>
      <c r="O5" s="32">
        <f t="shared" ref="O5:O25" si="1">(N5/O$27)</f>
        <v>619.8536139066789</v>
      </c>
      <c r="P5" s="6"/>
    </row>
    <row r="6" spans="1:133">
      <c r="A6" s="12"/>
      <c r="B6" s="44">
        <v>511</v>
      </c>
      <c r="C6" s="20" t="s">
        <v>19</v>
      </c>
      <c r="D6" s="46">
        <v>158000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158000</v>
      </c>
      <c r="O6" s="47">
        <f t="shared" si="1"/>
        <v>36.139066788655079</v>
      </c>
      <c r="P6" s="9"/>
    </row>
    <row r="7" spans="1:133">
      <c r="A7" s="12"/>
      <c r="B7" s="44">
        <v>512</v>
      </c>
      <c r="C7" s="20" t="s">
        <v>20</v>
      </c>
      <c r="D7" s="46">
        <v>698000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698000</v>
      </c>
      <c r="O7" s="47">
        <f t="shared" si="1"/>
        <v>159.65233302836231</v>
      </c>
      <c r="P7" s="9"/>
    </row>
    <row r="8" spans="1:133">
      <c r="A8" s="12"/>
      <c r="B8" s="44">
        <v>513</v>
      </c>
      <c r="C8" s="20" t="s">
        <v>21</v>
      </c>
      <c r="D8" s="46">
        <v>579000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579000</v>
      </c>
      <c r="O8" s="47">
        <f t="shared" si="1"/>
        <v>132.43366880146385</v>
      </c>
      <c r="P8" s="9"/>
    </row>
    <row r="9" spans="1:133">
      <c r="A9" s="12"/>
      <c r="B9" s="44">
        <v>514</v>
      </c>
      <c r="C9" s="20" t="s">
        <v>22</v>
      </c>
      <c r="D9" s="46">
        <v>130000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130000</v>
      </c>
      <c r="O9" s="47">
        <f t="shared" si="1"/>
        <v>29.734675205855442</v>
      </c>
      <c r="P9" s="9"/>
    </row>
    <row r="10" spans="1:133">
      <c r="A10" s="12"/>
      <c r="B10" s="44">
        <v>515</v>
      </c>
      <c r="C10" s="20" t="s">
        <v>23</v>
      </c>
      <c r="D10" s="46">
        <v>115000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115000</v>
      </c>
      <c r="O10" s="47">
        <f t="shared" si="1"/>
        <v>26.303751143641353</v>
      </c>
      <c r="P10" s="9"/>
    </row>
    <row r="11" spans="1:133">
      <c r="A11" s="12"/>
      <c r="B11" s="44">
        <v>517</v>
      </c>
      <c r="C11" s="20" t="s">
        <v>24</v>
      </c>
      <c r="D11" s="46">
        <v>818000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818000</v>
      </c>
      <c r="O11" s="47">
        <f t="shared" si="1"/>
        <v>187.09972552607502</v>
      </c>
      <c r="P11" s="9"/>
    </row>
    <row r="12" spans="1:133">
      <c r="A12" s="12"/>
      <c r="B12" s="44">
        <v>519</v>
      </c>
      <c r="C12" s="20" t="s">
        <v>57</v>
      </c>
      <c r="D12" s="46">
        <v>212000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212000</v>
      </c>
      <c r="O12" s="47">
        <f t="shared" si="1"/>
        <v>48.490393412625799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5921000</v>
      </c>
      <c r="E13" s="31">
        <f t="shared" si="3"/>
        <v>16000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5937000</v>
      </c>
      <c r="O13" s="43">
        <f t="shared" si="1"/>
        <v>1357.9597438243368</v>
      </c>
      <c r="P13" s="10"/>
    </row>
    <row r="14" spans="1:133">
      <c r="A14" s="12"/>
      <c r="B14" s="44">
        <v>521</v>
      </c>
      <c r="C14" s="20" t="s">
        <v>27</v>
      </c>
      <c r="D14" s="46">
        <v>5401000</v>
      </c>
      <c r="E14" s="46">
        <v>16000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5417000</v>
      </c>
      <c r="O14" s="47">
        <f t="shared" si="1"/>
        <v>1239.0210430009149</v>
      </c>
      <c r="P14" s="9"/>
    </row>
    <row r="15" spans="1:133">
      <c r="A15" s="12"/>
      <c r="B15" s="44">
        <v>524</v>
      </c>
      <c r="C15" s="20" t="s">
        <v>28</v>
      </c>
      <c r="D15" s="46">
        <v>520000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520000</v>
      </c>
      <c r="O15" s="47">
        <f t="shared" si="1"/>
        <v>118.93870082342177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2756000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2611000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5367000</v>
      </c>
      <c r="O16" s="43">
        <f t="shared" si="1"/>
        <v>1227.5846294602013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2611000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2611000</v>
      </c>
      <c r="O17" s="47">
        <f t="shared" si="1"/>
        <v>597.20951509606584</v>
      </c>
      <c r="P17" s="9"/>
    </row>
    <row r="18" spans="1:119">
      <c r="A18" s="12"/>
      <c r="B18" s="44">
        <v>539</v>
      </c>
      <c r="C18" s="20" t="s">
        <v>31</v>
      </c>
      <c r="D18" s="46">
        <v>2756000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2756000</v>
      </c>
      <c r="O18" s="47">
        <f t="shared" si="1"/>
        <v>630.37511436413536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2361000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2361000</v>
      </c>
      <c r="O19" s="43">
        <f t="shared" si="1"/>
        <v>540.02744739249772</v>
      </c>
      <c r="P19" s="10"/>
    </row>
    <row r="20" spans="1:119">
      <c r="A20" s="12"/>
      <c r="B20" s="44">
        <v>541</v>
      </c>
      <c r="C20" s="20" t="s">
        <v>58</v>
      </c>
      <c r="D20" s="46">
        <v>2361000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2361000</v>
      </c>
      <c r="O20" s="47">
        <f t="shared" si="1"/>
        <v>540.02744739249772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48000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48000</v>
      </c>
      <c r="O21" s="43">
        <f t="shared" si="1"/>
        <v>10.978956999085087</v>
      </c>
      <c r="P21" s="10"/>
    </row>
    <row r="22" spans="1:119">
      <c r="A22" s="12"/>
      <c r="B22" s="44">
        <v>569</v>
      </c>
      <c r="C22" s="20" t="s">
        <v>37</v>
      </c>
      <c r="D22" s="46">
        <v>48000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48000</v>
      </c>
      <c r="O22" s="47">
        <f t="shared" si="1"/>
        <v>10.978956999085087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SUM(D24:D24)</f>
        <v>695000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695000</v>
      </c>
      <c r="O23" s="43">
        <f t="shared" si="1"/>
        <v>158.96614821591947</v>
      </c>
      <c r="P23" s="9"/>
    </row>
    <row r="24" spans="1:119" ht="15.75" thickBot="1">
      <c r="A24" s="12"/>
      <c r="B24" s="44">
        <v>572</v>
      </c>
      <c r="C24" s="20" t="s">
        <v>59</v>
      </c>
      <c r="D24" s="46">
        <v>695000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695000</v>
      </c>
      <c r="O24" s="47">
        <f t="shared" si="1"/>
        <v>158.96614821591947</v>
      </c>
      <c r="P24" s="9"/>
    </row>
    <row r="25" spans="1:119" ht="16.5" thickBot="1">
      <c r="A25" s="14" t="s">
        <v>10</v>
      </c>
      <c r="B25" s="23"/>
      <c r="C25" s="22"/>
      <c r="D25" s="15">
        <f>SUM(D5,D13,D16,D19,D21,D23)</f>
        <v>14491000</v>
      </c>
      <c r="E25" s="15">
        <f t="shared" ref="E25:M25" si="9">SUM(E5,E13,E16,E19,E21,E23)</f>
        <v>16000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2611000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4"/>
        <v>17118000</v>
      </c>
      <c r="O25" s="37">
        <f t="shared" si="1"/>
        <v>3915.3705397987192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72</v>
      </c>
      <c r="M27" s="93"/>
      <c r="N27" s="93"/>
      <c r="O27" s="41">
        <v>4372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7308000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7308000</v>
      </c>
      <c r="O5" s="32">
        <f t="shared" ref="O5:O25" si="1">(N5/O$27)</f>
        <v>1701.9096413600373</v>
      </c>
      <c r="P5" s="6"/>
    </row>
    <row r="6" spans="1:133">
      <c r="A6" s="12"/>
      <c r="B6" s="44">
        <v>511</v>
      </c>
      <c r="C6" s="20" t="s">
        <v>19</v>
      </c>
      <c r="D6" s="46">
        <v>4851000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4851000</v>
      </c>
      <c r="O6" s="47">
        <f t="shared" si="1"/>
        <v>1129.7158826269213</v>
      </c>
      <c r="P6" s="9"/>
    </row>
    <row r="7" spans="1:133">
      <c r="A7" s="12"/>
      <c r="B7" s="44">
        <v>512</v>
      </c>
      <c r="C7" s="20" t="s">
        <v>20</v>
      </c>
      <c r="D7" s="46">
        <v>668000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668000</v>
      </c>
      <c r="O7" s="47">
        <f t="shared" si="1"/>
        <v>155.56590591523056</v>
      </c>
      <c r="P7" s="9"/>
    </row>
    <row r="8" spans="1:133">
      <c r="A8" s="12"/>
      <c r="B8" s="44">
        <v>513</v>
      </c>
      <c r="C8" s="20" t="s">
        <v>21</v>
      </c>
      <c r="D8" s="46">
        <v>533000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533000</v>
      </c>
      <c r="O8" s="47">
        <f t="shared" si="1"/>
        <v>124.12668840242199</v>
      </c>
      <c r="P8" s="9"/>
    </row>
    <row r="9" spans="1:133">
      <c r="A9" s="12"/>
      <c r="B9" s="44">
        <v>514</v>
      </c>
      <c r="C9" s="20" t="s">
        <v>22</v>
      </c>
      <c r="D9" s="46">
        <v>150000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150000</v>
      </c>
      <c r="O9" s="47">
        <f t="shared" si="1"/>
        <v>34.932463903120635</v>
      </c>
      <c r="P9" s="9"/>
    </row>
    <row r="10" spans="1:133">
      <c r="A10" s="12"/>
      <c r="B10" s="44">
        <v>515</v>
      </c>
      <c r="C10" s="20" t="s">
        <v>23</v>
      </c>
      <c r="D10" s="46">
        <v>115000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115000</v>
      </c>
      <c r="O10" s="47">
        <f t="shared" si="1"/>
        <v>26.781555659059151</v>
      </c>
      <c r="P10" s="9"/>
    </row>
    <row r="11" spans="1:133">
      <c r="A11" s="12"/>
      <c r="B11" s="44">
        <v>517</v>
      </c>
      <c r="C11" s="20" t="s">
        <v>24</v>
      </c>
      <c r="D11" s="46">
        <v>790000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790000</v>
      </c>
      <c r="O11" s="47">
        <f t="shared" si="1"/>
        <v>183.97764322310201</v>
      </c>
      <c r="P11" s="9"/>
    </row>
    <row r="12" spans="1:133">
      <c r="A12" s="12"/>
      <c r="B12" s="44">
        <v>519</v>
      </c>
      <c r="C12" s="20" t="s">
        <v>57</v>
      </c>
      <c r="D12" s="46">
        <v>201000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201000</v>
      </c>
      <c r="O12" s="47">
        <f t="shared" si="1"/>
        <v>46.80950163018165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5641000</v>
      </c>
      <c r="E13" s="31">
        <f t="shared" si="3"/>
        <v>40000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5681000</v>
      </c>
      <c r="O13" s="43">
        <f t="shared" si="1"/>
        <v>1323.0088495575221</v>
      </c>
      <c r="P13" s="10"/>
    </row>
    <row r="14" spans="1:133">
      <c r="A14" s="12"/>
      <c r="B14" s="44">
        <v>521</v>
      </c>
      <c r="C14" s="20" t="s">
        <v>27</v>
      </c>
      <c r="D14" s="46">
        <v>5136000</v>
      </c>
      <c r="E14" s="46">
        <v>40000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5176000</v>
      </c>
      <c r="O14" s="47">
        <f t="shared" si="1"/>
        <v>1205.4028877503492</v>
      </c>
      <c r="P14" s="9"/>
    </row>
    <row r="15" spans="1:133">
      <c r="A15" s="12"/>
      <c r="B15" s="44">
        <v>524</v>
      </c>
      <c r="C15" s="20" t="s">
        <v>28</v>
      </c>
      <c r="D15" s="46">
        <v>505000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505000</v>
      </c>
      <c r="O15" s="47">
        <f t="shared" si="1"/>
        <v>117.6059618071728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2756000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2664000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5420000</v>
      </c>
      <c r="O16" s="43">
        <f t="shared" si="1"/>
        <v>1262.2263623660922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2664000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2664000</v>
      </c>
      <c r="O17" s="47">
        <f t="shared" si="1"/>
        <v>620.40055891942245</v>
      </c>
      <c r="P17" s="9"/>
    </row>
    <row r="18" spans="1:119">
      <c r="A18" s="12"/>
      <c r="B18" s="44">
        <v>539</v>
      </c>
      <c r="C18" s="20" t="s">
        <v>31</v>
      </c>
      <c r="D18" s="46">
        <v>2756000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2756000</v>
      </c>
      <c r="O18" s="47">
        <f t="shared" si="1"/>
        <v>641.82580344666974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2209000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2209000</v>
      </c>
      <c r="O19" s="43">
        <f t="shared" si="1"/>
        <v>514.43875174662321</v>
      </c>
      <c r="P19" s="10"/>
    </row>
    <row r="20" spans="1:119">
      <c r="A20" s="12"/>
      <c r="B20" s="44">
        <v>541</v>
      </c>
      <c r="C20" s="20" t="s">
        <v>58</v>
      </c>
      <c r="D20" s="46">
        <v>2209000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2209000</v>
      </c>
      <c r="O20" s="47">
        <f t="shared" si="1"/>
        <v>514.43875174662321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57000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57000</v>
      </c>
      <c r="O21" s="43">
        <f t="shared" si="1"/>
        <v>13.274336283185841</v>
      </c>
      <c r="P21" s="10"/>
    </row>
    <row r="22" spans="1:119">
      <c r="A22" s="12"/>
      <c r="B22" s="44">
        <v>569</v>
      </c>
      <c r="C22" s="20" t="s">
        <v>37</v>
      </c>
      <c r="D22" s="46">
        <v>57000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57000</v>
      </c>
      <c r="O22" s="47">
        <f t="shared" si="1"/>
        <v>13.274336283185841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SUM(D24:D24)</f>
        <v>1257000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1257000</v>
      </c>
      <c r="O23" s="43">
        <f t="shared" si="1"/>
        <v>292.73404750815092</v>
      </c>
      <c r="P23" s="9"/>
    </row>
    <row r="24" spans="1:119" ht="15.75" thickBot="1">
      <c r="A24" s="12"/>
      <c r="B24" s="44">
        <v>572</v>
      </c>
      <c r="C24" s="20" t="s">
        <v>59</v>
      </c>
      <c r="D24" s="46">
        <v>1257000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1257000</v>
      </c>
      <c r="O24" s="47">
        <f t="shared" si="1"/>
        <v>292.73404750815092</v>
      </c>
      <c r="P24" s="9"/>
    </row>
    <row r="25" spans="1:119" ht="16.5" thickBot="1">
      <c r="A25" s="14" t="s">
        <v>10</v>
      </c>
      <c r="B25" s="23"/>
      <c r="C25" s="22"/>
      <c r="D25" s="15">
        <f>SUM(D5,D13,D16,D19,D21,D23)</f>
        <v>19228000</v>
      </c>
      <c r="E25" s="15">
        <f t="shared" ref="E25:M25" si="9">SUM(E5,E13,E16,E19,E21,E23)</f>
        <v>40000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2664000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4"/>
        <v>21932000</v>
      </c>
      <c r="O25" s="37">
        <f t="shared" si="1"/>
        <v>5107.5919888216113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70</v>
      </c>
      <c r="M27" s="93"/>
      <c r="N27" s="93"/>
      <c r="O27" s="41">
        <v>4294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  <ignoredErrors>
    <ignoredError sqref="N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5159000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5159000</v>
      </c>
      <c r="O5" s="32">
        <f t="shared" ref="O5:O25" si="1">(N5/O$27)</f>
        <v>1203.125</v>
      </c>
      <c r="P5" s="6"/>
    </row>
    <row r="6" spans="1:133">
      <c r="A6" s="12"/>
      <c r="B6" s="44">
        <v>511</v>
      </c>
      <c r="C6" s="20" t="s">
        <v>19</v>
      </c>
      <c r="D6" s="46">
        <v>2932000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2932000</v>
      </c>
      <c r="O6" s="47">
        <f t="shared" si="1"/>
        <v>683.76865671641792</v>
      </c>
      <c r="P6" s="9"/>
    </row>
    <row r="7" spans="1:133">
      <c r="A7" s="12"/>
      <c r="B7" s="44">
        <v>512</v>
      </c>
      <c r="C7" s="20" t="s">
        <v>20</v>
      </c>
      <c r="D7" s="46">
        <v>617000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617000</v>
      </c>
      <c r="O7" s="47">
        <f t="shared" si="1"/>
        <v>143.88992537313433</v>
      </c>
      <c r="P7" s="9"/>
    </row>
    <row r="8" spans="1:133">
      <c r="A8" s="12"/>
      <c r="B8" s="44">
        <v>513</v>
      </c>
      <c r="C8" s="20" t="s">
        <v>21</v>
      </c>
      <c r="D8" s="46">
        <v>496000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496000</v>
      </c>
      <c r="O8" s="47">
        <f t="shared" si="1"/>
        <v>115.67164179104478</v>
      </c>
      <c r="P8" s="9"/>
    </row>
    <row r="9" spans="1:133">
      <c r="A9" s="12"/>
      <c r="B9" s="44">
        <v>514</v>
      </c>
      <c r="C9" s="20" t="s">
        <v>22</v>
      </c>
      <c r="D9" s="46">
        <v>112000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112000</v>
      </c>
      <c r="O9" s="47">
        <f t="shared" si="1"/>
        <v>26.119402985074625</v>
      </c>
      <c r="P9" s="9"/>
    </row>
    <row r="10" spans="1:133">
      <c r="A10" s="12"/>
      <c r="B10" s="44">
        <v>515</v>
      </c>
      <c r="C10" s="20" t="s">
        <v>23</v>
      </c>
      <c r="D10" s="46">
        <v>109000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109000</v>
      </c>
      <c r="O10" s="47">
        <f t="shared" si="1"/>
        <v>25.419776119402986</v>
      </c>
      <c r="P10" s="9"/>
    </row>
    <row r="11" spans="1:133">
      <c r="A11" s="12"/>
      <c r="B11" s="44">
        <v>517</v>
      </c>
      <c r="C11" s="20" t="s">
        <v>24</v>
      </c>
      <c r="D11" s="46">
        <v>787000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787000</v>
      </c>
      <c r="O11" s="47">
        <f t="shared" si="1"/>
        <v>183.53544776119404</v>
      </c>
      <c r="P11" s="9"/>
    </row>
    <row r="12" spans="1:133">
      <c r="A12" s="12"/>
      <c r="B12" s="44">
        <v>519</v>
      </c>
      <c r="C12" s="20" t="s">
        <v>57</v>
      </c>
      <c r="D12" s="46">
        <v>106000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106000</v>
      </c>
      <c r="O12" s="47">
        <f t="shared" si="1"/>
        <v>24.720149253731343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5531000</v>
      </c>
      <c r="E13" s="31">
        <f t="shared" si="3"/>
        <v>31000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5562000</v>
      </c>
      <c r="O13" s="43">
        <f t="shared" si="1"/>
        <v>1297.108208955224</v>
      </c>
      <c r="P13" s="10"/>
    </row>
    <row r="14" spans="1:133">
      <c r="A14" s="12"/>
      <c r="B14" s="44">
        <v>521</v>
      </c>
      <c r="C14" s="20" t="s">
        <v>27</v>
      </c>
      <c r="D14" s="46">
        <v>5017000</v>
      </c>
      <c r="E14" s="46">
        <v>31000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5048000</v>
      </c>
      <c r="O14" s="47">
        <f t="shared" si="1"/>
        <v>1177.2388059701493</v>
      </c>
      <c r="P14" s="9"/>
    </row>
    <row r="15" spans="1:133">
      <c r="A15" s="12"/>
      <c r="B15" s="44">
        <v>524</v>
      </c>
      <c r="C15" s="20" t="s">
        <v>28</v>
      </c>
      <c r="D15" s="46">
        <v>514000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514000</v>
      </c>
      <c r="O15" s="47">
        <f t="shared" si="1"/>
        <v>119.86940298507463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2757000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2534000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5291000</v>
      </c>
      <c r="O16" s="43">
        <f t="shared" si="1"/>
        <v>1233.9085820895523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2534000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2534000</v>
      </c>
      <c r="O17" s="47">
        <f t="shared" si="1"/>
        <v>590.95149253731347</v>
      </c>
      <c r="P17" s="9"/>
    </row>
    <row r="18" spans="1:119">
      <c r="A18" s="12"/>
      <c r="B18" s="44">
        <v>539</v>
      </c>
      <c r="C18" s="20" t="s">
        <v>31</v>
      </c>
      <c r="D18" s="46">
        <v>2757000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2757000</v>
      </c>
      <c r="O18" s="47">
        <f t="shared" si="1"/>
        <v>642.95708955223881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2233000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2233000</v>
      </c>
      <c r="O19" s="43">
        <f t="shared" si="1"/>
        <v>520.75559701492534</v>
      </c>
      <c r="P19" s="10"/>
    </row>
    <row r="20" spans="1:119">
      <c r="A20" s="12"/>
      <c r="B20" s="44">
        <v>541</v>
      </c>
      <c r="C20" s="20" t="s">
        <v>58</v>
      </c>
      <c r="D20" s="46">
        <v>2233000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2233000</v>
      </c>
      <c r="O20" s="47">
        <f t="shared" si="1"/>
        <v>520.75559701492534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62000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62000</v>
      </c>
      <c r="O21" s="43">
        <f t="shared" si="1"/>
        <v>14.458955223880597</v>
      </c>
      <c r="P21" s="10"/>
    </row>
    <row r="22" spans="1:119">
      <c r="A22" s="12"/>
      <c r="B22" s="44">
        <v>569</v>
      </c>
      <c r="C22" s="20" t="s">
        <v>37</v>
      </c>
      <c r="D22" s="46">
        <v>62000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62000</v>
      </c>
      <c r="O22" s="47">
        <f t="shared" si="1"/>
        <v>14.458955223880597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SUM(D24:D24)</f>
        <v>574000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574000</v>
      </c>
      <c r="O23" s="43">
        <f t="shared" si="1"/>
        <v>133.86194029850745</v>
      </c>
      <c r="P23" s="9"/>
    </row>
    <row r="24" spans="1:119" ht="15.75" thickBot="1">
      <c r="A24" s="12"/>
      <c r="B24" s="44">
        <v>572</v>
      </c>
      <c r="C24" s="20" t="s">
        <v>59</v>
      </c>
      <c r="D24" s="46">
        <v>574000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574000</v>
      </c>
      <c r="O24" s="47">
        <f t="shared" si="1"/>
        <v>133.86194029850745</v>
      </c>
      <c r="P24" s="9"/>
    </row>
    <row r="25" spans="1:119" ht="16.5" thickBot="1">
      <c r="A25" s="14" t="s">
        <v>10</v>
      </c>
      <c r="B25" s="23"/>
      <c r="C25" s="22"/>
      <c r="D25" s="15">
        <f>SUM(D5,D13,D16,D19,D21,D23)</f>
        <v>16316000</v>
      </c>
      <c r="E25" s="15">
        <f t="shared" ref="E25:M25" si="9">SUM(E5,E13,E16,E19,E21,E23)</f>
        <v>31000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2534000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4"/>
        <v>18881000</v>
      </c>
      <c r="O25" s="37">
        <f t="shared" si="1"/>
        <v>4403.2182835820895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68</v>
      </c>
      <c r="M27" s="93"/>
      <c r="N27" s="93"/>
      <c r="O27" s="41">
        <v>4288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2642000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2642000</v>
      </c>
      <c r="O5" s="32">
        <f t="shared" ref="O5:O25" si="1">(N5/O$27)</f>
        <v>615.70729433698443</v>
      </c>
      <c r="P5" s="6"/>
    </row>
    <row r="6" spans="1:133">
      <c r="A6" s="12"/>
      <c r="B6" s="44">
        <v>511</v>
      </c>
      <c r="C6" s="20" t="s">
        <v>19</v>
      </c>
      <c r="D6" s="46">
        <v>317000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317000</v>
      </c>
      <c r="O6" s="47">
        <f t="shared" si="1"/>
        <v>73.875553484036359</v>
      </c>
      <c r="P6" s="9"/>
    </row>
    <row r="7" spans="1:133">
      <c r="A7" s="12"/>
      <c r="B7" s="44">
        <v>512</v>
      </c>
      <c r="C7" s="20" t="s">
        <v>20</v>
      </c>
      <c r="D7" s="46">
        <v>720000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720000</v>
      </c>
      <c r="O7" s="47">
        <f t="shared" si="1"/>
        <v>167.79305523188069</v>
      </c>
      <c r="P7" s="9"/>
    </row>
    <row r="8" spans="1:133">
      <c r="A8" s="12"/>
      <c r="B8" s="44">
        <v>513</v>
      </c>
      <c r="C8" s="20" t="s">
        <v>21</v>
      </c>
      <c r="D8" s="46">
        <v>505000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505000</v>
      </c>
      <c r="O8" s="47">
        <f t="shared" si="1"/>
        <v>117.68818457236075</v>
      </c>
      <c r="P8" s="9"/>
    </row>
    <row r="9" spans="1:133">
      <c r="A9" s="12"/>
      <c r="B9" s="44">
        <v>514</v>
      </c>
      <c r="C9" s="20" t="s">
        <v>22</v>
      </c>
      <c r="D9" s="46">
        <v>114000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114000</v>
      </c>
      <c r="O9" s="47">
        <f t="shared" si="1"/>
        <v>26.567233745047773</v>
      </c>
      <c r="P9" s="9"/>
    </row>
    <row r="10" spans="1:133">
      <c r="A10" s="12"/>
      <c r="B10" s="44">
        <v>515</v>
      </c>
      <c r="C10" s="20" t="s">
        <v>23</v>
      </c>
      <c r="D10" s="46">
        <v>107000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107000</v>
      </c>
      <c r="O10" s="47">
        <f t="shared" si="1"/>
        <v>24.935912374737825</v>
      </c>
      <c r="P10" s="9"/>
    </row>
    <row r="11" spans="1:133">
      <c r="A11" s="12"/>
      <c r="B11" s="44">
        <v>517</v>
      </c>
      <c r="C11" s="20" t="s">
        <v>24</v>
      </c>
      <c r="D11" s="46">
        <v>794000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794000</v>
      </c>
      <c r="O11" s="47">
        <f t="shared" si="1"/>
        <v>185.03845257515729</v>
      </c>
      <c r="P11" s="9"/>
    </row>
    <row r="12" spans="1:133">
      <c r="A12" s="12"/>
      <c r="B12" s="44">
        <v>519</v>
      </c>
      <c r="C12" s="20" t="s">
        <v>57</v>
      </c>
      <c r="D12" s="46">
        <v>85000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85000</v>
      </c>
      <c r="O12" s="47">
        <f t="shared" si="1"/>
        <v>19.808902353763692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5343000</v>
      </c>
      <c r="E13" s="31">
        <f t="shared" si="3"/>
        <v>44000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5387000</v>
      </c>
      <c r="O13" s="43">
        <f t="shared" si="1"/>
        <v>1255.4183174085294</v>
      </c>
      <c r="P13" s="10"/>
    </row>
    <row r="14" spans="1:133">
      <c r="A14" s="12"/>
      <c r="B14" s="44">
        <v>521</v>
      </c>
      <c r="C14" s="20" t="s">
        <v>27</v>
      </c>
      <c r="D14" s="46">
        <v>4812000</v>
      </c>
      <c r="E14" s="46">
        <v>44000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4856000</v>
      </c>
      <c r="O14" s="47">
        <f t="shared" si="1"/>
        <v>1131.6709391750176</v>
      </c>
      <c r="P14" s="9"/>
    </row>
    <row r="15" spans="1:133">
      <c r="A15" s="12"/>
      <c r="B15" s="44">
        <v>524</v>
      </c>
      <c r="C15" s="20" t="s">
        <v>28</v>
      </c>
      <c r="D15" s="46">
        <v>531000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531000</v>
      </c>
      <c r="O15" s="47">
        <f t="shared" si="1"/>
        <v>123.74737823351199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2750000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2526000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5276000</v>
      </c>
      <c r="O16" s="43">
        <f t="shared" si="1"/>
        <v>1229.5502213936145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2526000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2526000</v>
      </c>
      <c r="O17" s="47">
        <f t="shared" si="1"/>
        <v>588.67396877184808</v>
      </c>
      <c r="P17" s="9"/>
    </row>
    <row r="18" spans="1:119">
      <c r="A18" s="12"/>
      <c r="B18" s="44">
        <v>539</v>
      </c>
      <c r="C18" s="20" t="s">
        <v>31</v>
      </c>
      <c r="D18" s="46">
        <v>2750000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2750000</v>
      </c>
      <c r="O18" s="47">
        <f t="shared" si="1"/>
        <v>640.87625262176653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2066000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2066000</v>
      </c>
      <c r="O19" s="43">
        <f t="shared" si="1"/>
        <v>481.47285015147986</v>
      </c>
      <c r="P19" s="10"/>
    </row>
    <row r="20" spans="1:119">
      <c r="A20" s="12"/>
      <c r="B20" s="44">
        <v>541</v>
      </c>
      <c r="C20" s="20" t="s">
        <v>58</v>
      </c>
      <c r="D20" s="46">
        <v>2066000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2066000</v>
      </c>
      <c r="O20" s="47">
        <f t="shared" si="1"/>
        <v>481.47285015147986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132000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132000</v>
      </c>
      <c r="O21" s="43">
        <f t="shared" si="1"/>
        <v>30.762060125844791</v>
      </c>
      <c r="P21" s="10"/>
    </row>
    <row r="22" spans="1:119">
      <c r="A22" s="12"/>
      <c r="B22" s="44">
        <v>569</v>
      </c>
      <c r="C22" s="20" t="s">
        <v>37</v>
      </c>
      <c r="D22" s="46">
        <v>132000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132000</v>
      </c>
      <c r="O22" s="47">
        <f t="shared" si="1"/>
        <v>30.762060125844791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SUM(D24:D24)</f>
        <v>640000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640000</v>
      </c>
      <c r="O23" s="43">
        <f t="shared" si="1"/>
        <v>149.14938242833838</v>
      </c>
      <c r="P23" s="9"/>
    </row>
    <row r="24" spans="1:119" ht="15.75" thickBot="1">
      <c r="A24" s="12"/>
      <c r="B24" s="44">
        <v>572</v>
      </c>
      <c r="C24" s="20" t="s">
        <v>59</v>
      </c>
      <c r="D24" s="46">
        <v>640000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640000</v>
      </c>
      <c r="O24" s="47">
        <f t="shared" si="1"/>
        <v>149.14938242833838</v>
      </c>
      <c r="P24" s="9"/>
    </row>
    <row r="25" spans="1:119" ht="16.5" thickBot="1">
      <c r="A25" s="14" t="s">
        <v>10</v>
      </c>
      <c r="B25" s="23"/>
      <c r="C25" s="22"/>
      <c r="D25" s="15">
        <f>SUM(D5,D13,D16,D19,D21,D23)</f>
        <v>13573000</v>
      </c>
      <c r="E25" s="15">
        <f t="shared" ref="E25:M25" si="9">SUM(E5,E13,E16,E19,E21,E23)</f>
        <v>44000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2526000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4"/>
        <v>16143000</v>
      </c>
      <c r="O25" s="37">
        <f t="shared" si="1"/>
        <v>3762.0601258447914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66</v>
      </c>
      <c r="M27" s="93"/>
      <c r="N27" s="93"/>
      <c r="O27" s="41">
        <v>4291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2418000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2418000</v>
      </c>
      <c r="O5" s="32">
        <f t="shared" ref="O5:O25" si="1">(N5/O$27)</f>
        <v>567.20619282195639</v>
      </c>
      <c r="P5" s="6"/>
    </row>
    <row r="6" spans="1:133">
      <c r="A6" s="12"/>
      <c r="B6" s="44">
        <v>511</v>
      </c>
      <c r="C6" s="20" t="s">
        <v>19</v>
      </c>
      <c r="D6" s="46">
        <v>122000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122000</v>
      </c>
      <c r="O6" s="47">
        <f t="shared" si="1"/>
        <v>28.618343889279849</v>
      </c>
      <c r="P6" s="9"/>
    </row>
    <row r="7" spans="1:133">
      <c r="A7" s="12"/>
      <c r="B7" s="44">
        <v>512</v>
      </c>
      <c r="C7" s="20" t="s">
        <v>20</v>
      </c>
      <c r="D7" s="46">
        <v>688000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688000</v>
      </c>
      <c r="O7" s="47">
        <f t="shared" si="1"/>
        <v>161.38869340839784</v>
      </c>
      <c r="P7" s="9"/>
    </row>
    <row r="8" spans="1:133">
      <c r="A8" s="12"/>
      <c r="B8" s="44">
        <v>513</v>
      </c>
      <c r="C8" s="20" t="s">
        <v>21</v>
      </c>
      <c r="D8" s="46">
        <v>492000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492000</v>
      </c>
      <c r="O8" s="47">
        <f t="shared" si="1"/>
        <v>115.41168191414496</v>
      </c>
      <c r="P8" s="9"/>
    </row>
    <row r="9" spans="1:133">
      <c r="A9" s="12"/>
      <c r="B9" s="44">
        <v>514</v>
      </c>
      <c r="C9" s="20" t="s">
        <v>22</v>
      </c>
      <c r="D9" s="46">
        <v>116000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116000</v>
      </c>
      <c r="O9" s="47">
        <f t="shared" si="1"/>
        <v>27.210884353741495</v>
      </c>
      <c r="P9" s="9"/>
    </row>
    <row r="10" spans="1:133">
      <c r="A10" s="12"/>
      <c r="B10" s="44">
        <v>515</v>
      </c>
      <c r="C10" s="20" t="s">
        <v>23</v>
      </c>
      <c r="D10" s="46">
        <v>106000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106000</v>
      </c>
      <c r="O10" s="47">
        <f t="shared" si="1"/>
        <v>24.865118461177573</v>
      </c>
      <c r="P10" s="9"/>
    </row>
    <row r="11" spans="1:133">
      <c r="A11" s="12"/>
      <c r="B11" s="44">
        <v>517</v>
      </c>
      <c r="C11" s="20" t="s">
        <v>24</v>
      </c>
      <c r="D11" s="46">
        <v>798000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798000</v>
      </c>
      <c r="O11" s="47">
        <f t="shared" si="1"/>
        <v>187.192118226601</v>
      </c>
      <c r="P11" s="9"/>
    </row>
    <row r="12" spans="1:133">
      <c r="A12" s="12"/>
      <c r="B12" s="44">
        <v>519</v>
      </c>
      <c r="C12" s="20" t="s">
        <v>57</v>
      </c>
      <c r="D12" s="46">
        <v>96000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96000</v>
      </c>
      <c r="O12" s="47">
        <f t="shared" si="1"/>
        <v>22.519352568613652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5077000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41000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5118000</v>
      </c>
      <c r="O13" s="43">
        <f t="shared" si="1"/>
        <v>1200.5629838142154</v>
      </c>
      <c r="P13" s="10"/>
    </row>
    <row r="14" spans="1:133">
      <c r="A14" s="12"/>
      <c r="B14" s="44">
        <v>521</v>
      </c>
      <c r="C14" s="20" t="s">
        <v>27</v>
      </c>
      <c r="D14" s="46">
        <v>4586000</v>
      </c>
      <c r="E14" s="46">
        <v>0</v>
      </c>
      <c r="F14" s="46">
        <v>0</v>
      </c>
      <c r="G14" s="46">
        <v>0</v>
      </c>
      <c r="H14" s="46">
        <v>41000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4627000</v>
      </c>
      <c r="O14" s="47">
        <f t="shared" si="1"/>
        <v>1085.3858784893268</v>
      </c>
      <c r="P14" s="9"/>
    </row>
    <row r="15" spans="1:133">
      <c r="A15" s="12"/>
      <c r="B15" s="44">
        <v>524</v>
      </c>
      <c r="C15" s="20" t="s">
        <v>28</v>
      </c>
      <c r="D15" s="46">
        <v>491000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491000</v>
      </c>
      <c r="O15" s="47">
        <f t="shared" si="1"/>
        <v>115.17710532488857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SUM(D17:D18)</f>
        <v>2764000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2391000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5155000</v>
      </c>
      <c r="O16" s="43">
        <f t="shared" si="1"/>
        <v>1209.2423176167019</v>
      </c>
      <c r="P16" s="10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2391000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2391000</v>
      </c>
      <c r="O17" s="47">
        <f t="shared" si="1"/>
        <v>560.87262491203376</v>
      </c>
      <c r="P17" s="9"/>
    </row>
    <row r="18" spans="1:119">
      <c r="A18" s="12"/>
      <c r="B18" s="44">
        <v>539</v>
      </c>
      <c r="C18" s="20" t="s">
        <v>31</v>
      </c>
      <c r="D18" s="46">
        <v>2764000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2764000</v>
      </c>
      <c r="O18" s="47">
        <f t="shared" si="1"/>
        <v>648.36969270466807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2187000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2187000</v>
      </c>
      <c r="O19" s="43">
        <f t="shared" si="1"/>
        <v>513.01900070372972</v>
      </c>
      <c r="P19" s="10"/>
    </row>
    <row r="20" spans="1:119">
      <c r="A20" s="12"/>
      <c r="B20" s="44">
        <v>541</v>
      </c>
      <c r="C20" s="20" t="s">
        <v>58</v>
      </c>
      <c r="D20" s="46">
        <v>2187000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2187000</v>
      </c>
      <c r="O20" s="47">
        <f t="shared" si="1"/>
        <v>513.01900070372972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48000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48000</v>
      </c>
      <c r="O21" s="43">
        <f t="shared" si="1"/>
        <v>11.259676284306826</v>
      </c>
      <c r="P21" s="10"/>
    </row>
    <row r="22" spans="1:119">
      <c r="A22" s="12"/>
      <c r="B22" s="44">
        <v>569</v>
      </c>
      <c r="C22" s="20" t="s">
        <v>37</v>
      </c>
      <c r="D22" s="46">
        <v>48000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48000</v>
      </c>
      <c r="O22" s="47">
        <f t="shared" si="1"/>
        <v>11.259676284306826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SUM(D24:D24)</f>
        <v>589000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589000</v>
      </c>
      <c r="O23" s="43">
        <f t="shared" si="1"/>
        <v>138.16561107201503</v>
      </c>
      <c r="P23" s="9"/>
    </row>
    <row r="24" spans="1:119" ht="15.75" thickBot="1">
      <c r="A24" s="12"/>
      <c r="B24" s="44">
        <v>572</v>
      </c>
      <c r="C24" s="20" t="s">
        <v>59</v>
      </c>
      <c r="D24" s="46">
        <v>589000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589000</v>
      </c>
      <c r="O24" s="47">
        <f t="shared" si="1"/>
        <v>138.16561107201503</v>
      </c>
      <c r="P24" s="9"/>
    </row>
    <row r="25" spans="1:119" ht="16.5" thickBot="1">
      <c r="A25" s="14" t="s">
        <v>10</v>
      </c>
      <c r="B25" s="23"/>
      <c r="C25" s="22"/>
      <c r="D25" s="15">
        <f>SUM(D5,D13,D16,D19,D21,D23)</f>
        <v>13083000</v>
      </c>
      <c r="E25" s="15">
        <f t="shared" ref="E25:M25" si="9">SUM(E5,E13,E16,E19,E21,E23)</f>
        <v>0</v>
      </c>
      <c r="F25" s="15">
        <f t="shared" si="9"/>
        <v>0</v>
      </c>
      <c r="G25" s="15">
        <f t="shared" si="9"/>
        <v>0</v>
      </c>
      <c r="H25" s="15">
        <f t="shared" si="9"/>
        <v>41000</v>
      </c>
      <c r="I25" s="15">
        <f t="shared" si="9"/>
        <v>2391000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4"/>
        <v>15515000</v>
      </c>
      <c r="O25" s="37">
        <f t="shared" si="1"/>
        <v>3639.4557823129253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64</v>
      </c>
      <c r="M27" s="93"/>
      <c r="N27" s="93"/>
      <c r="O27" s="41">
        <v>4263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2024-05-21T19:05:12Z</cp:lastPrinted>
  <dcterms:created xsi:type="dcterms:W3CDTF">2000-08-31T21:26:31Z</dcterms:created>
  <dcterms:modified xsi:type="dcterms:W3CDTF">2024-05-21T19:05:41Z</dcterms:modified>
</cp:coreProperties>
</file>