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9" documentId="11_C3D4FD36763352D15AE44A605755743D66F1F804" xr6:coauthVersionLast="47" xr6:coauthVersionMax="47" xr10:uidLastSave="{C81E8F73-6D8E-49DE-A244-BB6F7BDD02A0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'2007'!$A$1:$O$40</definedName>
    <definedName name="_xlnm.Print_Area" localSheetId="15">'2008'!$A$1:$O$39</definedName>
    <definedName name="_xlnm.Print_Area" localSheetId="14">'2009'!$A$1:$O$37</definedName>
    <definedName name="_xlnm.Print_Area" localSheetId="13">'2010'!$A$1:$O$40</definedName>
    <definedName name="_xlnm.Print_Area" localSheetId="12">'2011'!$A$1:$O$39</definedName>
    <definedName name="_xlnm.Print_Area" localSheetId="11">'2012'!$A$1:$O$38</definedName>
    <definedName name="_xlnm.Print_Area" localSheetId="10">'2013'!$A$1:$O$41</definedName>
    <definedName name="_xlnm.Print_Area" localSheetId="9">'2014'!$A$1:$O$46</definedName>
    <definedName name="_xlnm.Print_Area" localSheetId="8">'2015'!$A$1:$O$47</definedName>
    <definedName name="_xlnm.Print_Area" localSheetId="7">'2016'!$A$1:$O$48</definedName>
    <definedName name="_xlnm.Print_Area" localSheetId="6">'2017'!$A$1:$O$48</definedName>
    <definedName name="_xlnm.Print_Area" localSheetId="5">'2018'!$A$1:$O$48</definedName>
    <definedName name="_xlnm.Print_Area" localSheetId="4">'2019'!$A$1:$O$47</definedName>
    <definedName name="_xlnm.Print_Area" localSheetId="3">'2020'!$A$1:$O$47</definedName>
    <definedName name="_xlnm.Print_Area" localSheetId="2">'2021'!$A$1:$P$47</definedName>
    <definedName name="_xlnm.Print_Area" localSheetId="1">'2022'!$A$1:$P$47</definedName>
    <definedName name="_xlnm.Print_Area" localSheetId="0">'2023'!$A$1:$P$49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50" l="1"/>
  <c r="F45" i="50"/>
  <c r="G45" i="50"/>
  <c r="H45" i="50"/>
  <c r="I45" i="50"/>
  <c r="J45" i="50"/>
  <c r="K45" i="50"/>
  <c r="L45" i="50"/>
  <c r="M45" i="50"/>
  <c r="N45" i="50"/>
  <c r="D45" i="50"/>
  <c r="O44" i="50" l="1"/>
  <c r="P44" i="50" s="1"/>
  <c r="O43" i="50"/>
  <c r="P43" i="50" s="1"/>
  <c r="N42" i="50"/>
  <c r="M42" i="50"/>
  <c r="L42" i="50"/>
  <c r="K42" i="50"/>
  <c r="J42" i="50"/>
  <c r="I42" i="50"/>
  <c r="H42" i="50"/>
  <c r="G42" i="50"/>
  <c r="F42" i="50"/>
  <c r="E42" i="50"/>
  <c r="D42" i="50"/>
  <c r="O41" i="50"/>
  <c r="P41" i="50" s="1"/>
  <c r="O40" i="50"/>
  <c r="P40" i="50" s="1"/>
  <c r="O39" i="50"/>
  <c r="P39" i="50" s="1"/>
  <c r="O38" i="50"/>
  <c r="P38" i="50" s="1"/>
  <c r="O37" i="50"/>
  <c r="P37" i="50" s="1"/>
  <c r="N36" i="50"/>
  <c r="M36" i="50"/>
  <c r="L36" i="50"/>
  <c r="K36" i="50"/>
  <c r="J36" i="50"/>
  <c r="I36" i="50"/>
  <c r="H36" i="50"/>
  <c r="G36" i="50"/>
  <c r="F36" i="50"/>
  <c r="E36" i="50"/>
  <c r="D36" i="50"/>
  <c r="O35" i="50"/>
  <c r="P35" i="50" s="1"/>
  <c r="O34" i="50"/>
  <c r="P34" i="50" s="1"/>
  <c r="N33" i="50"/>
  <c r="M33" i="50"/>
  <c r="L33" i="50"/>
  <c r="K33" i="50"/>
  <c r="J33" i="50"/>
  <c r="I33" i="50"/>
  <c r="H33" i="50"/>
  <c r="G33" i="50"/>
  <c r="F33" i="50"/>
  <c r="E33" i="50"/>
  <c r="D33" i="50"/>
  <c r="O32" i="50"/>
  <c r="P32" i="50" s="1"/>
  <c r="O31" i="50"/>
  <c r="P31" i="50" s="1"/>
  <c r="O30" i="50"/>
  <c r="P30" i="50" s="1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 s="1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O23" i="50"/>
  <c r="P23" i="50" s="1"/>
  <c r="O22" i="50"/>
  <c r="P22" i="50" s="1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42" i="50" l="1"/>
  <c r="P42" i="50" s="1"/>
  <c r="O36" i="50"/>
  <c r="P36" i="50" s="1"/>
  <c r="O33" i="50"/>
  <c r="P33" i="50" s="1"/>
  <c r="O25" i="50"/>
  <c r="P25" i="50" s="1"/>
  <c r="O20" i="50"/>
  <c r="P20" i="50" s="1"/>
  <c r="O15" i="50"/>
  <c r="P15" i="50" s="1"/>
  <c r="O28" i="50"/>
  <c r="P28" i="50" s="1"/>
  <c r="O5" i="50"/>
  <c r="P5" i="50" s="1"/>
  <c r="D35" i="49"/>
  <c r="O45" i="50" l="1"/>
  <c r="P45" i="50" s="1"/>
  <c r="O42" i="49"/>
  <c r="P42" i="49" s="1"/>
  <c r="O41" i="49"/>
  <c r="P41" i="49" s="1"/>
  <c r="N40" i="49"/>
  <c r="M40" i="49"/>
  <c r="L40" i="49"/>
  <c r="K40" i="49"/>
  <c r="J40" i="49"/>
  <c r="I40" i="49"/>
  <c r="H40" i="49"/>
  <c r="G40" i="49"/>
  <c r="F40" i="49"/>
  <c r="E40" i="49"/>
  <c r="D40" i="49"/>
  <c r="O39" i="49"/>
  <c r="P39" i="49" s="1"/>
  <c r="O38" i="49"/>
  <c r="P38" i="49" s="1"/>
  <c r="O37" i="49"/>
  <c r="P37" i="49" s="1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E43" i="49" l="1"/>
  <c r="I43" i="49"/>
  <c r="L43" i="49"/>
  <c r="K43" i="49"/>
  <c r="H43" i="49"/>
  <c r="D43" i="49"/>
  <c r="N43" i="49"/>
  <c r="J43" i="49"/>
  <c r="F43" i="49"/>
  <c r="G43" i="49"/>
  <c r="M43" i="49"/>
  <c r="O40" i="49"/>
  <c r="P40" i="49" s="1"/>
  <c r="O35" i="49"/>
  <c r="P35" i="49" s="1"/>
  <c r="O33" i="49"/>
  <c r="P33" i="49" s="1"/>
  <c r="O28" i="49"/>
  <c r="P28" i="49" s="1"/>
  <c r="O25" i="49"/>
  <c r="P25" i="49" s="1"/>
  <c r="O20" i="49"/>
  <c r="P20" i="49" s="1"/>
  <c r="O15" i="49"/>
  <c r="P15" i="49" s="1"/>
  <c r="O5" i="49"/>
  <c r="P5" i="49" s="1"/>
  <c r="N28" i="48"/>
  <c r="M28" i="48"/>
  <c r="K28" i="48"/>
  <c r="G28" i="48"/>
  <c r="F28" i="48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G43" i="48" s="1"/>
  <c r="F40" i="48"/>
  <c r="E40" i="48"/>
  <c r="D40" i="48"/>
  <c r="O39" i="48"/>
  <c r="P39" i="48" s="1"/>
  <c r="O38" i="48"/>
  <c r="P38" i="48" s="1"/>
  <c r="O37" i="48"/>
  <c r="P37" i="48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L28" i="48"/>
  <c r="J28" i="48"/>
  <c r="I28" i="48"/>
  <c r="H28" i="48"/>
  <c r="O28" i="48" s="1"/>
  <c r="P28" i="48" s="1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O25" i="48" s="1"/>
  <c r="P25" i="48" s="1"/>
  <c r="H25" i="48"/>
  <c r="G25" i="48"/>
  <c r="F25" i="48"/>
  <c r="E25" i="48"/>
  <c r="D25" i="48"/>
  <c r="O24" i="48"/>
  <c r="P24" i="48" s="1"/>
  <c r="O23" i="48"/>
  <c r="P23" i="48" s="1"/>
  <c r="O22" i="48"/>
  <c r="P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N42" i="46"/>
  <c r="O42" i="46" s="1"/>
  <c r="N41" i="46"/>
  <c r="O41" i="46" s="1"/>
  <c r="M40" i="46"/>
  <c r="L40" i="46"/>
  <c r="K40" i="46"/>
  <c r="J40" i="46"/>
  <c r="I40" i="46"/>
  <c r="H40" i="46"/>
  <c r="G40" i="46"/>
  <c r="F40" i="46"/>
  <c r="E40" i="46"/>
  <c r="D40" i="46"/>
  <c r="N39" i="46"/>
  <c r="O39" i="46" s="1"/>
  <c r="N38" i="46"/>
  <c r="O38" i="46" s="1"/>
  <c r="N37" i="46"/>
  <c r="O37" i="46" s="1"/>
  <c r="N36" i="46"/>
  <c r="O36" i="46" s="1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3" i="46"/>
  <c r="O33" i="46" s="1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N29" i="46"/>
  <c r="O29" i="46" s="1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/>
  <c r="N21" i="46"/>
  <c r="O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5" i="46" s="1"/>
  <c r="O15" i="46" s="1"/>
  <c r="N14" i="46"/>
  <c r="O14" i="46" s="1"/>
  <c r="N13" i="46"/>
  <c r="O13" i="46" s="1"/>
  <c r="N12" i="46"/>
  <c r="O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42" i="45"/>
  <c r="O42" i="45" s="1"/>
  <c r="N41" i="45"/>
  <c r="O41" i="45"/>
  <c r="M40" i="45"/>
  <c r="L40" i="45"/>
  <c r="K40" i="45"/>
  <c r="J40" i="45"/>
  <c r="I40" i="45"/>
  <c r="H40" i="45"/>
  <c r="G40" i="45"/>
  <c r="F40" i="45"/>
  <c r="E40" i="45"/>
  <c r="D40" i="45"/>
  <c r="N40" i="45" s="1"/>
  <c r="O40" i="45" s="1"/>
  <c r="N39" i="45"/>
  <c r="O39" i="45"/>
  <c r="N38" i="45"/>
  <c r="O38" i="45" s="1"/>
  <c r="N37" i="45"/>
  <c r="O37" i="45" s="1"/>
  <c r="N36" i="45"/>
  <c r="O36" i="45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 s="1"/>
  <c r="M27" i="45"/>
  <c r="L27" i="45"/>
  <c r="K27" i="45"/>
  <c r="J27" i="45"/>
  <c r="I27" i="45"/>
  <c r="H27" i="45"/>
  <c r="N27" i="45" s="1"/>
  <c r="O27" i="45" s="1"/>
  <c r="G27" i="45"/>
  <c r="F27" i="45"/>
  <c r="E27" i="45"/>
  <c r="D27" i="45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43" i="44"/>
  <c r="O43" i="44" s="1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N39" i="44"/>
  <c r="O39" i="44" s="1"/>
  <c r="N38" i="44"/>
  <c r="O38" i="44" s="1"/>
  <c r="N37" i="44"/>
  <c r="O37" i="44" s="1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E44" i="44" s="1"/>
  <c r="D24" i="44"/>
  <c r="N23" i="44"/>
  <c r="O23" i="44" s="1"/>
  <c r="N22" i="44"/>
  <c r="O22" i="44" s="1"/>
  <c r="N21" i="44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/>
  <c r="N7" i="44"/>
  <c r="O7" i="44" s="1"/>
  <c r="N6" i="44"/>
  <c r="O6" i="44" s="1"/>
  <c r="M5" i="44"/>
  <c r="L5" i="44"/>
  <c r="L44" i="44" s="1"/>
  <c r="K5" i="44"/>
  <c r="J5" i="44"/>
  <c r="I5" i="44"/>
  <c r="H5" i="44"/>
  <c r="G5" i="44"/>
  <c r="F5" i="44"/>
  <c r="E5" i="44"/>
  <c r="D5" i="44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 s="1"/>
  <c r="N38" i="43"/>
  <c r="O38" i="43" s="1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 s="1"/>
  <c r="M28" i="43"/>
  <c r="L28" i="43"/>
  <c r="K28" i="43"/>
  <c r="K44" i="43" s="1"/>
  <c r="J28" i="43"/>
  <c r="I28" i="43"/>
  <c r="H28" i="43"/>
  <c r="G28" i="43"/>
  <c r="F28" i="43"/>
  <c r="E28" i="43"/>
  <c r="D28" i="43"/>
  <c r="N27" i="43"/>
  <c r="O27" i="43" s="1"/>
  <c r="N26" i="43"/>
  <c r="O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 s="1"/>
  <c r="M15" i="43"/>
  <c r="M44" i="43" s="1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G44" i="43" s="1"/>
  <c r="F5" i="43"/>
  <c r="E5" i="43"/>
  <c r="D5" i="43"/>
  <c r="N43" i="42"/>
  <c r="O43" i="42" s="1"/>
  <c r="N42" i="42"/>
  <c r="O42" i="42" s="1"/>
  <c r="M41" i="42"/>
  <c r="L41" i="42"/>
  <c r="K41" i="42"/>
  <c r="J41" i="42"/>
  <c r="I41" i="42"/>
  <c r="H41" i="42"/>
  <c r="G41" i="42"/>
  <c r="F41" i="42"/>
  <c r="E41" i="42"/>
  <c r="D41" i="42"/>
  <c r="N40" i="42"/>
  <c r="O40" i="42" s="1"/>
  <c r="N39" i="42"/>
  <c r="O39" i="42" s="1"/>
  <c r="N38" i="42"/>
  <c r="O38" i="42" s="1"/>
  <c r="N37" i="42"/>
  <c r="O37" i="42" s="1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 s="1"/>
  <c r="N29" i="42"/>
  <c r="O29" i="42" s="1"/>
  <c r="M28" i="42"/>
  <c r="L28" i="42"/>
  <c r="K28" i="42"/>
  <c r="J28" i="42"/>
  <c r="I28" i="42"/>
  <c r="I44" i="42" s="1"/>
  <c r="H28" i="42"/>
  <c r="G28" i="42"/>
  <c r="F28" i="42"/>
  <c r="E28" i="42"/>
  <c r="D28" i="42"/>
  <c r="N27" i="42"/>
  <c r="O27" i="42" s="1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 s="1"/>
  <c r="M15" i="42"/>
  <c r="L15" i="42"/>
  <c r="K15" i="42"/>
  <c r="K44" i="42" s="1"/>
  <c r="J15" i="42"/>
  <c r="I15" i="42"/>
  <c r="H15" i="42"/>
  <c r="G15" i="42"/>
  <c r="F15" i="42"/>
  <c r="E15" i="42"/>
  <c r="D15" i="42"/>
  <c r="N14" i="42"/>
  <c r="O14" i="42" s="1"/>
  <c r="N13" i="42"/>
  <c r="O13" i="42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42" i="41"/>
  <c r="O42" i="4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 s="1"/>
  <c r="N37" i="41"/>
  <c r="O37" i="41" s="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N25" i="41"/>
  <c r="O25" i="41" s="1"/>
  <c r="M24" i="41"/>
  <c r="L24" i="41"/>
  <c r="K24" i="41"/>
  <c r="J24" i="41"/>
  <c r="I24" i="41"/>
  <c r="H24" i="41"/>
  <c r="N24" i="41" s="1"/>
  <c r="O24" i="41" s="1"/>
  <c r="G24" i="41"/>
  <c r="F24" i="41"/>
  <c r="E24" i="41"/>
  <c r="D24" i="41"/>
  <c r="N23" i="41"/>
  <c r="O23" i="41" s="1"/>
  <c r="N22" i="41"/>
  <c r="O22" i="41" s="1"/>
  <c r="N21" i="41"/>
  <c r="O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K43" i="41" s="1"/>
  <c r="J5" i="41"/>
  <c r="I5" i="41"/>
  <c r="H5" i="41"/>
  <c r="G5" i="41"/>
  <c r="F5" i="41"/>
  <c r="E5" i="41"/>
  <c r="D5" i="4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 s="1"/>
  <c r="N31" i="40"/>
  <c r="O31" i="40" s="1"/>
  <c r="M30" i="40"/>
  <c r="M36" i="40" s="1"/>
  <c r="L30" i="40"/>
  <c r="K30" i="40"/>
  <c r="J30" i="40"/>
  <c r="I30" i="40"/>
  <c r="H30" i="40"/>
  <c r="G30" i="40"/>
  <c r="F30" i="40"/>
  <c r="E30" i="40"/>
  <c r="D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8" i="40" s="1"/>
  <c r="O28" i="40" s="1"/>
  <c r="N27" i="40"/>
  <c r="O27" i="40" s="1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I36" i="40" s="1"/>
  <c r="H5" i="40"/>
  <c r="G5" i="40"/>
  <c r="F5" i="40"/>
  <c r="E5" i="40"/>
  <c r="D5" i="40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 s="1"/>
  <c r="N37" i="39"/>
  <c r="O37" i="39" s="1"/>
  <c r="N36" i="39"/>
  <c r="O36" i="39" s="1"/>
  <c r="N35" i="39"/>
  <c r="O35" i="39"/>
  <c r="M34" i="39"/>
  <c r="L34" i="39"/>
  <c r="K34" i="39"/>
  <c r="J34" i="39"/>
  <c r="I34" i="39"/>
  <c r="H34" i="39"/>
  <c r="G34" i="39"/>
  <c r="F34" i="39"/>
  <c r="E34" i="39"/>
  <c r="D34" i="39"/>
  <c r="N33" i="39"/>
  <c r="O33" i="39"/>
  <c r="M32" i="39"/>
  <c r="L32" i="39"/>
  <c r="K32" i="39"/>
  <c r="J32" i="39"/>
  <c r="I32" i="39"/>
  <c r="H32" i="39"/>
  <c r="G32" i="39"/>
  <c r="F32" i="39"/>
  <c r="E32" i="39"/>
  <c r="D32" i="39"/>
  <c r="N31" i="39"/>
  <c r="O31" i="39"/>
  <c r="N30" i="39"/>
  <c r="O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N19" i="39" s="1"/>
  <c r="O19" i="39" s="1"/>
  <c r="D19" i="39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N33" i="38"/>
  <c r="O33" i="38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N14" i="38" s="1"/>
  <c r="O14" i="38" s="1"/>
  <c r="D14" i="38"/>
  <c r="N13" i="38"/>
  <c r="O13" i="38" s="1"/>
  <c r="N12" i="38"/>
  <c r="O12" i="38"/>
  <c r="N11" i="38"/>
  <c r="O11" i="38"/>
  <c r="N10" i="38"/>
  <c r="O10" i="38" s="1"/>
  <c r="N9" i="38"/>
  <c r="O9" i="38" s="1"/>
  <c r="N8" i="38"/>
  <c r="O8" i="38"/>
  <c r="N7" i="38"/>
  <c r="O7" i="38" s="1"/>
  <c r="N6" i="38"/>
  <c r="O6" i="38"/>
  <c r="M5" i="38"/>
  <c r="M37" i="38" s="1"/>
  <c r="L5" i="38"/>
  <c r="L37" i="38" s="1"/>
  <c r="K5" i="38"/>
  <c r="J5" i="38"/>
  <c r="I5" i="38"/>
  <c r="H5" i="38"/>
  <c r="G5" i="38"/>
  <c r="F5" i="38"/>
  <c r="E5" i="38"/>
  <c r="D5" i="38"/>
  <c r="N34" i="37"/>
  <c r="O34" i="37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N30" i="37"/>
  <c r="O30" i="37"/>
  <c r="M29" i="37"/>
  <c r="L29" i="37"/>
  <c r="K29" i="37"/>
  <c r="J29" i="37"/>
  <c r="I29" i="37"/>
  <c r="H29" i="37"/>
  <c r="G29" i="37"/>
  <c r="F29" i="37"/>
  <c r="E29" i="37"/>
  <c r="D29" i="37"/>
  <c r="N28" i="37"/>
  <c r="O28" i="37"/>
  <c r="M27" i="37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/>
  <c r="N6" i="37"/>
  <c r="O6" i="37" s="1"/>
  <c r="M5" i="37"/>
  <c r="L5" i="37"/>
  <c r="K5" i="37"/>
  <c r="J5" i="37"/>
  <c r="I5" i="37"/>
  <c r="H5" i="37"/>
  <c r="H35" i="37" s="1"/>
  <c r="G5" i="37"/>
  <c r="G35" i="37" s="1"/>
  <c r="F5" i="37"/>
  <c r="E5" i="37"/>
  <c r="D5" i="37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/>
  <c r="N29" i="36"/>
  <c r="O29" i="36" s="1"/>
  <c r="M28" i="36"/>
  <c r="L28" i="36"/>
  <c r="K28" i="36"/>
  <c r="J28" i="36"/>
  <c r="I28" i="36"/>
  <c r="H28" i="36"/>
  <c r="G28" i="36"/>
  <c r="F28" i="36"/>
  <c r="E28" i="36"/>
  <c r="N28" i="36" s="1"/>
  <c r="O28" i="36" s="1"/>
  <c r="D28" i="36"/>
  <c r="N27" i="36"/>
  <c r="O27" i="36"/>
  <c r="M26" i="36"/>
  <c r="L26" i="36"/>
  <c r="K26" i="36"/>
  <c r="J26" i="36"/>
  <c r="I26" i="36"/>
  <c r="H26" i="36"/>
  <c r="G26" i="36"/>
  <c r="F26" i="36"/>
  <c r="E26" i="36"/>
  <c r="D26" i="36"/>
  <c r="N25" i="36"/>
  <c r="O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D5" i="36"/>
  <c r="N34" i="35"/>
  <c r="O34" i="35"/>
  <c r="N33" i="35"/>
  <c r="O33" i="35" s="1"/>
  <c r="N32" i="35"/>
  <c r="O32" i="35" s="1"/>
  <c r="M31" i="35"/>
  <c r="L31" i="35"/>
  <c r="K31" i="35"/>
  <c r="J31" i="35"/>
  <c r="I31" i="35"/>
  <c r="H31" i="35"/>
  <c r="N31" i="35" s="1"/>
  <c r="O31" i="35" s="1"/>
  <c r="G31" i="35"/>
  <c r="F31" i="35"/>
  <c r="E31" i="35"/>
  <c r="D31" i="35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/>
  <c r="N18" i="35"/>
  <c r="O18" i="35" s="1"/>
  <c r="M17" i="35"/>
  <c r="L17" i="35"/>
  <c r="L35" i="35" s="1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F35" i="35" s="1"/>
  <c r="E5" i="35"/>
  <c r="D5" i="35"/>
  <c r="N35" i="34"/>
  <c r="O35" i="34" s="1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M22" i="34"/>
  <c r="L22" i="34"/>
  <c r="K22" i="34"/>
  <c r="J22" i="34"/>
  <c r="I22" i="34"/>
  <c r="H22" i="34"/>
  <c r="G22" i="34"/>
  <c r="G36" i="34" s="1"/>
  <c r="F22" i="34"/>
  <c r="E22" i="34"/>
  <c r="D22" i="34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30" i="33"/>
  <c r="F30" i="33"/>
  <c r="G30" i="33"/>
  <c r="H30" i="33"/>
  <c r="I30" i="33"/>
  <c r="J30" i="33"/>
  <c r="K30" i="33"/>
  <c r="L30" i="33"/>
  <c r="M30" i="33"/>
  <c r="D30" i="33"/>
  <c r="E26" i="33"/>
  <c r="F26" i="33"/>
  <c r="G26" i="33"/>
  <c r="H26" i="33"/>
  <c r="I26" i="33"/>
  <c r="J26" i="33"/>
  <c r="K26" i="33"/>
  <c r="L26" i="33"/>
  <c r="M26" i="33"/>
  <c r="E23" i="33"/>
  <c r="F23" i="33"/>
  <c r="G23" i="33"/>
  <c r="G33" i="33" s="1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H5" i="33"/>
  <c r="I5" i="33"/>
  <c r="J5" i="33"/>
  <c r="K5" i="33"/>
  <c r="L5" i="33"/>
  <c r="M5" i="33"/>
  <c r="D26" i="33"/>
  <c r="N26" i="33"/>
  <c r="O26" i="33" s="1"/>
  <c r="D21" i="33"/>
  <c r="D17" i="33"/>
  <c r="D13" i="33"/>
  <c r="D33" i="33" s="1"/>
  <c r="D5" i="33"/>
  <c r="N32" i="33"/>
  <c r="O32" i="33" s="1"/>
  <c r="N31" i="33"/>
  <c r="O31" i="33" s="1"/>
  <c r="N27" i="33"/>
  <c r="O27" i="33" s="1"/>
  <c r="N28" i="33"/>
  <c r="O28" i="33" s="1"/>
  <c r="N29" i="33"/>
  <c r="O29" i="33"/>
  <c r="D23" i="33"/>
  <c r="N23" i="33" s="1"/>
  <c r="O23" i="33" s="1"/>
  <c r="N24" i="33"/>
  <c r="O24" i="33"/>
  <c r="N25" i="33"/>
  <c r="O25" i="33"/>
  <c r="N22" i="33"/>
  <c r="O22" i="33" s="1"/>
  <c r="N15" i="33"/>
  <c r="O15" i="33" s="1"/>
  <c r="N16" i="33"/>
  <c r="O16" i="33" s="1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/>
  <c r="N18" i="33"/>
  <c r="O18" i="33" s="1"/>
  <c r="N19" i="33"/>
  <c r="O19" i="33" s="1"/>
  <c r="N20" i="33"/>
  <c r="O20" i="33" s="1"/>
  <c r="N14" i="33"/>
  <c r="O14" i="33" s="1"/>
  <c r="G35" i="35"/>
  <c r="N5" i="36"/>
  <c r="O5" i="36" s="1"/>
  <c r="L43" i="41"/>
  <c r="N19" i="41"/>
  <c r="O19" i="41" s="1"/>
  <c r="N24" i="42"/>
  <c r="O24" i="42"/>
  <c r="N19" i="42"/>
  <c r="O19" i="42" s="1"/>
  <c r="N5" i="42"/>
  <c r="O5" i="42" s="1"/>
  <c r="H44" i="43"/>
  <c r="N15" i="44"/>
  <c r="O15" i="44" s="1"/>
  <c r="I44" i="44"/>
  <c r="N31" i="45"/>
  <c r="O31" i="45" s="1"/>
  <c r="G43" i="45"/>
  <c r="H43" i="45"/>
  <c r="I43" i="45"/>
  <c r="J43" i="45"/>
  <c r="K43" i="45"/>
  <c r="N5" i="45"/>
  <c r="O5" i="45" s="1"/>
  <c r="N40" i="46"/>
  <c r="O40" i="46" s="1"/>
  <c r="N34" i="46"/>
  <c r="O34" i="46"/>
  <c r="N19" i="46"/>
  <c r="O19" i="46" s="1"/>
  <c r="F43" i="46"/>
  <c r="G43" i="46"/>
  <c r="D43" i="46"/>
  <c r="E43" i="46"/>
  <c r="O40" i="48"/>
  <c r="P40" i="48" s="1"/>
  <c r="O35" i="48"/>
  <c r="P35" i="48"/>
  <c r="O32" i="48"/>
  <c r="P32" i="48" s="1"/>
  <c r="O20" i="48"/>
  <c r="P20" i="48" s="1"/>
  <c r="O15" i="48"/>
  <c r="P15" i="48"/>
  <c r="O5" i="48"/>
  <c r="P5" i="48"/>
  <c r="E35" i="35" l="1"/>
  <c r="N23" i="35"/>
  <c r="O23" i="35" s="1"/>
  <c r="D43" i="45"/>
  <c r="N32" i="44"/>
  <c r="O32" i="44" s="1"/>
  <c r="E43" i="45"/>
  <c r="E42" i="39"/>
  <c r="F43" i="45"/>
  <c r="N5" i="37"/>
  <c r="O5" i="37" s="1"/>
  <c r="J37" i="38"/>
  <c r="G42" i="39"/>
  <c r="N28" i="41"/>
  <c r="O28" i="41" s="1"/>
  <c r="J44" i="44"/>
  <c r="J33" i="33"/>
  <c r="N27" i="37"/>
  <c r="O27" i="37" s="1"/>
  <c r="N32" i="39"/>
  <c r="O32" i="39" s="1"/>
  <c r="N40" i="39"/>
  <c r="O40" i="39" s="1"/>
  <c r="E43" i="41"/>
  <c r="M43" i="45"/>
  <c r="K33" i="33"/>
  <c r="J42" i="39"/>
  <c r="M42" i="39"/>
  <c r="H36" i="40"/>
  <c r="G43" i="41"/>
  <c r="M43" i="48"/>
  <c r="F33" i="33"/>
  <c r="E34" i="36"/>
  <c r="K42" i="39"/>
  <c r="N41" i="43"/>
  <c r="O41" i="43" s="1"/>
  <c r="N43" i="48"/>
  <c r="I33" i="33"/>
  <c r="D36" i="34"/>
  <c r="F34" i="36"/>
  <c r="N32" i="37"/>
  <c r="O32" i="37" s="1"/>
  <c r="L42" i="39"/>
  <c r="N5" i="41"/>
  <c r="O5" i="41" s="1"/>
  <c r="N15" i="42"/>
  <c r="O15" i="42" s="1"/>
  <c r="N28" i="42"/>
  <c r="O28" i="42" s="1"/>
  <c r="N24" i="43"/>
  <c r="O24" i="43" s="1"/>
  <c r="N24" i="44"/>
  <c r="O24" i="44" s="1"/>
  <c r="H43" i="46"/>
  <c r="N5" i="46"/>
  <c r="O5" i="46" s="1"/>
  <c r="I43" i="46"/>
  <c r="J35" i="35"/>
  <c r="F36" i="34"/>
  <c r="N32" i="34"/>
  <c r="O32" i="34" s="1"/>
  <c r="N13" i="35"/>
  <c r="O13" i="35" s="1"/>
  <c r="N21" i="35"/>
  <c r="O21" i="35" s="1"/>
  <c r="L44" i="42"/>
  <c r="N35" i="42"/>
  <c r="O35" i="42" s="1"/>
  <c r="M43" i="46"/>
  <c r="N5" i="40"/>
  <c r="O5" i="40" s="1"/>
  <c r="I36" i="34"/>
  <c r="N28" i="44"/>
  <c r="O28" i="44" s="1"/>
  <c r="N28" i="35"/>
  <c r="O28" i="35" s="1"/>
  <c r="N22" i="37"/>
  <c r="O22" i="37" s="1"/>
  <c r="M44" i="44"/>
  <c r="N24" i="39"/>
  <c r="O24" i="39" s="1"/>
  <c r="N24" i="45"/>
  <c r="O24" i="45" s="1"/>
  <c r="N18" i="38"/>
  <c r="O18" i="38" s="1"/>
  <c r="N23" i="38"/>
  <c r="O23" i="38" s="1"/>
  <c r="D42" i="39"/>
  <c r="I42" i="39"/>
  <c r="N13" i="40"/>
  <c r="O13" i="40" s="1"/>
  <c r="N41" i="44"/>
  <c r="O41" i="44" s="1"/>
  <c r="H33" i="33"/>
  <c r="I35" i="37"/>
  <c r="N35" i="38"/>
  <c r="O35" i="38" s="1"/>
  <c r="N24" i="40"/>
  <c r="O24" i="40" s="1"/>
  <c r="N21" i="33"/>
  <c r="O21" i="33" s="1"/>
  <c r="H34" i="36"/>
  <c r="E37" i="38"/>
  <c r="I43" i="41"/>
  <c r="N34" i="39"/>
  <c r="O34" i="39" s="1"/>
  <c r="L36" i="40"/>
  <c r="N30" i="40"/>
  <c r="O30" i="40" s="1"/>
  <c r="N34" i="40"/>
  <c r="O34" i="40" s="1"/>
  <c r="N32" i="42"/>
  <c r="O32" i="42" s="1"/>
  <c r="N31" i="46"/>
  <c r="O31" i="46" s="1"/>
  <c r="D43" i="48"/>
  <c r="I34" i="36"/>
  <c r="N29" i="37"/>
  <c r="O29" i="37" s="1"/>
  <c r="N5" i="33"/>
  <c r="O5" i="33" s="1"/>
  <c r="N22" i="34"/>
  <c r="O22" i="34" s="1"/>
  <c r="M36" i="34"/>
  <c r="J34" i="36"/>
  <c r="D34" i="36"/>
  <c r="G37" i="38"/>
  <c r="E44" i="42"/>
  <c r="N19" i="43"/>
  <c r="O19" i="43" s="1"/>
  <c r="N24" i="46"/>
  <c r="O24" i="46" s="1"/>
  <c r="E43" i="48"/>
  <c r="N13" i="33"/>
  <c r="O13" i="33" s="1"/>
  <c r="M33" i="33"/>
  <c r="N29" i="34"/>
  <c r="O29" i="34" s="1"/>
  <c r="H44" i="42"/>
  <c r="M44" i="42"/>
  <c r="I44" i="43"/>
  <c r="H44" i="44"/>
  <c r="N19" i="44"/>
  <c r="O19" i="44" s="1"/>
  <c r="K43" i="46"/>
  <c r="F43" i="48"/>
  <c r="H35" i="35"/>
  <c r="N30" i="33"/>
  <c r="O30" i="33" s="1"/>
  <c r="N5" i="35"/>
  <c r="O5" i="35" s="1"/>
  <c r="I35" i="35"/>
  <c r="N31" i="36"/>
  <c r="O31" i="36" s="1"/>
  <c r="I37" i="38"/>
  <c r="J44" i="43"/>
  <c r="K44" i="44"/>
  <c r="O43" i="49"/>
  <c r="P43" i="49" s="1"/>
  <c r="M43" i="41"/>
  <c r="G44" i="44"/>
  <c r="N27" i="34"/>
  <c r="O27" i="34" s="1"/>
  <c r="J36" i="34"/>
  <c r="L43" i="46"/>
  <c r="N18" i="40"/>
  <c r="O18" i="40" s="1"/>
  <c r="K36" i="34"/>
  <c r="L34" i="36"/>
  <c r="K37" i="38"/>
  <c r="N30" i="38"/>
  <c r="O30" i="38" s="1"/>
  <c r="L44" i="43"/>
  <c r="N15" i="43"/>
  <c r="O15" i="43" s="1"/>
  <c r="N15" i="45"/>
  <c r="O15" i="45" s="1"/>
  <c r="E33" i="33"/>
  <c r="M34" i="36"/>
  <c r="D36" i="40"/>
  <c r="N35" i="43"/>
  <c r="O35" i="43" s="1"/>
  <c r="N34" i="45"/>
  <c r="O34" i="45" s="1"/>
  <c r="N5" i="44"/>
  <c r="O5" i="44" s="1"/>
  <c r="F44" i="44"/>
  <c r="L43" i="45"/>
  <c r="N43" i="45" s="1"/>
  <c r="O43" i="45" s="1"/>
  <c r="N19" i="45"/>
  <c r="O19" i="45" s="1"/>
  <c r="N27" i="46"/>
  <c r="O27" i="46" s="1"/>
  <c r="N17" i="36"/>
  <c r="O17" i="36" s="1"/>
  <c r="F42" i="39"/>
  <c r="E36" i="40"/>
  <c r="H43" i="48"/>
  <c r="J43" i="41"/>
  <c r="J35" i="37"/>
  <c r="N18" i="37"/>
  <c r="O18" i="37" s="1"/>
  <c r="N26" i="38"/>
  <c r="O26" i="38" s="1"/>
  <c r="H37" i="38"/>
  <c r="F36" i="40"/>
  <c r="N22" i="40"/>
  <c r="O22" i="40" s="1"/>
  <c r="N15" i="41"/>
  <c r="O15" i="41" s="1"/>
  <c r="F43" i="41"/>
  <c r="D43" i="41"/>
  <c r="N40" i="41"/>
  <c r="O40" i="41" s="1"/>
  <c r="N32" i="43"/>
  <c r="O32" i="43" s="1"/>
  <c r="I43" i="48"/>
  <c r="J43" i="46"/>
  <c r="N18" i="34"/>
  <c r="O18" i="34" s="1"/>
  <c r="N24" i="34"/>
  <c r="O24" i="34" s="1"/>
  <c r="N23" i="36"/>
  <c r="O23" i="36" s="1"/>
  <c r="D37" i="38"/>
  <c r="H42" i="39"/>
  <c r="G36" i="40"/>
  <c r="D44" i="44"/>
  <c r="N44" i="44" s="1"/>
  <c r="O44" i="44" s="1"/>
  <c r="J43" i="48"/>
  <c r="J44" i="42"/>
  <c r="H36" i="34"/>
  <c r="N21" i="36"/>
  <c r="O21" i="36" s="1"/>
  <c r="K35" i="37"/>
  <c r="N13" i="37"/>
  <c r="O13" i="37" s="1"/>
  <c r="D35" i="37"/>
  <c r="L35" i="37"/>
  <c r="H43" i="41"/>
  <c r="N5" i="43"/>
  <c r="O5" i="43" s="1"/>
  <c r="D44" i="43"/>
  <c r="N5" i="39"/>
  <c r="O5" i="39" s="1"/>
  <c r="L36" i="34"/>
  <c r="N14" i="34"/>
  <c r="O14" i="34" s="1"/>
  <c r="D44" i="42"/>
  <c r="K35" i="35"/>
  <c r="N26" i="35"/>
  <c r="O26" i="35" s="1"/>
  <c r="E35" i="37"/>
  <c r="F37" i="38"/>
  <c r="J36" i="40"/>
  <c r="F44" i="42"/>
  <c r="E44" i="43"/>
  <c r="N28" i="43"/>
  <c r="O28" i="43" s="1"/>
  <c r="K43" i="48"/>
  <c r="E36" i="34"/>
  <c r="N5" i="34"/>
  <c r="O5" i="34" s="1"/>
  <c r="L33" i="33"/>
  <c r="M35" i="35"/>
  <c r="N26" i="36"/>
  <c r="O26" i="36" s="1"/>
  <c r="N17" i="33"/>
  <c r="O17" i="33" s="1"/>
  <c r="D35" i="35"/>
  <c r="N17" i="35"/>
  <c r="O17" i="35" s="1"/>
  <c r="G34" i="36"/>
  <c r="K34" i="36"/>
  <c r="N13" i="36"/>
  <c r="O13" i="36" s="1"/>
  <c r="M35" i="37"/>
  <c r="F35" i="37"/>
  <c r="N5" i="38"/>
  <c r="O5" i="38" s="1"/>
  <c r="N28" i="39"/>
  <c r="O28" i="39" s="1"/>
  <c r="K36" i="40"/>
  <c r="N32" i="41"/>
  <c r="O32" i="41" s="1"/>
  <c r="N34" i="41"/>
  <c r="O34" i="41" s="1"/>
  <c r="G44" i="42"/>
  <c r="N41" i="42"/>
  <c r="O41" i="42" s="1"/>
  <c r="F44" i="43"/>
  <c r="N35" i="44"/>
  <c r="O35" i="44" s="1"/>
  <c r="L43" i="48"/>
  <c r="N42" i="39" l="1"/>
  <c r="O42" i="39" s="1"/>
  <c r="N33" i="33"/>
  <c r="O33" i="33" s="1"/>
  <c r="N44" i="42"/>
  <c r="O44" i="42" s="1"/>
  <c r="N34" i="36"/>
  <c r="O34" i="36" s="1"/>
  <c r="N43" i="46"/>
  <c r="O43" i="46" s="1"/>
  <c r="O43" i="48"/>
  <c r="P43" i="48" s="1"/>
  <c r="N36" i="34"/>
  <c r="O36" i="34" s="1"/>
  <c r="N35" i="37"/>
  <c r="O35" i="37" s="1"/>
  <c r="N36" i="40"/>
  <c r="O36" i="40" s="1"/>
  <c r="N43" i="41"/>
  <c r="O43" i="41" s="1"/>
  <c r="N44" i="43"/>
  <c r="O44" i="43" s="1"/>
  <c r="N35" i="35"/>
  <c r="O35" i="35" s="1"/>
  <c r="N37" i="38"/>
  <c r="O37" i="38" s="1"/>
</calcChain>
</file>

<file path=xl/sharedStrings.xml><?xml version="1.0" encoding="utf-8"?>
<sst xmlns="http://schemas.openxmlformats.org/spreadsheetml/2006/main" count="955" uniqueCount="114">
  <si>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</si>
  <si>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</si>
  <si>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</si>
  <si>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</si>
  <si>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</si>
  <si>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</si>
  <si>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</si>
  <si>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</si>
  <si>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</si>
  <si>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</si>
  <si>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</si>
  <si>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</si>
  <si>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</si>
  <si>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</si>
  <si>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</si>
  <si>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</si>
  <si>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</si>
  <si>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</si>
  <si>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</si>
  <si>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</si>
  <si>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</si>
  <si>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</si>
  <si>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</si>
  <si>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</si>
  <si>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</si>
  <si>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</si>
  <si>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</si>
  <si>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</si>
  <si>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</si>
  <si>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</si>
  <si>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</si>
  <si>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</si>
  <si>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</si>
  <si>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</si>
  <si>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</si>
  <si>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</si>
  <si>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Economic Environment</t>
  </si>
  <si>
    <t>Industry Development</t>
  </si>
  <si>
    <t>Housing and Urban Development</t>
  </si>
  <si>
    <t>Culture / Recreation</t>
  </si>
  <si>
    <t>Parks and Recreation</t>
  </si>
  <si>
    <t>Special Recreation Facilities</t>
  </si>
  <si>
    <t>Other Culture / Recreation</t>
  </si>
  <si>
    <t>Inter-Fund Group Transfers Out</t>
  </si>
  <si>
    <t>Proprietary - Other Non-Operating Disbursements</t>
  </si>
  <si>
    <t>Other Uses and Non-Operating</t>
  </si>
  <si>
    <t>2009 Municipal Population:</t>
  </si>
  <si>
    <t>Daytona Beach Expenditures Reported by Account Code and Fund Type</t>
  </si>
  <si>
    <t>Local Fiscal Year Ended September 30, 2010</t>
  </si>
  <si>
    <t>Other General Government Services</t>
  </si>
  <si>
    <t>Sewer / Wastewater Services</t>
  </si>
  <si>
    <t>Flood Control / Stormwater Management</t>
  </si>
  <si>
    <t>Human Services</t>
  </si>
  <si>
    <t>Other Human Services</t>
  </si>
  <si>
    <t>Installment Purchase Acquisitions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</si>
  <si>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</si>
  <si>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</si>
  <si>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</si>
  <si>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Extraordinary Items (Loss)</t>
  </si>
  <si>
    <t>2011 Municipal Population:</t>
  </si>
  <si>
    <t>Local Fiscal Year Ended September 30, 2012</t>
  </si>
  <si>
    <t>2012 Municipal Population:</t>
  </si>
  <si>
    <t>Local Fiscal Year Ended September 30, 2008</t>
  </si>
  <si>
    <t>Non-Court Information Systems</t>
  </si>
  <si>
    <t>Emergency and Disaster Relief Services</t>
  </si>
  <si>
    <t>Parking Facilities</t>
  </si>
  <si>
    <t>Other Economic Environment</t>
  </si>
  <si>
    <t>Cultural Services</t>
  </si>
  <si>
    <t>Special Events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</si>
  <si>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</si>
  <si>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</si>
  <si>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</si>
  <si>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</si>
  <si>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</si>
  <si>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</si>
  <si>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</si>
  <si>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</si>
  <si>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</si>
  <si>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Other Transportation</t>
  </si>
  <si>
    <t>Public Assistance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</si>
  <si>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</si>
  <si>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</si>
  <si>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</si>
  <si>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</si>
  <si>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</si>
  <si>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</si>
  <si>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</si>
  <si>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</si>
  <si>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Non-Operating Interest Expense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</si>
  <si>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</si>
  <si>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</si>
  <si>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</si>
  <si>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</si>
  <si>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</si>
  <si>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</si>
  <si>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</si>
  <si>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</si>
  <si>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</si>
  <si>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</si>
  <si>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</si>
  <si>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</si>
  <si>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</si>
  <si>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</si>
  <si>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</si>
  <si>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Public Assistance Services</t>
  </si>
  <si>
    <t>Inter-fund Group Transfers Out</t>
  </si>
  <si>
    <t>Proprietary - Non-Operating Interest Expense</t>
  </si>
  <si>
    <t>2021 Municipal Population:</t>
  </si>
  <si>
    <t>Other Public Safety</t>
  </si>
  <si>
    <t>Local Fiscal Year Ended September 30, 2022</t>
  </si>
  <si>
    <t>Employment Opportunity and Development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</si>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</sst>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78D8C-0708-4503-9B64-DD7E50CF6386}">
  <sheetPr>
    <pageSetUpPr fitToPage="1"/>
  </sheetPr>
  <dimension ref="A1:ED49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112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101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102</v>
      </c>
      <c r="N4" s="98" t="s">
        <v>5</v>
      </c>
      <c r="O4" s="98" t="s">
        <v>103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SUM(D6:D14)</f>
        <v>19674023</v>
      </c>
      <c r="E5" s="103">
        <f t="shared" ref="E5:N5" si="0">SUM(E6:E14)</f>
        <v>39534</v>
      </c>
      <c r="F5" s="103">
        <f t="shared" si="0"/>
        <v>7225860</v>
      </c>
      <c r="G5" s="103">
        <f t="shared" si="0"/>
        <v>249509</v>
      </c>
      <c r="H5" s="103">
        <f t="shared" si="0"/>
        <v>0</v>
      </c>
      <c r="I5" s="103">
        <f t="shared" si="0"/>
        <v>2594103</v>
      </c>
      <c r="J5" s="103">
        <f t="shared" si="0"/>
        <v>16956767</v>
      </c>
      <c r="K5" s="103">
        <f t="shared" si="0"/>
        <v>20405144</v>
      </c>
      <c r="L5" s="103">
        <f>SUM(L6:L14)</f>
        <v>0</v>
      </c>
      <c r="M5" s="103">
        <f t="shared" si="0"/>
        <v>0</v>
      </c>
      <c r="N5" s="103">
        <f t="shared" si="0"/>
        <v>0</v>
      </c>
      <c r="O5" s="104">
        <f>SUM(D5:N5)</f>
        <v>67144940</v>
      </c>
      <c r="P5" s="105">
        <f>(O5/P$47)</f>
        <v>829.5643686681492</v>
      </c>
      <c r="Q5" s="106"/>
    </row>
    <row r="6" spans="1:134">
      <c r="A6" s="108"/>
      <c r="B6" s="109">
        <v>511</v>
      </c>
      <c r="C6" s="110" t="s">
        <v>19</v>
      </c>
      <c r="D6" s="111">
        <v>1281416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1281416</v>
      </c>
      <c r="P6" s="112">
        <f>(O6/P$47)</f>
        <v>15.831677786014332</v>
      </c>
      <c r="Q6" s="113"/>
    </row>
    <row r="7" spans="1:134">
      <c r="A7" s="108"/>
      <c r="B7" s="109">
        <v>512</v>
      </c>
      <c r="C7" s="110" t="s">
        <v>20</v>
      </c>
      <c r="D7" s="111">
        <v>2826906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4" si="1">SUM(D7:N7)</f>
        <v>2826906</v>
      </c>
      <c r="P7" s="112">
        <f>(O7/P$47)</f>
        <v>34.92594514455152</v>
      </c>
      <c r="Q7" s="113"/>
    </row>
    <row r="8" spans="1:134">
      <c r="A8" s="108"/>
      <c r="B8" s="109">
        <v>513</v>
      </c>
      <c r="C8" s="110" t="s">
        <v>21</v>
      </c>
      <c r="D8" s="111">
        <v>2066781</v>
      </c>
      <c r="E8" s="111">
        <v>19175</v>
      </c>
      <c r="F8" s="111">
        <v>0</v>
      </c>
      <c r="G8" s="111">
        <v>0</v>
      </c>
      <c r="H8" s="111">
        <v>0</v>
      </c>
      <c r="I8" s="111">
        <v>2594103</v>
      </c>
      <c r="J8" s="111">
        <v>8390207</v>
      </c>
      <c r="K8" s="111">
        <v>0</v>
      </c>
      <c r="L8" s="111">
        <v>0</v>
      </c>
      <c r="M8" s="111">
        <v>0</v>
      </c>
      <c r="N8" s="111">
        <v>0</v>
      </c>
      <c r="O8" s="111">
        <f t="shared" si="1"/>
        <v>13070266</v>
      </c>
      <c r="P8" s="112">
        <f>(O8/P$47)</f>
        <v>161.48092414133927</v>
      </c>
      <c r="Q8" s="113"/>
    </row>
    <row r="9" spans="1:134">
      <c r="A9" s="108"/>
      <c r="B9" s="109">
        <v>514</v>
      </c>
      <c r="C9" s="110" t="s">
        <v>22</v>
      </c>
      <c r="D9" s="111">
        <v>1864625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161913</v>
      </c>
      <c r="K9" s="111">
        <v>0</v>
      </c>
      <c r="L9" s="111">
        <v>0</v>
      </c>
      <c r="M9" s="111">
        <v>0</v>
      </c>
      <c r="N9" s="111">
        <v>0</v>
      </c>
      <c r="O9" s="111">
        <f t="shared" si="1"/>
        <v>2026538</v>
      </c>
      <c r="P9" s="112">
        <f>(O9/P$47)</f>
        <v>25.03753397578453</v>
      </c>
      <c r="Q9" s="113"/>
    </row>
    <row r="10" spans="1:134">
      <c r="A10" s="108"/>
      <c r="B10" s="109">
        <v>515</v>
      </c>
      <c r="C10" s="110" t="s">
        <v>23</v>
      </c>
      <c r="D10" s="111">
        <v>1398450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1"/>
        <v>1398450</v>
      </c>
      <c r="P10" s="112">
        <f>(O10/P$47)</f>
        <v>17.277613046701259</v>
      </c>
      <c r="Q10" s="113"/>
    </row>
    <row r="11" spans="1:134">
      <c r="A11" s="108"/>
      <c r="B11" s="109">
        <v>516</v>
      </c>
      <c r="C11" s="110" t="s">
        <v>63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5958445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5958445</v>
      </c>
      <c r="P11" s="112">
        <f>(O11/P$47)</f>
        <v>73.61557944156165</v>
      </c>
      <c r="Q11" s="113"/>
    </row>
    <row r="12" spans="1:134">
      <c r="A12" s="108"/>
      <c r="B12" s="109">
        <v>517</v>
      </c>
      <c r="C12" s="110" t="s">
        <v>24</v>
      </c>
      <c r="D12" s="111">
        <v>0</v>
      </c>
      <c r="E12" s="111">
        <v>20359</v>
      </c>
      <c r="F12" s="111">
        <v>7225860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7246219</v>
      </c>
      <c r="P12" s="112">
        <f>(O12/P$47)</f>
        <v>89.525809241413398</v>
      </c>
      <c r="Q12" s="113"/>
    </row>
    <row r="13" spans="1:134">
      <c r="A13" s="108"/>
      <c r="B13" s="109">
        <v>518</v>
      </c>
      <c r="C13" s="110" t="s">
        <v>25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18847790</v>
      </c>
      <c r="L13" s="111">
        <v>0</v>
      </c>
      <c r="M13" s="111">
        <v>0</v>
      </c>
      <c r="N13" s="111">
        <v>0</v>
      </c>
      <c r="O13" s="111">
        <f t="shared" si="1"/>
        <v>18847790</v>
      </c>
      <c r="P13" s="112">
        <f>(O13/P$47)</f>
        <v>232.86125525080305</v>
      </c>
      <c r="Q13" s="113"/>
    </row>
    <row r="14" spans="1:134">
      <c r="A14" s="108"/>
      <c r="B14" s="109">
        <v>519</v>
      </c>
      <c r="C14" s="110" t="s">
        <v>49</v>
      </c>
      <c r="D14" s="111">
        <v>10235845</v>
      </c>
      <c r="E14" s="111">
        <v>0</v>
      </c>
      <c r="F14" s="111">
        <v>0</v>
      </c>
      <c r="G14" s="111">
        <v>249509</v>
      </c>
      <c r="H14" s="111">
        <v>0</v>
      </c>
      <c r="I14" s="111">
        <v>0</v>
      </c>
      <c r="J14" s="111">
        <v>2446202</v>
      </c>
      <c r="K14" s="111">
        <v>1557354</v>
      </c>
      <c r="L14" s="111">
        <v>0</v>
      </c>
      <c r="M14" s="111">
        <v>0</v>
      </c>
      <c r="N14" s="111">
        <v>0</v>
      </c>
      <c r="O14" s="111">
        <f t="shared" si="1"/>
        <v>14488910</v>
      </c>
      <c r="P14" s="112">
        <f>(O14/P$47)</f>
        <v>179.00803063998023</v>
      </c>
      <c r="Q14" s="113"/>
    </row>
    <row r="15" spans="1:134" ht="15.75">
      <c r="A15" s="114" t="s">
        <v>26</v>
      </c>
      <c r="B15" s="115"/>
      <c r="C15" s="116"/>
      <c r="D15" s="117">
        <f>SUM(D16:D19)</f>
        <v>64073463</v>
      </c>
      <c r="E15" s="117">
        <f>SUM(E16:E19)</f>
        <v>6022867</v>
      </c>
      <c r="F15" s="117">
        <f>SUM(F16:F19)</f>
        <v>0</v>
      </c>
      <c r="G15" s="117">
        <f>SUM(G16:G19)</f>
        <v>71761</v>
      </c>
      <c r="H15" s="117">
        <f>SUM(H16:H19)</f>
        <v>0</v>
      </c>
      <c r="I15" s="117">
        <f>SUM(I16:I19)</f>
        <v>0</v>
      </c>
      <c r="J15" s="117">
        <f>SUM(J16:J19)</f>
        <v>0</v>
      </c>
      <c r="K15" s="117">
        <f>SUM(K16:K19)</f>
        <v>0</v>
      </c>
      <c r="L15" s="117">
        <f>SUM(L16:L19)</f>
        <v>0</v>
      </c>
      <c r="M15" s="117">
        <f>SUM(M16:M19)</f>
        <v>171680</v>
      </c>
      <c r="N15" s="117">
        <f>SUM(N16:N19)</f>
        <v>0</v>
      </c>
      <c r="O15" s="118">
        <f>SUM(D15:N15)</f>
        <v>70339771</v>
      </c>
      <c r="P15" s="119">
        <f>(O15/P$47)</f>
        <v>869.03596491228075</v>
      </c>
      <c r="Q15" s="120"/>
    </row>
    <row r="16" spans="1:134">
      <c r="A16" s="108"/>
      <c r="B16" s="109">
        <v>521</v>
      </c>
      <c r="C16" s="110" t="s">
        <v>27</v>
      </c>
      <c r="D16" s="111">
        <v>44804103</v>
      </c>
      <c r="E16" s="111">
        <v>836107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171680</v>
      </c>
      <c r="N16" s="111">
        <v>0</v>
      </c>
      <c r="O16" s="111">
        <f>SUM(D16:N16)</f>
        <v>45811890</v>
      </c>
      <c r="P16" s="112">
        <f>(O16/P$47)</f>
        <v>565.99814677538916</v>
      </c>
      <c r="Q16" s="113"/>
    </row>
    <row r="17" spans="1:17">
      <c r="A17" s="108"/>
      <c r="B17" s="109">
        <v>522</v>
      </c>
      <c r="C17" s="110" t="s">
        <v>28</v>
      </c>
      <c r="D17" s="111">
        <v>17471751</v>
      </c>
      <c r="E17" s="111">
        <v>162214</v>
      </c>
      <c r="F17" s="111">
        <v>0</v>
      </c>
      <c r="G17" s="111">
        <v>71761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19" si="2">SUM(D17:N17)</f>
        <v>17705726</v>
      </c>
      <c r="P17" s="112">
        <f>(O17/P$47)</f>
        <v>218.75124783790463</v>
      </c>
      <c r="Q17" s="113"/>
    </row>
    <row r="18" spans="1:17">
      <c r="A18" s="108"/>
      <c r="B18" s="109">
        <v>524</v>
      </c>
      <c r="C18" s="110" t="s">
        <v>29</v>
      </c>
      <c r="D18" s="111">
        <v>1797609</v>
      </c>
      <c r="E18" s="111">
        <v>4936490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6734099</v>
      </c>
      <c r="P18" s="112">
        <f>(O18/P$47)</f>
        <v>83.198653323449463</v>
      </c>
      <c r="Q18" s="113"/>
    </row>
    <row r="19" spans="1:17">
      <c r="A19" s="108"/>
      <c r="B19" s="109">
        <v>529</v>
      </c>
      <c r="C19" s="110" t="s">
        <v>108</v>
      </c>
      <c r="D19" s="111">
        <v>0</v>
      </c>
      <c r="E19" s="111">
        <v>88056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88056</v>
      </c>
      <c r="P19" s="112">
        <f>(O19/P$47)</f>
        <v>1.0879169755374352</v>
      </c>
      <c r="Q19" s="113"/>
    </row>
    <row r="20" spans="1:17" ht="15.75">
      <c r="A20" s="114" t="s">
        <v>30</v>
      </c>
      <c r="B20" s="115"/>
      <c r="C20" s="116"/>
      <c r="D20" s="117">
        <f>SUM(D21:D24)</f>
        <v>0</v>
      </c>
      <c r="E20" s="117">
        <f>SUM(E21:E24)</f>
        <v>8980446</v>
      </c>
      <c r="F20" s="117">
        <f>SUM(F21:F24)</f>
        <v>0</v>
      </c>
      <c r="G20" s="117">
        <f>SUM(G21:G24)</f>
        <v>0</v>
      </c>
      <c r="H20" s="117">
        <f>SUM(H21:H24)</f>
        <v>0</v>
      </c>
      <c r="I20" s="117">
        <f>SUM(I21:I24)</f>
        <v>63903803</v>
      </c>
      <c r="J20" s="117">
        <f>SUM(J21:J24)</f>
        <v>3036406</v>
      </c>
      <c r="K20" s="117">
        <f>SUM(K21:K24)</f>
        <v>0</v>
      </c>
      <c r="L20" s="117">
        <f>SUM(L21:L24)</f>
        <v>0</v>
      </c>
      <c r="M20" s="117">
        <f>SUM(M21:M24)</f>
        <v>0</v>
      </c>
      <c r="N20" s="117">
        <f>SUM(N21:N24)</f>
        <v>0</v>
      </c>
      <c r="O20" s="118">
        <f>SUM(D20:N20)</f>
        <v>75920655</v>
      </c>
      <c r="P20" s="119">
        <f>(O20/P$47)</f>
        <v>937.98684210526312</v>
      </c>
      <c r="Q20" s="120"/>
    </row>
    <row r="21" spans="1:17">
      <c r="A21" s="108"/>
      <c r="B21" s="109">
        <v>534</v>
      </c>
      <c r="C21" s="110" t="s">
        <v>31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13204923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ref="O21:O41" si="3">SUM(D21:N21)</f>
        <v>13204923</v>
      </c>
      <c r="P21" s="112">
        <f>(O21/P$47)</f>
        <v>163.14458858413639</v>
      </c>
      <c r="Q21" s="113"/>
    </row>
    <row r="22" spans="1:17">
      <c r="A22" s="108"/>
      <c r="B22" s="109">
        <v>536</v>
      </c>
      <c r="C22" s="110" t="s">
        <v>32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45109986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3"/>
        <v>45109986</v>
      </c>
      <c r="P22" s="112">
        <f>(O22/P$47)</f>
        <v>557.32624166048925</v>
      </c>
      <c r="Q22" s="113"/>
    </row>
    <row r="23" spans="1:17">
      <c r="A23" s="108"/>
      <c r="B23" s="109">
        <v>538</v>
      </c>
      <c r="C23" s="110" t="s">
        <v>51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5588894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3"/>
        <v>5588894</v>
      </c>
      <c r="P23" s="112">
        <f>(O23/P$47)</f>
        <v>69.049839387200393</v>
      </c>
      <c r="Q23" s="113"/>
    </row>
    <row r="24" spans="1:17">
      <c r="A24" s="108"/>
      <c r="B24" s="109">
        <v>539</v>
      </c>
      <c r="C24" s="110" t="s">
        <v>33</v>
      </c>
      <c r="D24" s="111">
        <v>0</v>
      </c>
      <c r="E24" s="111">
        <v>8980446</v>
      </c>
      <c r="F24" s="111">
        <v>0</v>
      </c>
      <c r="G24" s="111">
        <v>0</v>
      </c>
      <c r="H24" s="111">
        <v>0</v>
      </c>
      <c r="I24" s="111">
        <v>0</v>
      </c>
      <c r="J24" s="111">
        <v>3036406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3"/>
        <v>12016852</v>
      </c>
      <c r="P24" s="112">
        <f>(O24/P$47)</f>
        <v>148.46617247343713</v>
      </c>
      <c r="Q24" s="113"/>
    </row>
    <row r="25" spans="1:17" ht="15.75">
      <c r="A25" s="114" t="s">
        <v>34</v>
      </c>
      <c r="B25" s="115"/>
      <c r="C25" s="116"/>
      <c r="D25" s="117">
        <f>SUM(D26:D27)</f>
        <v>7971573</v>
      </c>
      <c r="E25" s="117">
        <f>SUM(E26:E27)</f>
        <v>2967872</v>
      </c>
      <c r="F25" s="117">
        <f>SUM(F26:F27)</f>
        <v>0</v>
      </c>
      <c r="G25" s="117">
        <f>SUM(G26:G27)</f>
        <v>4187952</v>
      </c>
      <c r="H25" s="117">
        <f>SUM(H26:H27)</f>
        <v>0</v>
      </c>
      <c r="I25" s="117">
        <f>SUM(I26:I27)</f>
        <v>552617</v>
      </c>
      <c r="J25" s="117">
        <f>SUM(J26:J27)</f>
        <v>0</v>
      </c>
      <c r="K25" s="117">
        <f>SUM(K26:K27)</f>
        <v>0</v>
      </c>
      <c r="L25" s="117">
        <f>SUM(L26:L27)</f>
        <v>0</v>
      </c>
      <c r="M25" s="117">
        <f>SUM(M26:M27)</f>
        <v>0</v>
      </c>
      <c r="N25" s="117">
        <f>SUM(N26:N27)</f>
        <v>0</v>
      </c>
      <c r="O25" s="117">
        <f t="shared" si="3"/>
        <v>15680014</v>
      </c>
      <c r="P25" s="119">
        <f>(O25/P$47)</f>
        <v>193.72391895231036</v>
      </c>
      <c r="Q25" s="120"/>
    </row>
    <row r="26" spans="1:17">
      <c r="A26" s="108"/>
      <c r="B26" s="109">
        <v>541</v>
      </c>
      <c r="C26" s="110" t="s">
        <v>35</v>
      </c>
      <c r="D26" s="111">
        <v>7824896</v>
      </c>
      <c r="E26" s="111">
        <v>2183869</v>
      </c>
      <c r="F26" s="111">
        <v>0</v>
      </c>
      <c r="G26" s="111">
        <v>3511598</v>
      </c>
      <c r="H26" s="111">
        <v>0</v>
      </c>
      <c r="I26" s="111">
        <v>552617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3"/>
        <v>14072980</v>
      </c>
      <c r="P26" s="112">
        <f>(O26/P$47)</f>
        <v>173.86928589078329</v>
      </c>
      <c r="Q26" s="113"/>
    </row>
    <row r="27" spans="1:17">
      <c r="A27" s="108"/>
      <c r="B27" s="109">
        <v>545</v>
      </c>
      <c r="C27" s="110" t="s">
        <v>65</v>
      </c>
      <c r="D27" s="111">
        <v>146677</v>
      </c>
      <c r="E27" s="111">
        <v>784003</v>
      </c>
      <c r="F27" s="111">
        <v>0</v>
      </c>
      <c r="G27" s="111">
        <v>676354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3"/>
        <v>1607034</v>
      </c>
      <c r="P27" s="112">
        <f>(O27/P$47)</f>
        <v>19.854633061527057</v>
      </c>
      <c r="Q27" s="113"/>
    </row>
    <row r="28" spans="1:17" ht="15.75">
      <c r="A28" s="114" t="s">
        <v>36</v>
      </c>
      <c r="B28" s="115"/>
      <c r="C28" s="116"/>
      <c r="D28" s="117">
        <f>SUM(D29:D32)</f>
        <v>4377786</v>
      </c>
      <c r="E28" s="117">
        <f>SUM(E29:E32)</f>
        <v>8353224</v>
      </c>
      <c r="F28" s="117">
        <f>SUM(F29:F32)</f>
        <v>0</v>
      </c>
      <c r="G28" s="117">
        <f>SUM(G29:G32)</f>
        <v>0</v>
      </c>
      <c r="H28" s="117">
        <f>SUM(H29:H32)</f>
        <v>0</v>
      </c>
      <c r="I28" s="117">
        <f>SUM(I29:I32)</f>
        <v>129337</v>
      </c>
      <c r="J28" s="117">
        <f>SUM(J29:J32)</f>
        <v>0</v>
      </c>
      <c r="K28" s="117">
        <f>SUM(K29:K32)</f>
        <v>0</v>
      </c>
      <c r="L28" s="117">
        <f>SUM(L29:L32)</f>
        <v>0</v>
      </c>
      <c r="M28" s="117">
        <f>SUM(M29:M32)</f>
        <v>0</v>
      </c>
      <c r="N28" s="117">
        <f>SUM(N29:N32)</f>
        <v>331320</v>
      </c>
      <c r="O28" s="117">
        <f t="shared" si="3"/>
        <v>13191667</v>
      </c>
      <c r="P28" s="119">
        <f>(O28/P$47)</f>
        <v>162.9808129478626</v>
      </c>
      <c r="Q28" s="120"/>
    </row>
    <row r="29" spans="1:17">
      <c r="A29" s="121"/>
      <c r="B29" s="122">
        <v>551</v>
      </c>
      <c r="C29" s="123" t="s">
        <v>110</v>
      </c>
      <c r="D29" s="111">
        <v>70084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3"/>
        <v>70084</v>
      </c>
      <c r="P29" s="112">
        <f>(O29/P$47)</f>
        <v>0.86587595749938229</v>
      </c>
      <c r="Q29" s="113"/>
    </row>
    <row r="30" spans="1:17">
      <c r="A30" s="121"/>
      <c r="B30" s="122">
        <v>552</v>
      </c>
      <c r="C30" s="123" t="s">
        <v>37</v>
      </c>
      <c r="D30" s="111">
        <v>0</v>
      </c>
      <c r="E30" s="111">
        <v>6879040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331320</v>
      </c>
      <c r="O30" s="111">
        <f t="shared" si="3"/>
        <v>7210360</v>
      </c>
      <c r="P30" s="112">
        <f>(O30/P$47)</f>
        <v>89.082777365950093</v>
      </c>
      <c r="Q30" s="113"/>
    </row>
    <row r="31" spans="1:17">
      <c r="A31" s="121"/>
      <c r="B31" s="122">
        <v>554</v>
      </c>
      <c r="C31" s="123" t="s">
        <v>38</v>
      </c>
      <c r="D31" s="111">
        <v>103060</v>
      </c>
      <c r="E31" s="111">
        <v>1474184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3"/>
        <v>1577244</v>
      </c>
      <c r="P31" s="112">
        <f>(O31/P$47)</f>
        <v>19.486582653817642</v>
      </c>
      <c r="Q31" s="113"/>
    </row>
    <row r="32" spans="1:17">
      <c r="A32" s="121"/>
      <c r="B32" s="122">
        <v>559</v>
      </c>
      <c r="C32" s="123" t="s">
        <v>66</v>
      </c>
      <c r="D32" s="111">
        <v>4204642</v>
      </c>
      <c r="E32" s="111">
        <v>0</v>
      </c>
      <c r="F32" s="111">
        <v>0</v>
      </c>
      <c r="G32" s="111">
        <v>0</v>
      </c>
      <c r="H32" s="111">
        <v>0</v>
      </c>
      <c r="I32" s="111">
        <v>129337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3"/>
        <v>4333979</v>
      </c>
      <c r="P32" s="112">
        <f>(O32/P$47)</f>
        <v>53.545576970595505</v>
      </c>
      <c r="Q32" s="113"/>
    </row>
    <row r="33" spans="1:120" ht="15.75">
      <c r="A33" s="114" t="s">
        <v>52</v>
      </c>
      <c r="B33" s="115"/>
      <c r="C33" s="116"/>
      <c r="D33" s="117">
        <f>SUM(D34:D35)</f>
        <v>400000</v>
      </c>
      <c r="E33" s="117">
        <f>SUM(E34:E35)</f>
        <v>400000</v>
      </c>
      <c r="F33" s="117">
        <f>SUM(F34:F35)</f>
        <v>0</v>
      </c>
      <c r="G33" s="117">
        <f>SUM(G34:G35)</f>
        <v>25263</v>
      </c>
      <c r="H33" s="117">
        <f>SUM(H34:H35)</f>
        <v>0</v>
      </c>
      <c r="I33" s="117">
        <f>SUM(I34:I35)</f>
        <v>0</v>
      </c>
      <c r="J33" s="117">
        <f>SUM(J34:J35)</f>
        <v>0</v>
      </c>
      <c r="K33" s="117">
        <f>SUM(K34:K35)</f>
        <v>0</v>
      </c>
      <c r="L33" s="117">
        <f>SUM(L34:L35)</f>
        <v>0</v>
      </c>
      <c r="M33" s="117">
        <f>SUM(M34:M35)</f>
        <v>0</v>
      </c>
      <c r="N33" s="117">
        <f>SUM(N34:N35)</f>
        <v>1528306</v>
      </c>
      <c r="O33" s="117">
        <f t="shared" si="3"/>
        <v>2353569</v>
      </c>
      <c r="P33" s="119">
        <f>(O33/P$47)</f>
        <v>29.077946627131208</v>
      </c>
      <c r="Q33" s="120"/>
    </row>
    <row r="34" spans="1:120">
      <c r="A34" s="108"/>
      <c r="B34" s="109">
        <v>564</v>
      </c>
      <c r="C34" s="110" t="s">
        <v>104</v>
      </c>
      <c r="D34" s="111">
        <v>400000</v>
      </c>
      <c r="E34" s="111">
        <v>0</v>
      </c>
      <c r="F34" s="111">
        <v>0</v>
      </c>
      <c r="G34" s="111">
        <v>25263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1528306</v>
      </c>
      <c r="O34" s="111">
        <f t="shared" si="3"/>
        <v>1953569</v>
      </c>
      <c r="P34" s="112">
        <f>(O34/P$47)</f>
        <v>24.136014331603658</v>
      </c>
      <c r="Q34" s="113"/>
    </row>
    <row r="35" spans="1:120">
      <c r="A35" s="108"/>
      <c r="B35" s="109">
        <v>569</v>
      </c>
      <c r="C35" s="110" t="s">
        <v>53</v>
      </c>
      <c r="D35" s="111">
        <v>0</v>
      </c>
      <c r="E35" s="111">
        <v>400000</v>
      </c>
      <c r="F35" s="111">
        <v>0</v>
      </c>
      <c r="G35" s="111">
        <v>0</v>
      </c>
      <c r="H35" s="111">
        <v>0</v>
      </c>
      <c r="I35" s="111">
        <v>0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3"/>
        <v>400000</v>
      </c>
      <c r="P35" s="112">
        <f>(O35/P$47)</f>
        <v>4.9419322955275513</v>
      </c>
      <c r="Q35" s="113"/>
    </row>
    <row r="36" spans="1:120" ht="15.75">
      <c r="A36" s="114" t="s">
        <v>39</v>
      </c>
      <c r="B36" s="115"/>
      <c r="C36" s="116"/>
      <c r="D36" s="117">
        <f>SUM(D37:D41)</f>
        <v>15074830</v>
      </c>
      <c r="E36" s="117">
        <f>SUM(E37:E41)</f>
        <v>1374028</v>
      </c>
      <c r="F36" s="117">
        <f>SUM(F37:F41)</f>
        <v>0</v>
      </c>
      <c r="G36" s="117">
        <f>SUM(G37:G41)</f>
        <v>3633627</v>
      </c>
      <c r="H36" s="117">
        <f>SUM(H37:H41)</f>
        <v>0</v>
      </c>
      <c r="I36" s="117">
        <f>SUM(I37:I41)</f>
        <v>4337715</v>
      </c>
      <c r="J36" s="117">
        <f>SUM(J37:J41)</f>
        <v>0</v>
      </c>
      <c r="K36" s="117">
        <f>SUM(K37:K41)</f>
        <v>0</v>
      </c>
      <c r="L36" s="117">
        <f>SUM(L37:L41)</f>
        <v>0</v>
      </c>
      <c r="M36" s="117">
        <f>SUM(M37:M41)</f>
        <v>0</v>
      </c>
      <c r="N36" s="117">
        <f>SUM(N37:N41)</f>
        <v>0</v>
      </c>
      <c r="O36" s="117">
        <f>SUM(D36:N36)</f>
        <v>24420200</v>
      </c>
      <c r="P36" s="119">
        <f>(O36/P$47)</f>
        <v>301.70743760810478</v>
      </c>
      <c r="Q36" s="113"/>
    </row>
    <row r="37" spans="1:120">
      <c r="A37" s="108"/>
      <c r="B37" s="109">
        <v>572</v>
      </c>
      <c r="C37" s="110" t="s">
        <v>40</v>
      </c>
      <c r="D37" s="111">
        <v>7828852</v>
      </c>
      <c r="E37" s="111">
        <v>1071328</v>
      </c>
      <c r="F37" s="111">
        <v>0</v>
      </c>
      <c r="G37" s="111">
        <v>680745</v>
      </c>
      <c r="H37" s="111">
        <v>0</v>
      </c>
      <c r="I37" s="111">
        <v>3521832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 t="shared" si="3"/>
        <v>13102757</v>
      </c>
      <c r="P37" s="112">
        <f>(O37/P$47)</f>
        <v>161.88234494687424</v>
      </c>
      <c r="Q37" s="113"/>
    </row>
    <row r="38" spans="1:120">
      <c r="A38" s="108"/>
      <c r="B38" s="109">
        <v>573</v>
      </c>
      <c r="C38" s="110" t="s">
        <v>67</v>
      </c>
      <c r="D38" s="111">
        <v>4271836</v>
      </c>
      <c r="E38" s="111">
        <v>0</v>
      </c>
      <c r="F38" s="111">
        <v>0</v>
      </c>
      <c r="G38" s="111">
        <v>69738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 t="shared" si="3"/>
        <v>4341574</v>
      </c>
      <c r="P38" s="112">
        <f>(O38/P$47)</f>
        <v>53.639411910056829</v>
      </c>
      <c r="Q38" s="113"/>
    </row>
    <row r="39" spans="1:120">
      <c r="A39" s="108"/>
      <c r="B39" s="109">
        <v>574</v>
      </c>
      <c r="C39" s="110" t="s">
        <v>68</v>
      </c>
      <c r="D39" s="111">
        <v>863242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f t="shared" si="3"/>
        <v>863242</v>
      </c>
      <c r="P39" s="112">
        <f>(O39/P$47)</f>
        <v>10.665208796639487</v>
      </c>
      <c r="Q39" s="113"/>
    </row>
    <row r="40" spans="1:120">
      <c r="A40" s="108"/>
      <c r="B40" s="109">
        <v>575</v>
      </c>
      <c r="C40" s="110" t="s">
        <v>41</v>
      </c>
      <c r="D40" s="111">
        <v>2110900</v>
      </c>
      <c r="E40" s="111">
        <v>287700</v>
      </c>
      <c r="F40" s="111">
        <v>0</v>
      </c>
      <c r="G40" s="111">
        <v>2883144</v>
      </c>
      <c r="H40" s="111">
        <v>0</v>
      </c>
      <c r="I40" s="111">
        <v>815883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f t="shared" si="3"/>
        <v>6097627</v>
      </c>
      <c r="P40" s="112">
        <f>(O40/P$47)</f>
        <v>75.335149493451937</v>
      </c>
      <c r="Q40" s="113"/>
    </row>
    <row r="41" spans="1:120">
      <c r="A41" s="108"/>
      <c r="B41" s="109">
        <v>579</v>
      </c>
      <c r="C41" s="110" t="s">
        <v>42</v>
      </c>
      <c r="D41" s="111">
        <v>0</v>
      </c>
      <c r="E41" s="111">
        <v>15000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f t="shared" si="3"/>
        <v>15000</v>
      </c>
      <c r="P41" s="112">
        <f>(O41/P$47)</f>
        <v>0.18532246108228317</v>
      </c>
      <c r="Q41" s="113"/>
    </row>
    <row r="42" spans="1:120" ht="15.75">
      <c r="A42" s="114" t="s">
        <v>45</v>
      </c>
      <c r="B42" s="115"/>
      <c r="C42" s="116"/>
      <c r="D42" s="117">
        <f>SUM(D43:D44)</f>
        <v>12076491</v>
      </c>
      <c r="E42" s="117">
        <f>SUM(E43:E44)</f>
        <v>4158752</v>
      </c>
      <c r="F42" s="117">
        <f>SUM(F43:F44)</f>
        <v>0</v>
      </c>
      <c r="G42" s="117">
        <f>SUM(G43:G44)</f>
        <v>433377</v>
      </c>
      <c r="H42" s="117">
        <f>SUM(H43:H44)</f>
        <v>0</v>
      </c>
      <c r="I42" s="117">
        <f>SUM(I43:I44)</f>
        <v>36437104</v>
      </c>
      <c r="J42" s="117">
        <f>SUM(J43:J44)</f>
        <v>33105</v>
      </c>
      <c r="K42" s="117">
        <f>SUM(K43:K44)</f>
        <v>0</v>
      </c>
      <c r="L42" s="117">
        <f>SUM(L43:L44)</f>
        <v>0</v>
      </c>
      <c r="M42" s="117">
        <f>SUM(M43:M44)</f>
        <v>0</v>
      </c>
      <c r="N42" s="117">
        <f>SUM(N43:N44)</f>
        <v>0</v>
      </c>
      <c r="O42" s="117">
        <f>SUM(D42:N42)</f>
        <v>53138829</v>
      </c>
      <c r="P42" s="119">
        <f>(O42/P$47)</f>
        <v>656.52123795403998</v>
      </c>
      <c r="Q42" s="113"/>
    </row>
    <row r="43" spans="1:120">
      <c r="A43" s="108"/>
      <c r="B43" s="109">
        <v>581</v>
      </c>
      <c r="C43" s="110" t="s">
        <v>105</v>
      </c>
      <c r="D43" s="111">
        <v>12076491</v>
      </c>
      <c r="E43" s="111">
        <v>4158752</v>
      </c>
      <c r="F43" s="111">
        <v>0</v>
      </c>
      <c r="G43" s="111">
        <v>433377</v>
      </c>
      <c r="H43" s="111">
        <v>0</v>
      </c>
      <c r="I43" s="111">
        <v>32656467</v>
      </c>
      <c r="J43" s="111">
        <v>32824</v>
      </c>
      <c r="K43" s="111">
        <v>0</v>
      </c>
      <c r="L43" s="111">
        <v>0</v>
      </c>
      <c r="M43" s="111">
        <v>0</v>
      </c>
      <c r="N43" s="111">
        <v>0</v>
      </c>
      <c r="O43" s="111">
        <f>SUM(D43:N43)</f>
        <v>49357911</v>
      </c>
      <c r="P43" s="112">
        <f>(O43/P$47)</f>
        <v>609.80863602668649</v>
      </c>
      <c r="Q43" s="113"/>
    </row>
    <row r="44" spans="1:120" ht="15.75" thickBot="1">
      <c r="A44" s="108"/>
      <c r="B44" s="109">
        <v>591</v>
      </c>
      <c r="C44" s="110" t="s">
        <v>106</v>
      </c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3780637</v>
      </c>
      <c r="J44" s="111">
        <v>281</v>
      </c>
      <c r="K44" s="111">
        <v>0</v>
      </c>
      <c r="L44" s="111">
        <v>0</v>
      </c>
      <c r="M44" s="111">
        <v>0</v>
      </c>
      <c r="N44" s="111">
        <v>0</v>
      </c>
      <c r="O44" s="111">
        <f t="shared" ref="O44" si="4">SUM(D44:N44)</f>
        <v>3780918</v>
      </c>
      <c r="P44" s="112">
        <f>(O44/P$47)</f>
        <v>46.712601927353596</v>
      </c>
      <c r="Q44" s="113"/>
    </row>
    <row r="45" spans="1:120" ht="16.5" thickBot="1">
      <c r="A45" s="124" t="s">
        <v>10</v>
      </c>
      <c r="B45" s="125"/>
      <c r="C45" s="126"/>
      <c r="D45" s="127">
        <f>SUM(D5,D15,D20,D25,D28,D33,D36,D42)</f>
        <v>123648166</v>
      </c>
      <c r="E45" s="127">
        <f t="shared" ref="E45:N45" si="5">SUM(E5,E15,E20,E25,E28,E33,E36,E42)</f>
        <v>32296723</v>
      </c>
      <c r="F45" s="127">
        <f t="shared" si="5"/>
        <v>7225860</v>
      </c>
      <c r="G45" s="127">
        <f t="shared" si="5"/>
        <v>8601489</v>
      </c>
      <c r="H45" s="127">
        <f t="shared" si="5"/>
        <v>0</v>
      </c>
      <c r="I45" s="127">
        <f t="shared" si="5"/>
        <v>107954679</v>
      </c>
      <c r="J45" s="127">
        <f t="shared" si="5"/>
        <v>20026278</v>
      </c>
      <c r="K45" s="127">
        <f t="shared" si="5"/>
        <v>20405144</v>
      </c>
      <c r="L45" s="127">
        <f t="shared" si="5"/>
        <v>0</v>
      </c>
      <c r="M45" s="127">
        <f t="shared" si="5"/>
        <v>171680</v>
      </c>
      <c r="N45" s="127">
        <f t="shared" si="5"/>
        <v>1859626</v>
      </c>
      <c r="O45" s="127">
        <f>SUM(D45:N45)</f>
        <v>322189645</v>
      </c>
      <c r="P45" s="128">
        <f>(O45/P$47)</f>
        <v>3980.5985297751422</v>
      </c>
      <c r="Q45" s="106"/>
      <c r="R45" s="129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</row>
    <row r="46" spans="1:120">
      <c r="A46" s="130"/>
      <c r="B46" s="131"/>
      <c r="C46" s="131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3"/>
    </row>
    <row r="47" spans="1:120">
      <c r="A47" s="134"/>
      <c r="B47" s="135"/>
      <c r="C47" s="135"/>
      <c r="D47" s="136"/>
      <c r="E47" s="136"/>
      <c r="F47" s="136"/>
      <c r="G47" s="136"/>
      <c r="H47" s="136"/>
      <c r="I47" s="136"/>
      <c r="J47" s="136"/>
      <c r="K47" s="136"/>
      <c r="L47" s="136"/>
      <c r="M47" s="139" t="s">
        <v>113</v>
      </c>
      <c r="N47" s="139"/>
      <c r="O47" s="139"/>
      <c r="P47" s="137">
        <v>80940</v>
      </c>
    </row>
    <row r="48" spans="1:120">
      <c r="A48" s="140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1:16" ht="15.75" customHeight="1" thickBot="1">
      <c r="A49" s="143" t="s">
        <v>56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72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>SUM(D6:D14)</f>
        <v>6435980</v>
      </c>
      <c r="E5" s="59">
        <f t="shared" ref="E5:M5" si="0">SUM(E6:E14)</f>
        <v>1464472</v>
      </c>
      <c r="F5" s="59">
        <f t="shared" si="0"/>
        <v>5130522</v>
      </c>
      <c r="G5" s="59">
        <f t="shared" si="0"/>
        <v>0</v>
      </c>
      <c r="H5" s="59">
        <f t="shared" si="0"/>
        <v>0</v>
      </c>
      <c r="I5" s="59">
        <f t="shared" si="0"/>
        <v>1683308</v>
      </c>
      <c r="J5" s="59">
        <f t="shared" si="0"/>
        <v>9293758</v>
      </c>
      <c r="K5" s="59">
        <f t="shared" si="0"/>
        <v>14185629</v>
      </c>
      <c r="L5" s="59">
        <f t="shared" si="0"/>
        <v>0</v>
      </c>
      <c r="M5" s="59">
        <f t="shared" si="0"/>
        <v>0</v>
      </c>
      <c r="N5" s="60">
        <f>SUM(D5:M5)</f>
        <v>38193669</v>
      </c>
      <c r="O5" s="61">
        <f t="shared" ref="O5:O42" si="1">(N5/O$44)</f>
        <v>609.90816326530614</v>
      </c>
      <c r="P5" s="62"/>
    </row>
    <row r="6" spans="1:133">
      <c r="A6" s="64"/>
      <c r="B6" s="65">
        <v>511</v>
      </c>
      <c r="C6" s="66" t="s">
        <v>19</v>
      </c>
      <c r="D6" s="67">
        <v>552871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552871</v>
      </c>
      <c r="O6" s="68">
        <f t="shared" si="1"/>
        <v>8.8287023729679657</v>
      </c>
      <c r="P6" s="69"/>
    </row>
    <row r="7" spans="1:133">
      <c r="A7" s="64"/>
      <c r="B7" s="65">
        <v>512</v>
      </c>
      <c r="C7" s="66" t="s">
        <v>20</v>
      </c>
      <c r="D7" s="67">
        <v>1842576</v>
      </c>
      <c r="E7" s="67">
        <v>10000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4" si="2">SUM(D7:M7)</f>
        <v>1852576</v>
      </c>
      <c r="O7" s="68">
        <f t="shared" si="1"/>
        <v>29.583469068378527</v>
      </c>
      <c r="P7" s="69"/>
    </row>
    <row r="8" spans="1:133">
      <c r="A8" s="64"/>
      <c r="B8" s="65">
        <v>513</v>
      </c>
      <c r="C8" s="66" t="s">
        <v>21</v>
      </c>
      <c r="D8" s="67">
        <v>1732554</v>
      </c>
      <c r="E8" s="67">
        <v>69664</v>
      </c>
      <c r="F8" s="67">
        <v>0</v>
      </c>
      <c r="G8" s="67">
        <v>0</v>
      </c>
      <c r="H8" s="67">
        <v>0</v>
      </c>
      <c r="I8" s="67">
        <v>1683308</v>
      </c>
      <c r="J8" s="67">
        <v>5329390</v>
      </c>
      <c r="K8" s="67">
        <v>0</v>
      </c>
      <c r="L8" s="67">
        <v>0</v>
      </c>
      <c r="M8" s="67">
        <v>0</v>
      </c>
      <c r="N8" s="67">
        <f t="shared" si="2"/>
        <v>8814916</v>
      </c>
      <c r="O8" s="68">
        <f t="shared" si="1"/>
        <v>140.76388489668167</v>
      </c>
      <c r="P8" s="69"/>
    </row>
    <row r="9" spans="1:133">
      <c r="A9" s="64"/>
      <c r="B9" s="65">
        <v>514</v>
      </c>
      <c r="C9" s="66" t="s">
        <v>22</v>
      </c>
      <c r="D9" s="67">
        <v>1036443</v>
      </c>
      <c r="E9" s="67">
        <v>35220</v>
      </c>
      <c r="F9" s="67">
        <v>0</v>
      </c>
      <c r="G9" s="67">
        <v>0</v>
      </c>
      <c r="H9" s="67">
        <v>0</v>
      </c>
      <c r="I9" s="67">
        <v>0</v>
      </c>
      <c r="J9" s="67">
        <v>130529</v>
      </c>
      <c r="K9" s="67">
        <v>0</v>
      </c>
      <c r="L9" s="67">
        <v>0</v>
      </c>
      <c r="M9" s="67">
        <v>0</v>
      </c>
      <c r="N9" s="67">
        <f t="shared" si="2"/>
        <v>1202192</v>
      </c>
      <c r="O9" s="68">
        <f t="shared" si="1"/>
        <v>19.197598288141549</v>
      </c>
      <c r="P9" s="69"/>
    </row>
    <row r="10" spans="1:133">
      <c r="A10" s="64"/>
      <c r="B10" s="65">
        <v>515</v>
      </c>
      <c r="C10" s="66" t="s">
        <v>23</v>
      </c>
      <c r="D10" s="67">
        <v>1271536</v>
      </c>
      <c r="E10" s="67">
        <v>1349588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2621124</v>
      </c>
      <c r="O10" s="68">
        <f t="shared" si="1"/>
        <v>41.856280540385171</v>
      </c>
      <c r="P10" s="69"/>
    </row>
    <row r="11" spans="1:133">
      <c r="A11" s="64"/>
      <c r="B11" s="65">
        <v>516</v>
      </c>
      <c r="C11" s="66" t="s">
        <v>63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3012644</v>
      </c>
      <c r="K11" s="67">
        <v>0</v>
      </c>
      <c r="L11" s="67">
        <v>0</v>
      </c>
      <c r="M11" s="67">
        <v>0</v>
      </c>
      <c r="N11" s="67">
        <f t="shared" si="2"/>
        <v>3012644</v>
      </c>
      <c r="O11" s="68">
        <f t="shared" si="1"/>
        <v>48.108396410207277</v>
      </c>
      <c r="P11" s="69"/>
    </row>
    <row r="12" spans="1:133">
      <c r="A12" s="64"/>
      <c r="B12" s="65">
        <v>517</v>
      </c>
      <c r="C12" s="66" t="s">
        <v>24</v>
      </c>
      <c r="D12" s="67">
        <v>0</v>
      </c>
      <c r="E12" s="67">
        <v>0</v>
      </c>
      <c r="F12" s="67">
        <v>5130522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5130522</v>
      </c>
      <c r="O12" s="68">
        <f t="shared" si="1"/>
        <v>81.928427709111816</v>
      </c>
      <c r="P12" s="69"/>
    </row>
    <row r="13" spans="1:133">
      <c r="A13" s="64"/>
      <c r="B13" s="65">
        <v>518</v>
      </c>
      <c r="C13" s="66" t="s">
        <v>25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14185629</v>
      </c>
      <c r="L13" s="67">
        <v>0</v>
      </c>
      <c r="M13" s="67">
        <v>0</v>
      </c>
      <c r="N13" s="67">
        <f t="shared" si="2"/>
        <v>14185629</v>
      </c>
      <c r="O13" s="68">
        <f t="shared" si="1"/>
        <v>226.52788157516528</v>
      </c>
      <c r="P13" s="69"/>
    </row>
    <row r="14" spans="1:133">
      <c r="A14" s="64"/>
      <c r="B14" s="65">
        <v>519</v>
      </c>
      <c r="C14" s="66" t="s">
        <v>73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821195</v>
      </c>
      <c r="K14" s="67">
        <v>0</v>
      </c>
      <c r="L14" s="67">
        <v>0</v>
      </c>
      <c r="M14" s="67">
        <v>0</v>
      </c>
      <c r="N14" s="67">
        <f t="shared" si="2"/>
        <v>821195</v>
      </c>
      <c r="O14" s="68">
        <f t="shared" si="1"/>
        <v>13.11352240426687</v>
      </c>
      <c r="P14" s="69"/>
    </row>
    <row r="15" spans="1:133" ht="15.75">
      <c r="A15" s="70" t="s">
        <v>26</v>
      </c>
      <c r="B15" s="71"/>
      <c r="C15" s="72"/>
      <c r="D15" s="73">
        <f t="shared" ref="D15:M15" si="3">SUM(D16:D18)</f>
        <v>43119035</v>
      </c>
      <c r="E15" s="73">
        <f t="shared" si="3"/>
        <v>534906</v>
      </c>
      <c r="F15" s="73">
        <f t="shared" si="3"/>
        <v>0</v>
      </c>
      <c r="G15" s="73">
        <f t="shared" si="3"/>
        <v>0</v>
      </c>
      <c r="H15" s="73">
        <f t="shared" si="3"/>
        <v>0</v>
      </c>
      <c r="I15" s="73">
        <f t="shared" si="3"/>
        <v>0</v>
      </c>
      <c r="J15" s="73">
        <f t="shared" si="3"/>
        <v>0</v>
      </c>
      <c r="K15" s="73">
        <f t="shared" si="3"/>
        <v>0</v>
      </c>
      <c r="L15" s="73">
        <f t="shared" si="3"/>
        <v>0</v>
      </c>
      <c r="M15" s="73">
        <f t="shared" si="3"/>
        <v>0</v>
      </c>
      <c r="N15" s="74">
        <f t="shared" ref="N15:N23" si="4">SUM(D15:M15)</f>
        <v>43653941</v>
      </c>
      <c r="O15" s="75">
        <f t="shared" si="1"/>
        <v>697.10231228641692</v>
      </c>
      <c r="P15" s="76"/>
    </row>
    <row r="16" spans="1:133">
      <c r="A16" s="64"/>
      <c r="B16" s="65">
        <v>521</v>
      </c>
      <c r="C16" s="66" t="s">
        <v>27</v>
      </c>
      <c r="D16" s="67">
        <v>31395386</v>
      </c>
      <c r="E16" s="67">
        <v>534906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31930292</v>
      </c>
      <c r="O16" s="68">
        <f t="shared" si="1"/>
        <v>509.88936795375429</v>
      </c>
      <c r="P16" s="69"/>
    </row>
    <row r="17" spans="1:16">
      <c r="A17" s="64"/>
      <c r="B17" s="65">
        <v>522</v>
      </c>
      <c r="C17" s="66" t="s">
        <v>28</v>
      </c>
      <c r="D17" s="67">
        <v>10903275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10903275</v>
      </c>
      <c r="O17" s="68">
        <f t="shared" si="1"/>
        <v>174.11253233687842</v>
      </c>
      <c r="P17" s="69"/>
    </row>
    <row r="18" spans="1:16">
      <c r="A18" s="64"/>
      <c r="B18" s="65">
        <v>524</v>
      </c>
      <c r="C18" s="66" t="s">
        <v>29</v>
      </c>
      <c r="D18" s="67">
        <v>820374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820374</v>
      </c>
      <c r="O18" s="68">
        <f t="shared" si="1"/>
        <v>13.10041199578423</v>
      </c>
      <c r="P18" s="69"/>
    </row>
    <row r="19" spans="1:16" ht="15.75">
      <c r="A19" s="70" t="s">
        <v>30</v>
      </c>
      <c r="B19" s="71"/>
      <c r="C19" s="72"/>
      <c r="D19" s="73">
        <f t="shared" ref="D19:M19" si="5">SUM(D20:D23)</f>
        <v>3507437</v>
      </c>
      <c r="E19" s="73">
        <f t="shared" si="5"/>
        <v>0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45237702</v>
      </c>
      <c r="J19" s="73">
        <f t="shared" si="5"/>
        <v>2592934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51338073</v>
      </c>
      <c r="O19" s="75">
        <f t="shared" si="1"/>
        <v>819.80890102519879</v>
      </c>
      <c r="P19" s="76"/>
    </row>
    <row r="20" spans="1:16">
      <c r="A20" s="64"/>
      <c r="B20" s="65">
        <v>534</v>
      </c>
      <c r="C20" s="66" t="s">
        <v>74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9384402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9384402</v>
      </c>
      <c r="O20" s="68">
        <f t="shared" si="1"/>
        <v>149.85790936092747</v>
      </c>
      <c r="P20" s="69"/>
    </row>
    <row r="21" spans="1:16">
      <c r="A21" s="64"/>
      <c r="B21" s="65">
        <v>536</v>
      </c>
      <c r="C21" s="66" t="s">
        <v>75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30771063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30771063</v>
      </c>
      <c r="O21" s="68">
        <f t="shared" si="1"/>
        <v>491.37783845932739</v>
      </c>
      <c r="P21" s="69"/>
    </row>
    <row r="22" spans="1:16">
      <c r="A22" s="64"/>
      <c r="B22" s="65">
        <v>538</v>
      </c>
      <c r="C22" s="66" t="s">
        <v>76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4596407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4596407</v>
      </c>
      <c r="O22" s="68">
        <f t="shared" si="1"/>
        <v>73.399236689981151</v>
      </c>
      <c r="P22" s="69"/>
    </row>
    <row r="23" spans="1:16">
      <c r="A23" s="64"/>
      <c r="B23" s="65">
        <v>539</v>
      </c>
      <c r="C23" s="66" t="s">
        <v>33</v>
      </c>
      <c r="D23" s="67">
        <v>3507437</v>
      </c>
      <c r="E23" s="67">
        <v>0</v>
      </c>
      <c r="F23" s="67">
        <v>0</v>
      </c>
      <c r="G23" s="67">
        <v>0</v>
      </c>
      <c r="H23" s="67">
        <v>0</v>
      </c>
      <c r="I23" s="67">
        <v>485830</v>
      </c>
      <c r="J23" s="67">
        <v>2592934</v>
      </c>
      <c r="K23" s="67">
        <v>0</v>
      </c>
      <c r="L23" s="67">
        <v>0</v>
      </c>
      <c r="M23" s="67">
        <v>0</v>
      </c>
      <c r="N23" s="67">
        <f t="shared" si="4"/>
        <v>6586201</v>
      </c>
      <c r="O23" s="68">
        <f t="shared" si="1"/>
        <v>105.1739165149628</v>
      </c>
      <c r="P23" s="69"/>
    </row>
    <row r="24" spans="1:16" ht="15.75">
      <c r="A24" s="70" t="s">
        <v>34</v>
      </c>
      <c r="B24" s="71"/>
      <c r="C24" s="72"/>
      <c r="D24" s="73">
        <f t="shared" ref="D24:M24" si="6">SUM(D25:D27)</f>
        <v>3323166</v>
      </c>
      <c r="E24" s="73">
        <f t="shared" si="6"/>
        <v>845390</v>
      </c>
      <c r="F24" s="73">
        <f t="shared" si="6"/>
        <v>0</v>
      </c>
      <c r="G24" s="73">
        <f t="shared" si="6"/>
        <v>2445165</v>
      </c>
      <c r="H24" s="73">
        <f t="shared" si="6"/>
        <v>0</v>
      </c>
      <c r="I24" s="73">
        <f t="shared" si="6"/>
        <v>553798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ref="N24:N32" si="7">SUM(D24:M24)</f>
        <v>7167519</v>
      </c>
      <c r="O24" s="75">
        <f t="shared" si="1"/>
        <v>114.45688416211556</v>
      </c>
      <c r="P24" s="76"/>
    </row>
    <row r="25" spans="1:16">
      <c r="A25" s="64"/>
      <c r="B25" s="65">
        <v>541</v>
      </c>
      <c r="C25" s="66" t="s">
        <v>77</v>
      </c>
      <c r="D25" s="67">
        <v>3134041</v>
      </c>
      <c r="E25" s="67">
        <v>726530</v>
      </c>
      <c r="F25" s="67">
        <v>0</v>
      </c>
      <c r="G25" s="67">
        <v>1928149</v>
      </c>
      <c r="H25" s="67">
        <v>0</v>
      </c>
      <c r="I25" s="67">
        <v>553798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6342518</v>
      </c>
      <c r="O25" s="68">
        <f t="shared" si="1"/>
        <v>101.28258439526046</v>
      </c>
      <c r="P25" s="69"/>
    </row>
    <row r="26" spans="1:16">
      <c r="A26" s="64"/>
      <c r="B26" s="65">
        <v>545</v>
      </c>
      <c r="C26" s="66" t="s">
        <v>65</v>
      </c>
      <c r="D26" s="67">
        <v>189125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189125</v>
      </c>
      <c r="O26" s="68">
        <f t="shared" si="1"/>
        <v>3.0201047555172305</v>
      </c>
      <c r="P26" s="69"/>
    </row>
    <row r="27" spans="1:16">
      <c r="A27" s="64"/>
      <c r="B27" s="65">
        <v>549</v>
      </c>
      <c r="C27" s="66" t="s">
        <v>78</v>
      </c>
      <c r="D27" s="67">
        <v>0</v>
      </c>
      <c r="E27" s="67">
        <v>118860</v>
      </c>
      <c r="F27" s="67">
        <v>0</v>
      </c>
      <c r="G27" s="67">
        <v>517016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635876</v>
      </c>
      <c r="O27" s="68">
        <f t="shared" si="1"/>
        <v>10.154195011337869</v>
      </c>
      <c r="P27" s="69"/>
    </row>
    <row r="28" spans="1:16" ht="15.75">
      <c r="A28" s="70" t="s">
        <v>36</v>
      </c>
      <c r="B28" s="71"/>
      <c r="C28" s="72"/>
      <c r="D28" s="73">
        <f t="shared" ref="D28:M28" si="8">SUM(D29:D31)</f>
        <v>238654</v>
      </c>
      <c r="E28" s="73">
        <f t="shared" si="8"/>
        <v>3340556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46678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162942</v>
      </c>
      <c r="N28" s="73">
        <f t="shared" si="7"/>
        <v>3788830</v>
      </c>
      <c r="O28" s="75">
        <f t="shared" si="1"/>
        <v>60.503177796940371</v>
      </c>
      <c r="P28" s="76"/>
    </row>
    <row r="29" spans="1:16">
      <c r="A29" s="64"/>
      <c r="B29" s="65">
        <v>552</v>
      </c>
      <c r="C29" s="66" t="s">
        <v>37</v>
      </c>
      <c r="D29" s="67">
        <v>0</v>
      </c>
      <c r="E29" s="67">
        <v>1865403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162942</v>
      </c>
      <c r="N29" s="67">
        <f t="shared" si="7"/>
        <v>2028345</v>
      </c>
      <c r="O29" s="68">
        <f t="shared" si="1"/>
        <v>32.390294145827347</v>
      </c>
      <c r="P29" s="69"/>
    </row>
    <row r="30" spans="1:16">
      <c r="A30" s="64"/>
      <c r="B30" s="65">
        <v>554</v>
      </c>
      <c r="C30" s="66" t="s">
        <v>38</v>
      </c>
      <c r="D30" s="67">
        <v>0</v>
      </c>
      <c r="E30" s="67">
        <v>1475153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1475153</v>
      </c>
      <c r="O30" s="68">
        <f t="shared" si="1"/>
        <v>23.556465778799783</v>
      </c>
      <c r="P30" s="69"/>
    </row>
    <row r="31" spans="1:16">
      <c r="A31" s="64"/>
      <c r="B31" s="65">
        <v>559</v>
      </c>
      <c r="C31" s="66" t="s">
        <v>66</v>
      </c>
      <c r="D31" s="67">
        <v>238654</v>
      </c>
      <c r="E31" s="67">
        <v>0</v>
      </c>
      <c r="F31" s="67">
        <v>0</v>
      </c>
      <c r="G31" s="67">
        <v>0</v>
      </c>
      <c r="H31" s="67">
        <v>0</v>
      </c>
      <c r="I31" s="67">
        <v>46678</v>
      </c>
      <c r="J31" s="67">
        <v>0</v>
      </c>
      <c r="K31" s="67">
        <v>0</v>
      </c>
      <c r="L31" s="67">
        <v>0</v>
      </c>
      <c r="M31" s="67">
        <v>0</v>
      </c>
      <c r="N31" s="67">
        <f t="shared" si="7"/>
        <v>285332</v>
      </c>
      <c r="O31" s="68">
        <f t="shared" si="1"/>
        <v>4.5564178723132445</v>
      </c>
      <c r="P31" s="69"/>
    </row>
    <row r="32" spans="1:16" ht="15.75">
      <c r="A32" s="70" t="s">
        <v>52</v>
      </c>
      <c r="B32" s="71"/>
      <c r="C32" s="72"/>
      <c r="D32" s="73">
        <f t="shared" ref="D32:M32" si="9">SUM(D33:D33)</f>
        <v>37412</v>
      </c>
      <c r="E32" s="73">
        <f t="shared" si="9"/>
        <v>0</v>
      </c>
      <c r="F32" s="73">
        <f t="shared" si="9"/>
        <v>0</v>
      </c>
      <c r="G32" s="73">
        <f t="shared" si="9"/>
        <v>0</v>
      </c>
      <c r="H32" s="73">
        <f t="shared" si="9"/>
        <v>0</v>
      </c>
      <c r="I32" s="73">
        <f t="shared" si="9"/>
        <v>0</v>
      </c>
      <c r="J32" s="73">
        <f t="shared" si="9"/>
        <v>0</v>
      </c>
      <c r="K32" s="73">
        <f t="shared" si="9"/>
        <v>0</v>
      </c>
      <c r="L32" s="73">
        <f t="shared" si="9"/>
        <v>0</v>
      </c>
      <c r="M32" s="73">
        <f t="shared" si="9"/>
        <v>0</v>
      </c>
      <c r="N32" s="73">
        <f t="shared" si="7"/>
        <v>37412</v>
      </c>
      <c r="O32" s="75">
        <f t="shared" si="1"/>
        <v>0.59742582479000994</v>
      </c>
      <c r="P32" s="76"/>
    </row>
    <row r="33" spans="1:119">
      <c r="A33" s="64"/>
      <c r="B33" s="65">
        <v>564</v>
      </c>
      <c r="C33" s="66" t="s">
        <v>79</v>
      </c>
      <c r="D33" s="67">
        <v>37412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ref="N33:N39" si="10">SUM(D33:M33)</f>
        <v>37412</v>
      </c>
      <c r="O33" s="68">
        <f t="shared" si="1"/>
        <v>0.59742582479000994</v>
      </c>
      <c r="P33" s="69"/>
    </row>
    <row r="34" spans="1:119" ht="15.75">
      <c r="A34" s="70" t="s">
        <v>39</v>
      </c>
      <c r="B34" s="71"/>
      <c r="C34" s="72"/>
      <c r="D34" s="73">
        <f t="shared" ref="D34:M34" si="11">SUM(D35:D39)</f>
        <v>3671691</v>
      </c>
      <c r="E34" s="73">
        <f t="shared" si="11"/>
        <v>8582</v>
      </c>
      <c r="F34" s="73">
        <f t="shared" si="11"/>
        <v>0</v>
      </c>
      <c r="G34" s="73">
        <f t="shared" si="11"/>
        <v>2703745</v>
      </c>
      <c r="H34" s="73">
        <f t="shared" si="11"/>
        <v>0</v>
      </c>
      <c r="I34" s="73">
        <f t="shared" si="11"/>
        <v>9351989</v>
      </c>
      <c r="J34" s="73">
        <f t="shared" si="11"/>
        <v>0</v>
      </c>
      <c r="K34" s="73">
        <f t="shared" si="11"/>
        <v>0</v>
      </c>
      <c r="L34" s="73">
        <f t="shared" si="11"/>
        <v>0</v>
      </c>
      <c r="M34" s="73">
        <f t="shared" si="11"/>
        <v>0</v>
      </c>
      <c r="N34" s="73">
        <f>SUM(D34:M34)</f>
        <v>15736007</v>
      </c>
      <c r="O34" s="75">
        <f t="shared" si="1"/>
        <v>251.28560250391237</v>
      </c>
      <c r="P34" s="69"/>
    </row>
    <row r="35" spans="1:119">
      <c r="A35" s="64"/>
      <c r="B35" s="65">
        <v>572</v>
      </c>
      <c r="C35" s="66" t="s">
        <v>80</v>
      </c>
      <c r="D35" s="67">
        <v>2647755</v>
      </c>
      <c r="E35" s="67">
        <v>8582</v>
      </c>
      <c r="F35" s="67">
        <v>0</v>
      </c>
      <c r="G35" s="67">
        <v>413837</v>
      </c>
      <c r="H35" s="67">
        <v>0</v>
      </c>
      <c r="I35" s="67">
        <v>5924088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8994262</v>
      </c>
      <c r="O35" s="68">
        <f t="shared" si="1"/>
        <v>143.62783047491297</v>
      </c>
      <c r="P35" s="69"/>
    </row>
    <row r="36" spans="1:119">
      <c r="A36" s="64"/>
      <c r="B36" s="65">
        <v>573</v>
      </c>
      <c r="C36" s="66" t="s">
        <v>67</v>
      </c>
      <c r="D36" s="67">
        <v>0</v>
      </c>
      <c r="E36" s="67">
        <v>0</v>
      </c>
      <c r="F36" s="67">
        <v>0</v>
      </c>
      <c r="G36" s="67">
        <v>8216</v>
      </c>
      <c r="H36" s="67">
        <v>0</v>
      </c>
      <c r="I36" s="67">
        <v>2391979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2400195</v>
      </c>
      <c r="O36" s="68">
        <f t="shared" si="1"/>
        <v>38.328303152246811</v>
      </c>
      <c r="P36" s="69"/>
    </row>
    <row r="37" spans="1:119">
      <c r="A37" s="64"/>
      <c r="B37" s="65">
        <v>574</v>
      </c>
      <c r="C37" s="66" t="s">
        <v>68</v>
      </c>
      <c r="D37" s="67">
        <v>0</v>
      </c>
      <c r="E37" s="67">
        <v>0</v>
      </c>
      <c r="F37" s="67">
        <v>0</v>
      </c>
      <c r="G37" s="67">
        <v>0</v>
      </c>
      <c r="H37" s="67">
        <v>0</v>
      </c>
      <c r="I37" s="67">
        <v>249236</v>
      </c>
      <c r="J37" s="67">
        <v>0</v>
      </c>
      <c r="K37" s="67">
        <v>0</v>
      </c>
      <c r="L37" s="67">
        <v>0</v>
      </c>
      <c r="M37" s="67">
        <v>0</v>
      </c>
      <c r="N37" s="67">
        <f t="shared" si="10"/>
        <v>249236</v>
      </c>
      <c r="O37" s="68">
        <f t="shared" si="1"/>
        <v>3.9800070262846923</v>
      </c>
      <c r="P37" s="69"/>
    </row>
    <row r="38" spans="1:119">
      <c r="A38" s="64"/>
      <c r="B38" s="65">
        <v>575</v>
      </c>
      <c r="C38" s="66" t="s">
        <v>81</v>
      </c>
      <c r="D38" s="67">
        <v>1023936</v>
      </c>
      <c r="E38" s="67">
        <v>0</v>
      </c>
      <c r="F38" s="67">
        <v>0</v>
      </c>
      <c r="G38" s="67">
        <v>911656</v>
      </c>
      <c r="H38" s="67">
        <v>0</v>
      </c>
      <c r="I38" s="67">
        <v>786686</v>
      </c>
      <c r="J38" s="67">
        <v>0</v>
      </c>
      <c r="K38" s="67">
        <v>0</v>
      </c>
      <c r="L38" s="67">
        <v>0</v>
      </c>
      <c r="M38" s="67">
        <v>0</v>
      </c>
      <c r="N38" s="67">
        <f t="shared" si="10"/>
        <v>2722278</v>
      </c>
      <c r="O38" s="68">
        <f t="shared" si="1"/>
        <v>43.471591453482802</v>
      </c>
      <c r="P38" s="69"/>
    </row>
    <row r="39" spans="1:119">
      <c r="A39" s="64"/>
      <c r="B39" s="65">
        <v>579</v>
      </c>
      <c r="C39" s="66" t="s">
        <v>42</v>
      </c>
      <c r="D39" s="67">
        <v>0</v>
      </c>
      <c r="E39" s="67">
        <v>0</v>
      </c>
      <c r="F39" s="67">
        <v>0</v>
      </c>
      <c r="G39" s="67">
        <v>1370036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f t="shared" si="10"/>
        <v>1370036</v>
      </c>
      <c r="O39" s="68">
        <f t="shared" si="1"/>
        <v>21.877870396985085</v>
      </c>
      <c r="P39" s="69"/>
    </row>
    <row r="40" spans="1:119" ht="15.75">
      <c r="A40" s="70" t="s">
        <v>82</v>
      </c>
      <c r="B40" s="71"/>
      <c r="C40" s="72"/>
      <c r="D40" s="73">
        <f t="shared" ref="D40:M40" si="12">SUM(D41:D41)</f>
        <v>4713875</v>
      </c>
      <c r="E40" s="73">
        <f t="shared" si="12"/>
        <v>3536080</v>
      </c>
      <c r="F40" s="73">
        <f t="shared" si="12"/>
        <v>0</v>
      </c>
      <c r="G40" s="73">
        <f t="shared" si="12"/>
        <v>0</v>
      </c>
      <c r="H40" s="73">
        <f t="shared" si="12"/>
        <v>0</v>
      </c>
      <c r="I40" s="73">
        <f t="shared" si="12"/>
        <v>13376583</v>
      </c>
      <c r="J40" s="73">
        <f t="shared" si="12"/>
        <v>36000</v>
      </c>
      <c r="K40" s="73">
        <f t="shared" si="12"/>
        <v>0</v>
      </c>
      <c r="L40" s="73">
        <f t="shared" si="12"/>
        <v>0</v>
      </c>
      <c r="M40" s="73">
        <f t="shared" si="12"/>
        <v>0</v>
      </c>
      <c r="N40" s="73">
        <f>SUM(D40:M40)</f>
        <v>21662538</v>
      </c>
      <c r="O40" s="75">
        <f t="shared" si="1"/>
        <v>345.92536169397334</v>
      </c>
      <c r="P40" s="69"/>
    </row>
    <row r="41" spans="1:119" ht="15.75" thickBot="1">
      <c r="A41" s="64"/>
      <c r="B41" s="65">
        <v>581</v>
      </c>
      <c r="C41" s="66" t="s">
        <v>83</v>
      </c>
      <c r="D41" s="67">
        <v>4713875</v>
      </c>
      <c r="E41" s="67">
        <v>3536080</v>
      </c>
      <c r="F41" s="67">
        <v>0</v>
      </c>
      <c r="G41" s="67">
        <v>0</v>
      </c>
      <c r="H41" s="67">
        <v>0</v>
      </c>
      <c r="I41" s="67">
        <v>13376583</v>
      </c>
      <c r="J41" s="67">
        <v>36000</v>
      </c>
      <c r="K41" s="67">
        <v>0</v>
      </c>
      <c r="L41" s="67">
        <v>0</v>
      </c>
      <c r="M41" s="67">
        <v>0</v>
      </c>
      <c r="N41" s="67">
        <f>SUM(D41:M41)</f>
        <v>21662538</v>
      </c>
      <c r="O41" s="68">
        <f t="shared" si="1"/>
        <v>345.92536169397334</v>
      </c>
      <c r="P41" s="69"/>
    </row>
    <row r="42" spans="1:119" ht="16.5" thickBot="1">
      <c r="A42" s="77" t="s">
        <v>10</v>
      </c>
      <c r="B42" s="78"/>
      <c r="C42" s="79"/>
      <c r="D42" s="80">
        <f t="shared" ref="D42:M42" si="13">SUM(D5,D15,D19,D24,D28,D32,D34,D40)</f>
        <v>65047250</v>
      </c>
      <c r="E42" s="80">
        <f t="shared" si="13"/>
        <v>9729986</v>
      </c>
      <c r="F42" s="80">
        <f t="shared" si="13"/>
        <v>5130522</v>
      </c>
      <c r="G42" s="80">
        <f t="shared" si="13"/>
        <v>5148910</v>
      </c>
      <c r="H42" s="80">
        <f t="shared" si="13"/>
        <v>0</v>
      </c>
      <c r="I42" s="80">
        <f t="shared" si="13"/>
        <v>70250058</v>
      </c>
      <c r="J42" s="80">
        <f t="shared" si="13"/>
        <v>11922692</v>
      </c>
      <c r="K42" s="80">
        <f t="shared" si="13"/>
        <v>14185629</v>
      </c>
      <c r="L42" s="80">
        <f t="shared" si="13"/>
        <v>0</v>
      </c>
      <c r="M42" s="80">
        <f t="shared" si="13"/>
        <v>162942</v>
      </c>
      <c r="N42" s="80">
        <f>SUM(D42:M42)</f>
        <v>181577989</v>
      </c>
      <c r="O42" s="81">
        <f t="shared" si="1"/>
        <v>2899.5878285586537</v>
      </c>
      <c r="P42" s="62"/>
      <c r="Q42" s="82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</row>
    <row r="43" spans="1:119">
      <c r="A43" s="84"/>
      <c r="B43" s="85"/>
      <c r="C43" s="85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7"/>
    </row>
    <row r="44" spans="1:119">
      <c r="A44" s="88"/>
      <c r="B44" s="89"/>
      <c r="C44" s="89"/>
      <c r="D44" s="90"/>
      <c r="E44" s="90"/>
      <c r="F44" s="90"/>
      <c r="G44" s="90"/>
      <c r="H44" s="90"/>
      <c r="I44" s="90"/>
      <c r="J44" s="90"/>
      <c r="K44" s="90"/>
      <c r="L44" s="177" t="s">
        <v>84</v>
      </c>
      <c r="M44" s="177"/>
      <c r="N44" s="177"/>
      <c r="O44" s="91">
        <v>62622</v>
      </c>
    </row>
    <row r="45" spans="1:119">
      <c r="A45" s="178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80"/>
    </row>
    <row r="46" spans="1:119" ht="15.75" customHeight="1" thickBot="1">
      <c r="A46" s="181" t="s">
        <v>56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3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6879665</v>
      </c>
      <c r="E5" s="26">
        <f t="shared" si="0"/>
        <v>1131097</v>
      </c>
      <c r="F5" s="26">
        <f t="shared" si="0"/>
        <v>5154853</v>
      </c>
      <c r="G5" s="26">
        <f t="shared" si="0"/>
        <v>0</v>
      </c>
      <c r="H5" s="26">
        <f t="shared" si="0"/>
        <v>0</v>
      </c>
      <c r="I5" s="26">
        <f t="shared" si="0"/>
        <v>5061966</v>
      </c>
      <c r="J5" s="26">
        <f t="shared" si="0"/>
        <v>9488453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27716034</v>
      </c>
      <c r="O5" s="32">
        <f t="shared" ref="O5:O37" si="1">(N5/O$39)</f>
        <v>447.04722732991388</v>
      </c>
      <c r="P5" s="6"/>
    </row>
    <row r="6" spans="1:133">
      <c r="A6" s="12"/>
      <c r="B6" s="44">
        <v>511</v>
      </c>
      <c r="C6" s="20" t="s">
        <v>19</v>
      </c>
      <c r="D6" s="46">
        <v>494318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494318</v>
      </c>
      <c r="O6" s="47">
        <f t="shared" si="1"/>
        <v>7.9731281654246908</v>
      </c>
      <c r="P6" s="9"/>
    </row>
    <row r="7" spans="1:133">
      <c r="A7" s="12"/>
      <c r="B7" s="44">
        <v>512</v>
      </c>
      <c r="C7" s="20" t="s">
        <v>20</v>
      </c>
      <c r="D7" s="46">
        <v>1864258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1864258</v>
      </c>
      <c r="O7" s="47">
        <f t="shared" si="1"/>
        <v>30.069647407980902</v>
      </c>
      <c r="P7" s="9"/>
    </row>
    <row r="8" spans="1:133">
      <c r="A8" s="12"/>
      <c r="B8" s="44">
        <v>513</v>
      </c>
      <c r="C8" s="20" t="s">
        <v>21</v>
      </c>
      <c r="D8" s="46">
        <v>2202359</v>
      </c>
      <c r="E8" s="46">
        <v>63462</v>
      </c>
      <c r="F8" s="46">
        <v>0</v>
      </c>
      <c r="G8" s="46">
        <v>0</v>
      </c>
      <c r="H8" s="46">
        <v>0</v>
      </c>
      <c r="I8" s="46">
        <v>1606259</v>
      </c>
      <c r="J8" s="46">
        <v>5759683</v>
      </c>
      <c r="K8" s="46">
        <v>0</v>
      </c>
      <c r="L8" s="46">
        <v>0</v>
      </c>
      <c r="M8" s="46">
        <v>0</v>
      </c>
      <c r="N8" s="46">
        <f t="shared" si="2"/>
        <v>9631763</v>
      </c>
      <c r="O8" s="47">
        <f t="shared" si="1"/>
        <v>155.356027613794</v>
      </c>
      <c r="P8" s="9"/>
    </row>
    <row r="9" spans="1:133">
      <c r="A9" s="12"/>
      <c r="B9" s="44">
        <v>514</v>
      </c>
      <c r="C9" s="20" t="s">
        <v>22</v>
      </c>
      <c r="D9" s="46">
        <v>946057</v>
      </c>
      <c r="E9" s="46">
        <v>34296</v>
      </c>
      <c r="F9" s="46">
        <v>0</v>
      </c>
      <c r="G9" s="46">
        <v>0</v>
      </c>
      <c r="H9" s="46">
        <v>0</v>
      </c>
      <c r="I9" s="46">
        <v>0</v>
      </c>
      <c r="J9" s="46">
        <v>120586</v>
      </c>
      <c r="K9" s="46">
        <v>0</v>
      </c>
      <c r="L9" s="46">
        <v>0</v>
      </c>
      <c r="M9" s="46">
        <v>0</v>
      </c>
      <c r="N9" s="46">
        <f t="shared" si="2"/>
        <v>1100939</v>
      </c>
      <c r="O9" s="47">
        <f t="shared" si="1"/>
        <v>17.757653472692667</v>
      </c>
      <c r="P9" s="9"/>
    </row>
    <row r="10" spans="1:133">
      <c r="A10" s="12"/>
      <c r="B10" s="44">
        <v>515</v>
      </c>
      <c r="C10" s="20" t="s">
        <v>23</v>
      </c>
      <c r="D10" s="46">
        <v>1372673</v>
      </c>
      <c r="E10" s="46">
        <v>1033339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2406012</v>
      </c>
      <c r="O10" s="47">
        <f t="shared" si="1"/>
        <v>38.807897028936416</v>
      </c>
      <c r="P10" s="9"/>
    </row>
    <row r="11" spans="1:133">
      <c r="A11" s="12"/>
      <c r="B11" s="44">
        <v>516</v>
      </c>
      <c r="C11" s="20" t="s">
        <v>63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2881369</v>
      </c>
      <c r="K11" s="46">
        <v>0</v>
      </c>
      <c r="L11" s="46">
        <v>0</v>
      </c>
      <c r="M11" s="46">
        <v>0</v>
      </c>
      <c r="N11" s="46">
        <f t="shared" si="2"/>
        <v>2881369</v>
      </c>
      <c r="O11" s="47">
        <f t="shared" si="1"/>
        <v>46.475192748153169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5154853</v>
      </c>
      <c r="G12" s="46">
        <v>0</v>
      </c>
      <c r="H12" s="46">
        <v>0</v>
      </c>
      <c r="I12" s="46">
        <v>3455707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8610560</v>
      </c>
      <c r="O12" s="47">
        <f t="shared" si="1"/>
        <v>138.88448014452078</v>
      </c>
      <c r="P12" s="9"/>
    </row>
    <row r="13" spans="1:133">
      <c r="A13" s="12"/>
      <c r="B13" s="44">
        <v>519</v>
      </c>
      <c r="C13" s="20" t="s">
        <v>49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726815</v>
      </c>
      <c r="K13" s="46">
        <v>0</v>
      </c>
      <c r="L13" s="46">
        <v>0</v>
      </c>
      <c r="M13" s="46">
        <v>0</v>
      </c>
      <c r="N13" s="46">
        <f t="shared" si="2"/>
        <v>726815</v>
      </c>
      <c r="O13" s="47">
        <f t="shared" si="1"/>
        <v>11.723200748411239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41703415</v>
      </c>
      <c r="E14" s="31">
        <f t="shared" si="3"/>
        <v>861358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13512128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56076901</v>
      </c>
      <c r="O14" s="43">
        <f t="shared" si="1"/>
        <v>904.49532242975579</v>
      </c>
      <c r="P14" s="10"/>
    </row>
    <row r="15" spans="1:133">
      <c r="A15" s="12"/>
      <c r="B15" s="44">
        <v>521</v>
      </c>
      <c r="C15" s="20" t="s">
        <v>27</v>
      </c>
      <c r="D15" s="46">
        <v>30011813</v>
      </c>
      <c r="E15" s="46">
        <v>827402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13512128</v>
      </c>
      <c r="L15" s="46">
        <v>0</v>
      </c>
      <c r="M15" s="46">
        <v>0</v>
      </c>
      <c r="N15" s="46">
        <f t="shared" si="4"/>
        <v>44351343</v>
      </c>
      <c r="O15" s="47">
        <f t="shared" si="1"/>
        <v>715.36731830059034</v>
      </c>
      <c r="P15" s="9"/>
    </row>
    <row r="16" spans="1:133">
      <c r="A16" s="12"/>
      <c r="B16" s="44">
        <v>522</v>
      </c>
      <c r="C16" s="20" t="s">
        <v>28</v>
      </c>
      <c r="D16" s="46">
        <v>10939644</v>
      </c>
      <c r="E16" s="46">
        <v>33956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10973600</v>
      </c>
      <c r="O16" s="47">
        <f t="shared" si="1"/>
        <v>176.99925804058196</v>
      </c>
      <c r="P16" s="9"/>
    </row>
    <row r="17" spans="1:16">
      <c r="A17" s="12"/>
      <c r="B17" s="44">
        <v>524</v>
      </c>
      <c r="C17" s="20" t="s">
        <v>29</v>
      </c>
      <c r="D17" s="46">
        <v>751958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751958</v>
      </c>
      <c r="O17" s="47">
        <f t="shared" si="1"/>
        <v>12.128746088583503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SUM(D19:D22)</f>
        <v>3463587</v>
      </c>
      <c r="E18" s="31">
        <f t="shared" si="5"/>
        <v>51928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42519235</v>
      </c>
      <c r="J18" s="31">
        <f t="shared" si="5"/>
        <v>2650607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48685357</v>
      </c>
      <c r="O18" s="43">
        <f t="shared" si="1"/>
        <v>785.27302493628827</v>
      </c>
      <c r="P18" s="10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9537952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9537952</v>
      </c>
      <c r="O19" s="47">
        <f t="shared" si="1"/>
        <v>153.84289815800508</v>
      </c>
      <c r="P19" s="9"/>
    </row>
    <row r="20" spans="1:16">
      <c r="A20" s="12"/>
      <c r="B20" s="44">
        <v>536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27407828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27407828</v>
      </c>
      <c r="O20" s="47">
        <f t="shared" si="1"/>
        <v>442.07600245169198</v>
      </c>
      <c r="P20" s="9"/>
    </row>
    <row r="21" spans="1:16">
      <c r="A21" s="12"/>
      <c r="B21" s="44">
        <v>538</v>
      </c>
      <c r="C21" s="20" t="s">
        <v>51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5062458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5062458</v>
      </c>
      <c r="O21" s="47">
        <f t="shared" si="1"/>
        <v>81.655182425239531</v>
      </c>
      <c r="P21" s="9"/>
    </row>
    <row r="22" spans="1:16">
      <c r="A22" s="12"/>
      <c r="B22" s="44">
        <v>539</v>
      </c>
      <c r="C22" s="20" t="s">
        <v>33</v>
      </c>
      <c r="D22" s="46">
        <v>3463587</v>
      </c>
      <c r="E22" s="46">
        <v>51928</v>
      </c>
      <c r="F22" s="46">
        <v>0</v>
      </c>
      <c r="G22" s="46">
        <v>0</v>
      </c>
      <c r="H22" s="46">
        <v>0</v>
      </c>
      <c r="I22" s="46">
        <v>510997</v>
      </c>
      <c r="J22" s="46">
        <v>2650607</v>
      </c>
      <c r="K22" s="46">
        <v>0</v>
      </c>
      <c r="L22" s="46">
        <v>0</v>
      </c>
      <c r="M22" s="46">
        <v>0</v>
      </c>
      <c r="N22" s="46">
        <f t="shared" si="4"/>
        <v>6677119</v>
      </c>
      <c r="O22" s="47">
        <f t="shared" si="1"/>
        <v>107.69894190135166</v>
      </c>
      <c r="P22" s="9"/>
    </row>
    <row r="23" spans="1:16" ht="15.75">
      <c r="A23" s="28" t="s">
        <v>34</v>
      </c>
      <c r="B23" s="29"/>
      <c r="C23" s="30"/>
      <c r="D23" s="31">
        <f t="shared" ref="D23:M23" si="6">SUM(D24:D25)</f>
        <v>3193845</v>
      </c>
      <c r="E23" s="31">
        <f t="shared" si="6"/>
        <v>987649</v>
      </c>
      <c r="F23" s="31">
        <f t="shared" si="6"/>
        <v>0</v>
      </c>
      <c r="G23" s="31">
        <f t="shared" si="6"/>
        <v>113510</v>
      </c>
      <c r="H23" s="31">
        <f t="shared" si="6"/>
        <v>0</v>
      </c>
      <c r="I23" s="31">
        <f t="shared" si="6"/>
        <v>785515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5080519</v>
      </c>
      <c r="O23" s="43">
        <f t="shared" si="1"/>
        <v>81.94649827413788</v>
      </c>
      <c r="P23" s="10"/>
    </row>
    <row r="24" spans="1:16">
      <c r="A24" s="12"/>
      <c r="B24" s="44">
        <v>541</v>
      </c>
      <c r="C24" s="20" t="s">
        <v>35</v>
      </c>
      <c r="D24" s="46">
        <v>3006175</v>
      </c>
      <c r="E24" s="46">
        <v>987649</v>
      </c>
      <c r="F24" s="46">
        <v>0</v>
      </c>
      <c r="G24" s="46">
        <v>113510</v>
      </c>
      <c r="H24" s="46">
        <v>0</v>
      </c>
      <c r="I24" s="46">
        <v>536304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4643638</v>
      </c>
      <c r="O24" s="47">
        <f t="shared" si="1"/>
        <v>74.89980321945869</v>
      </c>
      <c r="P24" s="9"/>
    </row>
    <row r="25" spans="1:16">
      <c r="A25" s="12"/>
      <c r="B25" s="44">
        <v>545</v>
      </c>
      <c r="C25" s="20" t="s">
        <v>65</v>
      </c>
      <c r="D25" s="46">
        <v>187670</v>
      </c>
      <c r="E25" s="46">
        <v>0</v>
      </c>
      <c r="F25" s="46">
        <v>0</v>
      </c>
      <c r="G25" s="46">
        <v>0</v>
      </c>
      <c r="H25" s="46">
        <v>0</v>
      </c>
      <c r="I25" s="46">
        <v>249211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436881</v>
      </c>
      <c r="O25" s="47">
        <f t="shared" si="1"/>
        <v>7.0466950546791836</v>
      </c>
      <c r="P25" s="9"/>
    </row>
    <row r="26" spans="1:16" ht="15.75">
      <c r="A26" s="28" t="s">
        <v>36</v>
      </c>
      <c r="B26" s="29"/>
      <c r="C26" s="30"/>
      <c r="D26" s="31">
        <f t="shared" ref="D26:M26" si="8">SUM(D27:D29)</f>
        <v>188782</v>
      </c>
      <c r="E26" s="31">
        <f t="shared" si="8"/>
        <v>4500354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21897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180023</v>
      </c>
      <c r="N26" s="31">
        <f t="shared" si="7"/>
        <v>4891056</v>
      </c>
      <c r="O26" s="43">
        <f t="shared" si="1"/>
        <v>78.890544856285686</v>
      </c>
      <c r="P26" s="10"/>
    </row>
    <row r="27" spans="1:16">
      <c r="A27" s="13"/>
      <c r="B27" s="45">
        <v>552</v>
      </c>
      <c r="C27" s="21" t="s">
        <v>37</v>
      </c>
      <c r="D27" s="46">
        <v>122204</v>
      </c>
      <c r="E27" s="46">
        <v>2135346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180023</v>
      </c>
      <c r="N27" s="46">
        <f t="shared" si="7"/>
        <v>2437573</v>
      </c>
      <c r="O27" s="47">
        <f t="shared" si="1"/>
        <v>39.31696183747863</v>
      </c>
      <c r="P27" s="9"/>
    </row>
    <row r="28" spans="1:16">
      <c r="A28" s="13"/>
      <c r="B28" s="45">
        <v>554</v>
      </c>
      <c r="C28" s="21" t="s">
        <v>38</v>
      </c>
      <c r="D28" s="46">
        <v>0</v>
      </c>
      <c r="E28" s="46">
        <v>2365008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2365008</v>
      </c>
      <c r="O28" s="47">
        <f t="shared" si="1"/>
        <v>38.146520855511469</v>
      </c>
      <c r="P28" s="9"/>
    </row>
    <row r="29" spans="1:16">
      <c r="A29" s="13"/>
      <c r="B29" s="45">
        <v>559</v>
      </c>
      <c r="C29" s="21" t="s">
        <v>66</v>
      </c>
      <c r="D29" s="46">
        <v>66578</v>
      </c>
      <c r="E29" s="46">
        <v>0</v>
      </c>
      <c r="F29" s="46">
        <v>0</v>
      </c>
      <c r="G29" s="46">
        <v>0</v>
      </c>
      <c r="H29" s="46">
        <v>0</v>
      </c>
      <c r="I29" s="46">
        <v>21897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88475</v>
      </c>
      <c r="O29" s="47">
        <f t="shared" si="1"/>
        <v>1.4270621632955902</v>
      </c>
      <c r="P29" s="9"/>
    </row>
    <row r="30" spans="1:16" ht="15.75">
      <c r="A30" s="28" t="s">
        <v>39</v>
      </c>
      <c r="B30" s="29"/>
      <c r="C30" s="30"/>
      <c r="D30" s="31">
        <f t="shared" ref="D30:M30" si="9">SUM(D31:D34)</f>
        <v>3614248</v>
      </c>
      <c r="E30" s="31">
        <f t="shared" si="9"/>
        <v>241370</v>
      </c>
      <c r="F30" s="31">
        <f t="shared" si="9"/>
        <v>0</v>
      </c>
      <c r="G30" s="31">
        <f t="shared" si="9"/>
        <v>885575</v>
      </c>
      <c r="H30" s="31">
        <f t="shared" si="9"/>
        <v>0</v>
      </c>
      <c r="I30" s="31">
        <f t="shared" si="9"/>
        <v>7561325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7" si="10">SUM(D30:M30)</f>
        <v>12302518</v>
      </c>
      <c r="O30" s="43">
        <f t="shared" si="1"/>
        <v>198.43411077776702</v>
      </c>
      <c r="P30" s="9"/>
    </row>
    <row r="31" spans="1:16">
      <c r="A31" s="12"/>
      <c r="B31" s="44">
        <v>572</v>
      </c>
      <c r="C31" s="20" t="s">
        <v>40</v>
      </c>
      <c r="D31" s="46">
        <v>2515139</v>
      </c>
      <c r="E31" s="46">
        <v>241370</v>
      </c>
      <c r="F31" s="46">
        <v>0</v>
      </c>
      <c r="G31" s="46">
        <v>885575</v>
      </c>
      <c r="H31" s="46">
        <v>0</v>
      </c>
      <c r="I31" s="46">
        <v>5193265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8835349</v>
      </c>
      <c r="O31" s="47">
        <f t="shared" si="1"/>
        <v>142.51022613632699</v>
      </c>
      <c r="P31" s="9"/>
    </row>
    <row r="32" spans="1:16">
      <c r="A32" s="12"/>
      <c r="B32" s="44">
        <v>573</v>
      </c>
      <c r="C32" s="20" t="s">
        <v>67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1825272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1825272</v>
      </c>
      <c r="O32" s="47">
        <f t="shared" si="1"/>
        <v>29.440820671634569</v>
      </c>
      <c r="P32" s="9"/>
    </row>
    <row r="33" spans="1:119">
      <c r="A33" s="12"/>
      <c r="B33" s="44">
        <v>574</v>
      </c>
      <c r="C33" s="20" t="s">
        <v>68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180037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180037</v>
      </c>
      <c r="O33" s="47">
        <f t="shared" si="1"/>
        <v>2.9039162553630762</v>
      </c>
      <c r="P33" s="9"/>
    </row>
    <row r="34" spans="1:119">
      <c r="A34" s="12"/>
      <c r="B34" s="44">
        <v>575</v>
      </c>
      <c r="C34" s="20" t="s">
        <v>41</v>
      </c>
      <c r="D34" s="46">
        <v>1099109</v>
      </c>
      <c r="E34" s="46">
        <v>0</v>
      </c>
      <c r="F34" s="46">
        <v>0</v>
      </c>
      <c r="G34" s="46">
        <v>0</v>
      </c>
      <c r="H34" s="46">
        <v>0</v>
      </c>
      <c r="I34" s="46">
        <v>362751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1461860</v>
      </c>
      <c r="O34" s="47">
        <f t="shared" si="1"/>
        <v>23.579147714442403</v>
      </c>
      <c r="P34" s="9"/>
    </row>
    <row r="35" spans="1:119" ht="15.75">
      <c r="A35" s="28" t="s">
        <v>45</v>
      </c>
      <c r="B35" s="29"/>
      <c r="C35" s="30"/>
      <c r="D35" s="31">
        <f t="shared" ref="D35:M35" si="11">SUM(D36:D36)</f>
        <v>2262280</v>
      </c>
      <c r="E35" s="31">
        <f t="shared" si="11"/>
        <v>3730834</v>
      </c>
      <c r="F35" s="31">
        <f t="shared" si="11"/>
        <v>0</v>
      </c>
      <c r="G35" s="31">
        <f t="shared" si="11"/>
        <v>24017</v>
      </c>
      <c r="H35" s="31">
        <f t="shared" si="11"/>
        <v>0</v>
      </c>
      <c r="I35" s="31">
        <f t="shared" si="11"/>
        <v>11939456</v>
      </c>
      <c r="J35" s="31">
        <f t="shared" si="11"/>
        <v>36000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17992587</v>
      </c>
      <c r="O35" s="43">
        <f t="shared" si="1"/>
        <v>290.21237781863931</v>
      </c>
      <c r="P35" s="9"/>
    </row>
    <row r="36" spans="1:119" ht="15.75" thickBot="1">
      <c r="A36" s="12"/>
      <c r="B36" s="44">
        <v>581</v>
      </c>
      <c r="C36" s="20" t="s">
        <v>43</v>
      </c>
      <c r="D36" s="46">
        <v>2262280</v>
      </c>
      <c r="E36" s="46">
        <v>3730834</v>
      </c>
      <c r="F36" s="46">
        <v>0</v>
      </c>
      <c r="G36" s="46">
        <v>24017</v>
      </c>
      <c r="H36" s="46">
        <v>0</v>
      </c>
      <c r="I36" s="46">
        <v>11939456</v>
      </c>
      <c r="J36" s="46">
        <v>36000</v>
      </c>
      <c r="K36" s="46">
        <v>0</v>
      </c>
      <c r="L36" s="46">
        <v>0</v>
      </c>
      <c r="M36" s="46">
        <v>0</v>
      </c>
      <c r="N36" s="46">
        <f t="shared" si="10"/>
        <v>17992587</v>
      </c>
      <c r="O36" s="47">
        <f t="shared" si="1"/>
        <v>290.21237781863931</v>
      </c>
      <c r="P36" s="9"/>
    </row>
    <row r="37" spans="1:119" ht="16.5" thickBot="1">
      <c r="A37" s="14" t="s">
        <v>10</v>
      </c>
      <c r="B37" s="23"/>
      <c r="C37" s="22"/>
      <c r="D37" s="15">
        <f>SUM(D5,D14,D18,D23,D26,D30,D35)</f>
        <v>61305822</v>
      </c>
      <c r="E37" s="15">
        <f t="shared" ref="E37:M37" si="12">SUM(E5,E14,E18,E23,E26,E30,E35)</f>
        <v>11504590</v>
      </c>
      <c r="F37" s="15">
        <f t="shared" si="12"/>
        <v>5154853</v>
      </c>
      <c r="G37" s="15">
        <f t="shared" si="12"/>
        <v>1023102</v>
      </c>
      <c r="H37" s="15">
        <f t="shared" si="12"/>
        <v>0</v>
      </c>
      <c r="I37" s="15">
        <f t="shared" si="12"/>
        <v>67889394</v>
      </c>
      <c r="J37" s="15">
        <f t="shared" si="12"/>
        <v>12175060</v>
      </c>
      <c r="K37" s="15">
        <f t="shared" si="12"/>
        <v>13512128</v>
      </c>
      <c r="L37" s="15">
        <f t="shared" si="12"/>
        <v>0</v>
      </c>
      <c r="M37" s="15">
        <f t="shared" si="12"/>
        <v>180023</v>
      </c>
      <c r="N37" s="15">
        <f t="shared" si="10"/>
        <v>172744972</v>
      </c>
      <c r="O37" s="37">
        <f t="shared" si="1"/>
        <v>2786.2991064227876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71</v>
      </c>
      <c r="M39" s="163"/>
      <c r="N39" s="163"/>
      <c r="O39" s="41">
        <v>61998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56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6205033</v>
      </c>
      <c r="E5" s="26">
        <f t="shared" si="0"/>
        <v>2213137</v>
      </c>
      <c r="F5" s="26">
        <f t="shared" si="0"/>
        <v>24383660</v>
      </c>
      <c r="G5" s="26">
        <f t="shared" si="0"/>
        <v>0</v>
      </c>
      <c r="H5" s="26">
        <f t="shared" si="0"/>
        <v>0</v>
      </c>
      <c r="I5" s="26">
        <f t="shared" si="0"/>
        <v>4289859</v>
      </c>
      <c r="J5" s="26">
        <f t="shared" si="0"/>
        <v>21497450</v>
      </c>
      <c r="K5" s="26">
        <f t="shared" si="0"/>
        <v>13032235</v>
      </c>
      <c r="L5" s="26">
        <f t="shared" si="0"/>
        <v>0</v>
      </c>
      <c r="M5" s="26">
        <f t="shared" si="0"/>
        <v>0</v>
      </c>
      <c r="N5" s="27">
        <f>SUM(D5:M5)</f>
        <v>71621374</v>
      </c>
      <c r="O5" s="32">
        <f t="shared" ref="O5:O34" si="1">(N5/O$36)</f>
        <v>1157.8165505423624</v>
      </c>
      <c r="P5" s="6"/>
    </row>
    <row r="6" spans="1:133">
      <c r="A6" s="12"/>
      <c r="B6" s="44">
        <v>511</v>
      </c>
      <c r="C6" s="20" t="s">
        <v>19</v>
      </c>
      <c r="D6" s="46">
        <v>439789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439789</v>
      </c>
      <c r="O6" s="47">
        <f t="shared" si="1"/>
        <v>7.109539436460337</v>
      </c>
      <c r="P6" s="9"/>
    </row>
    <row r="7" spans="1:133">
      <c r="A7" s="12"/>
      <c r="B7" s="44">
        <v>512</v>
      </c>
      <c r="C7" s="20" t="s">
        <v>20</v>
      </c>
      <c r="D7" s="46">
        <v>1127983</v>
      </c>
      <c r="E7" s="46">
        <v>3954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1131937</v>
      </c>
      <c r="O7" s="47">
        <f t="shared" si="1"/>
        <v>18.298663088637063</v>
      </c>
      <c r="P7" s="9"/>
    </row>
    <row r="8" spans="1:133">
      <c r="A8" s="12"/>
      <c r="B8" s="44">
        <v>513</v>
      </c>
      <c r="C8" s="20" t="s">
        <v>21</v>
      </c>
      <c r="D8" s="46">
        <v>2576407</v>
      </c>
      <c r="E8" s="46">
        <v>94335</v>
      </c>
      <c r="F8" s="46">
        <v>0</v>
      </c>
      <c r="G8" s="46">
        <v>0</v>
      </c>
      <c r="H8" s="46">
        <v>0</v>
      </c>
      <c r="I8" s="46">
        <v>0</v>
      </c>
      <c r="J8" s="46">
        <v>21497450</v>
      </c>
      <c r="K8" s="46">
        <v>0</v>
      </c>
      <c r="L8" s="46">
        <v>0</v>
      </c>
      <c r="M8" s="46">
        <v>0</v>
      </c>
      <c r="N8" s="46">
        <f t="shared" si="2"/>
        <v>24168192</v>
      </c>
      <c r="O8" s="47">
        <f t="shared" si="1"/>
        <v>390.69807142048853</v>
      </c>
      <c r="P8" s="9"/>
    </row>
    <row r="9" spans="1:133">
      <c r="A9" s="12"/>
      <c r="B9" s="44">
        <v>514</v>
      </c>
      <c r="C9" s="20" t="s">
        <v>22</v>
      </c>
      <c r="D9" s="46">
        <v>961151</v>
      </c>
      <c r="E9" s="46">
        <v>12544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973695</v>
      </c>
      <c r="O9" s="47">
        <f t="shared" si="1"/>
        <v>15.74055513344865</v>
      </c>
      <c r="P9" s="9"/>
    </row>
    <row r="10" spans="1:133">
      <c r="A10" s="12"/>
      <c r="B10" s="44">
        <v>515</v>
      </c>
      <c r="C10" s="20" t="s">
        <v>23</v>
      </c>
      <c r="D10" s="46">
        <v>1099703</v>
      </c>
      <c r="E10" s="46">
        <v>2102304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3202007</v>
      </c>
      <c r="O10" s="47">
        <f t="shared" si="1"/>
        <v>51.762993258862899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24383660</v>
      </c>
      <c r="G11" s="46">
        <v>0</v>
      </c>
      <c r="H11" s="46">
        <v>0</v>
      </c>
      <c r="I11" s="46">
        <v>4289859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28673519</v>
      </c>
      <c r="O11" s="47">
        <f t="shared" si="1"/>
        <v>463.53027045377388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13032235</v>
      </c>
      <c r="L12" s="46">
        <v>0</v>
      </c>
      <c r="M12" s="46">
        <v>0</v>
      </c>
      <c r="N12" s="46">
        <f t="shared" si="2"/>
        <v>13032235</v>
      </c>
      <c r="O12" s="47">
        <f t="shared" si="1"/>
        <v>210.6764577506911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45197732</v>
      </c>
      <c r="E13" s="31">
        <f t="shared" si="3"/>
        <v>458877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45656609</v>
      </c>
      <c r="O13" s="43">
        <f t="shared" si="1"/>
        <v>738.07544577183592</v>
      </c>
      <c r="P13" s="10"/>
    </row>
    <row r="14" spans="1:133">
      <c r="A14" s="12"/>
      <c r="B14" s="44">
        <v>521</v>
      </c>
      <c r="C14" s="20" t="s">
        <v>27</v>
      </c>
      <c r="D14" s="46">
        <v>33284108</v>
      </c>
      <c r="E14" s="46">
        <v>404278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33688386</v>
      </c>
      <c r="O14" s="47">
        <f t="shared" si="1"/>
        <v>544.59958938877128</v>
      </c>
      <c r="P14" s="9"/>
    </row>
    <row r="15" spans="1:133">
      <c r="A15" s="12"/>
      <c r="B15" s="44">
        <v>522</v>
      </c>
      <c r="C15" s="20" t="s">
        <v>28</v>
      </c>
      <c r="D15" s="46">
        <v>11104283</v>
      </c>
      <c r="E15" s="46">
        <v>54599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11158882</v>
      </c>
      <c r="O15" s="47">
        <f t="shared" si="1"/>
        <v>180.39221455244993</v>
      </c>
      <c r="P15" s="9"/>
    </row>
    <row r="16" spans="1:133">
      <c r="A16" s="12"/>
      <c r="B16" s="44">
        <v>524</v>
      </c>
      <c r="C16" s="20" t="s">
        <v>29</v>
      </c>
      <c r="D16" s="46">
        <v>809341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809341</v>
      </c>
      <c r="O16" s="47">
        <f t="shared" si="1"/>
        <v>13.083641830614786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44143555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44143555</v>
      </c>
      <c r="O17" s="43">
        <f t="shared" si="1"/>
        <v>713.61572285358636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8641496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8641496</v>
      </c>
      <c r="O18" s="47">
        <f t="shared" si="1"/>
        <v>139.69666499620104</v>
      </c>
      <c r="P18" s="9"/>
    </row>
    <row r="19" spans="1:16">
      <c r="A19" s="12"/>
      <c r="B19" s="44">
        <v>535</v>
      </c>
      <c r="C19" s="20" t="s">
        <v>50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29649445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29649445</v>
      </c>
      <c r="O19" s="47">
        <f t="shared" si="1"/>
        <v>479.3068914790087</v>
      </c>
      <c r="P19" s="9"/>
    </row>
    <row r="20" spans="1:16">
      <c r="A20" s="12"/>
      <c r="B20" s="44">
        <v>538</v>
      </c>
      <c r="C20" s="20" t="s">
        <v>51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5852614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5852614</v>
      </c>
      <c r="O20" s="47">
        <f t="shared" si="1"/>
        <v>94.612166378376628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SUM(D22:D22)</f>
        <v>7012701</v>
      </c>
      <c r="E21" s="31">
        <f t="shared" si="6"/>
        <v>1151598</v>
      </c>
      <c r="F21" s="31">
        <f t="shared" si="6"/>
        <v>0</v>
      </c>
      <c r="G21" s="31">
        <f t="shared" si="6"/>
        <v>344568</v>
      </c>
      <c r="H21" s="31">
        <f t="shared" si="6"/>
        <v>0</v>
      </c>
      <c r="I21" s="31">
        <f t="shared" si="6"/>
        <v>0</v>
      </c>
      <c r="J21" s="31">
        <f t="shared" si="6"/>
        <v>3575320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12084187</v>
      </c>
      <c r="O21" s="43">
        <f t="shared" si="1"/>
        <v>195.3505067977174</v>
      </c>
      <c r="P21" s="10"/>
    </row>
    <row r="22" spans="1:16">
      <c r="A22" s="12"/>
      <c r="B22" s="44">
        <v>541</v>
      </c>
      <c r="C22" s="20" t="s">
        <v>35</v>
      </c>
      <c r="D22" s="46">
        <v>7012701</v>
      </c>
      <c r="E22" s="46">
        <v>1151598</v>
      </c>
      <c r="F22" s="46">
        <v>0</v>
      </c>
      <c r="G22" s="46">
        <v>344568</v>
      </c>
      <c r="H22" s="46">
        <v>0</v>
      </c>
      <c r="I22" s="46">
        <v>0</v>
      </c>
      <c r="J22" s="46">
        <v>3575320</v>
      </c>
      <c r="K22" s="46">
        <v>0</v>
      </c>
      <c r="L22" s="46">
        <v>0</v>
      </c>
      <c r="M22" s="46">
        <v>0</v>
      </c>
      <c r="N22" s="46">
        <f t="shared" si="7"/>
        <v>12084187</v>
      </c>
      <c r="O22" s="47">
        <f t="shared" si="1"/>
        <v>195.3505067977174</v>
      </c>
      <c r="P22" s="9"/>
    </row>
    <row r="23" spans="1:16" ht="15.75">
      <c r="A23" s="28" t="s">
        <v>36</v>
      </c>
      <c r="B23" s="29"/>
      <c r="C23" s="30"/>
      <c r="D23" s="31">
        <f t="shared" ref="D23:M23" si="8">SUM(D24:D25)</f>
        <v>0</v>
      </c>
      <c r="E23" s="31">
        <f t="shared" si="8"/>
        <v>5143924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162572</v>
      </c>
      <c r="N23" s="31">
        <f t="shared" si="7"/>
        <v>5306496</v>
      </c>
      <c r="O23" s="43">
        <f t="shared" si="1"/>
        <v>85.783733975654314</v>
      </c>
      <c r="P23" s="10"/>
    </row>
    <row r="24" spans="1:16">
      <c r="A24" s="13"/>
      <c r="B24" s="45">
        <v>552</v>
      </c>
      <c r="C24" s="21" t="s">
        <v>37</v>
      </c>
      <c r="D24" s="46">
        <v>0</v>
      </c>
      <c r="E24" s="46">
        <v>2237049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162572</v>
      </c>
      <c r="N24" s="46">
        <f t="shared" si="7"/>
        <v>2399621</v>
      </c>
      <c r="O24" s="47">
        <f t="shared" si="1"/>
        <v>38.791784542265475</v>
      </c>
      <c r="P24" s="9"/>
    </row>
    <row r="25" spans="1:16">
      <c r="A25" s="13"/>
      <c r="B25" s="45">
        <v>554</v>
      </c>
      <c r="C25" s="21" t="s">
        <v>38</v>
      </c>
      <c r="D25" s="46">
        <v>0</v>
      </c>
      <c r="E25" s="46">
        <v>2906875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2906875</v>
      </c>
      <c r="O25" s="47">
        <f t="shared" si="1"/>
        <v>46.991949433388839</v>
      </c>
      <c r="P25" s="9"/>
    </row>
    <row r="26" spans="1:16" ht="15.75">
      <c r="A26" s="28" t="s">
        <v>52</v>
      </c>
      <c r="B26" s="29"/>
      <c r="C26" s="30"/>
      <c r="D26" s="31">
        <f t="shared" ref="D26:M26" si="9">SUM(D27:D27)</f>
        <v>33628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7"/>
        <v>33628</v>
      </c>
      <c r="O26" s="43">
        <f t="shared" si="1"/>
        <v>0.54362340160688016</v>
      </c>
      <c r="P26" s="10"/>
    </row>
    <row r="27" spans="1:16">
      <c r="A27" s="12"/>
      <c r="B27" s="44">
        <v>569</v>
      </c>
      <c r="C27" s="20" t="s">
        <v>53</v>
      </c>
      <c r="D27" s="46">
        <v>33628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10">SUM(D27:M27)</f>
        <v>33628</v>
      </c>
      <c r="O27" s="47">
        <f t="shared" si="1"/>
        <v>0.54362340160688016</v>
      </c>
      <c r="P27" s="9"/>
    </row>
    <row r="28" spans="1:16" ht="15.75">
      <c r="A28" s="28" t="s">
        <v>39</v>
      </c>
      <c r="B28" s="29"/>
      <c r="C28" s="30"/>
      <c r="D28" s="31">
        <f t="shared" ref="D28:M28" si="11">SUM(D29:D30)</f>
        <v>3898806</v>
      </c>
      <c r="E28" s="31">
        <f t="shared" si="11"/>
        <v>489892</v>
      </c>
      <c r="F28" s="31">
        <f t="shared" si="11"/>
        <v>0</v>
      </c>
      <c r="G28" s="31">
        <f t="shared" si="11"/>
        <v>3415058</v>
      </c>
      <c r="H28" s="31">
        <f t="shared" si="11"/>
        <v>0</v>
      </c>
      <c r="I28" s="31">
        <f t="shared" si="11"/>
        <v>8674323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 t="shared" si="10"/>
        <v>16478079</v>
      </c>
      <c r="O28" s="43">
        <f t="shared" si="1"/>
        <v>266.38127030828173</v>
      </c>
      <c r="P28" s="9"/>
    </row>
    <row r="29" spans="1:16">
      <c r="A29" s="12"/>
      <c r="B29" s="44">
        <v>572</v>
      </c>
      <c r="C29" s="20" t="s">
        <v>40</v>
      </c>
      <c r="D29" s="46">
        <v>3898806</v>
      </c>
      <c r="E29" s="46">
        <v>489892</v>
      </c>
      <c r="F29" s="46">
        <v>0</v>
      </c>
      <c r="G29" s="46">
        <v>3415058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7803756</v>
      </c>
      <c r="O29" s="47">
        <f t="shared" si="1"/>
        <v>126.15393071339659</v>
      </c>
      <c r="P29" s="9"/>
    </row>
    <row r="30" spans="1:16">
      <c r="A30" s="12"/>
      <c r="B30" s="44">
        <v>575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8674323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8674323</v>
      </c>
      <c r="O30" s="47">
        <f t="shared" si="1"/>
        <v>140.22733959488514</v>
      </c>
      <c r="P30" s="9"/>
    </row>
    <row r="31" spans="1:16" ht="15.75">
      <c r="A31" s="28" t="s">
        <v>45</v>
      </c>
      <c r="B31" s="29"/>
      <c r="C31" s="30"/>
      <c r="D31" s="31">
        <f t="shared" ref="D31:M31" si="12">SUM(D32:D33)</f>
        <v>2142997</v>
      </c>
      <c r="E31" s="31">
        <f t="shared" si="12"/>
        <v>3906450</v>
      </c>
      <c r="F31" s="31">
        <f t="shared" si="12"/>
        <v>0</v>
      </c>
      <c r="G31" s="31">
        <f t="shared" si="12"/>
        <v>229620</v>
      </c>
      <c r="H31" s="31">
        <f t="shared" si="12"/>
        <v>0</v>
      </c>
      <c r="I31" s="31">
        <f t="shared" si="12"/>
        <v>16326793</v>
      </c>
      <c r="J31" s="31">
        <f t="shared" si="12"/>
        <v>36000</v>
      </c>
      <c r="K31" s="31">
        <f t="shared" si="12"/>
        <v>0</v>
      </c>
      <c r="L31" s="31">
        <f t="shared" si="12"/>
        <v>0</v>
      </c>
      <c r="M31" s="31">
        <f t="shared" si="12"/>
        <v>0</v>
      </c>
      <c r="N31" s="31">
        <f t="shared" si="10"/>
        <v>22641860</v>
      </c>
      <c r="O31" s="43">
        <f t="shared" si="1"/>
        <v>366.02369905753409</v>
      </c>
      <c r="P31" s="9"/>
    </row>
    <row r="32" spans="1:16">
      <c r="A32" s="12"/>
      <c r="B32" s="44">
        <v>581</v>
      </c>
      <c r="C32" s="20" t="s">
        <v>43</v>
      </c>
      <c r="D32" s="46">
        <v>2082021</v>
      </c>
      <c r="E32" s="46">
        <v>3906450</v>
      </c>
      <c r="F32" s="46">
        <v>0</v>
      </c>
      <c r="G32" s="46">
        <v>229620</v>
      </c>
      <c r="H32" s="46">
        <v>0</v>
      </c>
      <c r="I32" s="46">
        <v>16326793</v>
      </c>
      <c r="J32" s="46">
        <v>36000</v>
      </c>
      <c r="K32" s="46">
        <v>0</v>
      </c>
      <c r="L32" s="46">
        <v>0</v>
      </c>
      <c r="M32" s="46">
        <v>0</v>
      </c>
      <c r="N32" s="46">
        <f t="shared" si="10"/>
        <v>22580884</v>
      </c>
      <c r="O32" s="47">
        <f t="shared" si="1"/>
        <v>365.03797345576231</v>
      </c>
      <c r="P32" s="9"/>
    </row>
    <row r="33" spans="1:119" ht="15.75" thickBot="1">
      <c r="A33" s="12"/>
      <c r="B33" s="44">
        <v>583</v>
      </c>
      <c r="C33" s="20" t="s">
        <v>54</v>
      </c>
      <c r="D33" s="46">
        <v>60976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60976</v>
      </c>
      <c r="O33" s="47">
        <f t="shared" si="1"/>
        <v>0.98572560177177126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SUM(D5,D13,D17,D21,D23,D26,D28,D31)</f>
        <v>64490897</v>
      </c>
      <c r="E34" s="15">
        <f t="shared" si="13"/>
        <v>13363878</v>
      </c>
      <c r="F34" s="15">
        <f t="shared" si="13"/>
        <v>24383660</v>
      </c>
      <c r="G34" s="15">
        <f t="shared" si="13"/>
        <v>3989246</v>
      </c>
      <c r="H34" s="15">
        <f t="shared" si="13"/>
        <v>0</v>
      </c>
      <c r="I34" s="15">
        <f t="shared" si="13"/>
        <v>73434530</v>
      </c>
      <c r="J34" s="15">
        <f t="shared" si="13"/>
        <v>25108770</v>
      </c>
      <c r="K34" s="15">
        <f t="shared" si="13"/>
        <v>13032235</v>
      </c>
      <c r="L34" s="15">
        <f t="shared" si="13"/>
        <v>0</v>
      </c>
      <c r="M34" s="15">
        <f t="shared" si="13"/>
        <v>162572</v>
      </c>
      <c r="N34" s="15">
        <f t="shared" si="10"/>
        <v>217965788</v>
      </c>
      <c r="O34" s="37">
        <f t="shared" si="1"/>
        <v>3523.5905527085793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61</v>
      </c>
      <c r="M36" s="163"/>
      <c r="N36" s="163"/>
      <c r="O36" s="41">
        <v>61859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56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9"/>
  <sheetViews>
    <sheetView workbookViewId="0">
      <pane xSplit="18825" topLeftCell="H1"/>
      <selection sqref="A1:O1"/>
      <selection pane="topRight" activeCell="H1" sqref="H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5627099</v>
      </c>
      <c r="E5" s="26">
        <f t="shared" si="0"/>
        <v>4016738</v>
      </c>
      <c r="F5" s="26">
        <f t="shared" si="0"/>
        <v>39910350</v>
      </c>
      <c r="G5" s="26">
        <f t="shared" si="0"/>
        <v>0</v>
      </c>
      <c r="H5" s="26">
        <f t="shared" si="0"/>
        <v>0</v>
      </c>
      <c r="I5" s="26">
        <f t="shared" si="0"/>
        <v>4305586</v>
      </c>
      <c r="J5" s="26">
        <f t="shared" si="0"/>
        <v>19186085</v>
      </c>
      <c r="K5" s="26">
        <f t="shared" si="0"/>
        <v>12152016</v>
      </c>
      <c r="L5" s="26">
        <f t="shared" si="0"/>
        <v>0</v>
      </c>
      <c r="M5" s="26">
        <f t="shared" si="0"/>
        <v>0</v>
      </c>
      <c r="N5" s="27">
        <f>SUM(D5:M5)</f>
        <v>85197874</v>
      </c>
      <c r="O5" s="32">
        <f t="shared" ref="O5:O35" si="1">(N5/O$37)</f>
        <v>1395.9770280677033</v>
      </c>
      <c r="P5" s="6"/>
    </row>
    <row r="6" spans="1:133">
      <c r="A6" s="12"/>
      <c r="B6" s="44">
        <v>511</v>
      </c>
      <c r="C6" s="20" t="s">
        <v>19</v>
      </c>
      <c r="D6" s="46">
        <v>519685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519685</v>
      </c>
      <c r="O6" s="47">
        <f t="shared" si="1"/>
        <v>8.5150988841736162</v>
      </c>
      <c r="P6" s="9"/>
    </row>
    <row r="7" spans="1:133">
      <c r="A7" s="12"/>
      <c r="B7" s="44">
        <v>512</v>
      </c>
      <c r="C7" s="20" t="s">
        <v>20</v>
      </c>
      <c r="D7" s="46">
        <v>1346193</v>
      </c>
      <c r="E7" s="46">
        <v>55101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1401294</v>
      </c>
      <c r="O7" s="47">
        <f t="shared" si="1"/>
        <v>22.96036440497452</v>
      </c>
      <c r="P7" s="9"/>
    </row>
    <row r="8" spans="1:133">
      <c r="A8" s="12"/>
      <c r="B8" s="44">
        <v>513</v>
      </c>
      <c r="C8" s="20" t="s">
        <v>21</v>
      </c>
      <c r="D8" s="46">
        <v>1825844</v>
      </c>
      <c r="E8" s="46">
        <v>122585</v>
      </c>
      <c r="F8" s="46">
        <v>0</v>
      </c>
      <c r="G8" s="46">
        <v>0</v>
      </c>
      <c r="H8" s="46">
        <v>0</v>
      </c>
      <c r="I8" s="46">
        <v>0</v>
      </c>
      <c r="J8" s="46">
        <v>19186085</v>
      </c>
      <c r="K8" s="46">
        <v>0</v>
      </c>
      <c r="L8" s="46">
        <v>0</v>
      </c>
      <c r="M8" s="46">
        <v>0</v>
      </c>
      <c r="N8" s="46">
        <f t="shared" si="2"/>
        <v>21134514</v>
      </c>
      <c r="O8" s="47">
        <f t="shared" si="1"/>
        <v>346.29145843915387</v>
      </c>
      <c r="P8" s="9"/>
    </row>
    <row r="9" spans="1:133">
      <c r="A9" s="12"/>
      <c r="B9" s="44">
        <v>514</v>
      </c>
      <c r="C9" s="20" t="s">
        <v>22</v>
      </c>
      <c r="D9" s="46">
        <v>935921</v>
      </c>
      <c r="E9" s="46">
        <v>16647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952568</v>
      </c>
      <c r="O9" s="47">
        <f t="shared" si="1"/>
        <v>15.607936950074553</v>
      </c>
      <c r="P9" s="9"/>
    </row>
    <row r="10" spans="1:133">
      <c r="A10" s="12"/>
      <c r="B10" s="44">
        <v>515</v>
      </c>
      <c r="C10" s="20" t="s">
        <v>23</v>
      </c>
      <c r="D10" s="46">
        <v>999456</v>
      </c>
      <c r="E10" s="46">
        <v>3822405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4821861</v>
      </c>
      <c r="O10" s="47">
        <f t="shared" si="1"/>
        <v>79.006750667693467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39910350</v>
      </c>
      <c r="G11" s="46">
        <v>0</v>
      </c>
      <c r="H11" s="46">
        <v>0</v>
      </c>
      <c r="I11" s="46">
        <v>4305586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44215936</v>
      </c>
      <c r="O11" s="47">
        <f t="shared" si="1"/>
        <v>724.48322983401874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12152016</v>
      </c>
      <c r="L12" s="46">
        <v>0</v>
      </c>
      <c r="M12" s="46">
        <v>0</v>
      </c>
      <c r="N12" s="46">
        <f t="shared" si="2"/>
        <v>12152016</v>
      </c>
      <c r="O12" s="47">
        <f t="shared" si="1"/>
        <v>199.11218888761448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46999710</v>
      </c>
      <c r="E13" s="31">
        <f t="shared" si="3"/>
        <v>681488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47681198</v>
      </c>
      <c r="O13" s="43">
        <f t="shared" si="1"/>
        <v>781.2619488456686</v>
      </c>
      <c r="P13" s="10"/>
    </row>
    <row r="14" spans="1:133">
      <c r="A14" s="12"/>
      <c r="B14" s="44">
        <v>521</v>
      </c>
      <c r="C14" s="20" t="s">
        <v>27</v>
      </c>
      <c r="D14" s="46">
        <v>34208231</v>
      </c>
      <c r="E14" s="46">
        <v>604059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34812290</v>
      </c>
      <c r="O14" s="47">
        <f t="shared" si="1"/>
        <v>570.40340155003196</v>
      </c>
      <c r="P14" s="9"/>
    </row>
    <row r="15" spans="1:133">
      <c r="A15" s="12"/>
      <c r="B15" s="44">
        <v>522</v>
      </c>
      <c r="C15" s="20" t="s">
        <v>28</v>
      </c>
      <c r="D15" s="46">
        <v>12108802</v>
      </c>
      <c r="E15" s="46">
        <v>77429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12186231</v>
      </c>
      <c r="O15" s="47">
        <f t="shared" si="1"/>
        <v>199.67280562337172</v>
      </c>
      <c r="P15" s="9"/>
    </row>
    <row r="16" spans="1:133">
      <c r="A16" s="12"/>
      <c r="B16" s="44">
        <v>524</v>
      </c>
      <c r="C16" s="20" t="s">
        <v>29</v>
      </c>
      <c r="D16" s="46">
        <v>682677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682677</v>
      </c>
      <c r="O16" s="47">
        <f t="shared" si="1"/>
        <v>11.185741672264914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42988349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42988349</v>
      </c>
      <c r="O17" s="43">
        <f t="shared" si="1"/>
        <v>704.36907473251301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8600329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8600329</v>
      </c>
      <c r="O18" s="47">
        <f t="shared" si="1"/>
        <v>140.91738624633382</v>
      </c>
      <c r="P18" s="9"/>
    </row>
    <row r="19" spans="1:16">
      <c r="A19" s="12"/>
      <c r="B19" s="44">
        <v>535</v>
      </c>
      <c r="C19" s="20" t="s">
        <v>50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29287682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29287682</v>
      </c>
      <c r="O19" s="47">
        <f t="shared" si="1"/>
        <v>479.88205993675348</v>
      </c>
      <c r="P19" s="9"/>
    </row>
    <row r="20" spans="1:16">
      <c r="A20" s="12"/>
      <c r="B20" s="44">
        <v>538</v>
      </c>
      <c r="C20" s="20" t="s">
        <v>51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5100338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5100338</v>
      </c>
      <c r="O20" s="47">
        <f t="shared" si="1"/>
        <v>83.569628549425701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SUM(D22:D22)</f>
        <v>7831401</v>
      </c>
      <c r="E21" s="31">
        <f t="shared" si="6"/>
        <v>1466208</v>
      </c>
      <c r="F21" s="31">
        <f t="shared" si="6"/>
        <v>0</v>
      </c>
      <c r="G21" s="31">
        <f t="shared" si="6"/>
        <v>3987204</v>
      </c>
      <c r="H21" s="31">
        <f t="shared" si="6"/>
        <v>0</v>
      </c>
      <c r="I21" s="31">
        <f t="shared" si="6"/>
        <v>0</v>
      </c>
      <c r="J21" s="31">
        <f t="shared" si="6"/>
        <v>3501617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6" si="7">SUM(D21:M21)</f>
        <v>16786430</v>
      </c>
      <c r="O21" s="43">
        <f t="shared" si="1"/>
        <v>275.04759876128526</v>
      </c>
      <c r="P21" s="10"/>
    </row>
    <row r="22" spans="1:16">
      <c r="A22" s="12"/>
      <c r="B22" s="44">
        <v>541</v>
      </c>
      <c r="C22" s="20" t="s">
        <v>35</v>
      </c>
      <c r="D22" s="46">
        <v>7831401</v>
      </c>
      <c r="E22" s="46">
        <v>1466208</v>
      </c>
      <c r="F22" s="46">
        <v>0</v>
      </c>
      <c r="G22" s="46">
        <v>3987204</v>
      </c>
      <c r="H22" s="46">
        <v>0</v>
      </c>
      <c r="I22" s="46">
        <v>0</v>
      </c>
      <c r="J22" s="46">
        <v>3501617</v>
      </c>
      <c r="K22" s="46">
        <v>0</v>
      </c>
      <c r="L22" s="46">
        <v>0</v>
      </c>
      <c r="M22" s="46">
        <v>0</v>
      </c>
      <c r="N22" s="46">
        <f t="shared" si="7"/>
        <v>16786430</v>
      </c>
      <c r="O22" s="47">
        <f t="shared" si="1"/>
        <v>275.04759876128526</v>
      </c>
      <c r="P22" s="9"/>
    </row>
    <row r="23" spans="1:16" ht="15.75">
      <c r="A23" s="28" t="s">
        <v>36</v>
      </c>
      <c r="B23" s="29"/>
      <c r="C23" s="30"/>
      <c r="D23" s="31">
        <f t="shared" ref="D23:M23" si="8">SUM(D24:D25)</f>
        <v>0</v>
      </c>
      <c r="E23" s="31">
        <f t="shared" si="8"/>
        <v>6581659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173707</v>
      </c>
      <c r="N23" s="31">
        <f t="shared" si="7"/>
        <v>6755366</v>
      </c>
      <c r="O23" s="43">
        <f t="shared" si="1"/>
        <v>110.68745391686193</v>
      </c>
      <c r="P23" s="10"/>
    </row>
    <row r="24" spans="1:16">
      <c r="A24" s="13"/>
      <c r="B24" s="45">
        <v>552</v>
      </c>
      <c r="C24" s="21" t="s">
        <v>37</v>
      </c>
      <c r="D24" s="46">
        <v>0</v>
      </c>
      <c r="E24" s="46">
        <v>4441520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173707</v>
      </c>
      <c r="N24" s="46">
        <f t="shared" si="7"/>
        <v>4615227</v>
      </c>
      <c r="O24" s="47">
        <f t="shared" si="1"/>
        <v>75.621028657567464</v>
      </c>
      <c r="P24" s="9"/>
    </row>
    <row r="25" spans="1:16">
      <c r="A25" s="13"/>
      <c r="B25" s="45">
        <v>554</v>
      </c>
      <c r="C25" s="21" t="s">
        <v>38</v>
      </c>
      <c r="D25" s="46">
        <v>0</v>
      </c>
      <c r="E25" s="46">
        <v>2140139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2140139</v>
      </c>
      <c r="O25" s="47">
        <f t="shared" si="1"/>
        <v>35.066425259294455</v>
      </c>
      <c r="P25" s="9"/>
    </row>
    <row r="26" spans="1:16" ht="15.75">
      <c r="A26" s="28" t="s">
        <v>52</v>
      </c>
      <c r="B26" s="29"/>
      <c r="C26" s="30"/>
      <c r="D26" s="31">
        <f t="shared" ref="D26:M26" si="9">SUM(D27:D27)</f>
        <v>14488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7"/>
        <v>14488</v>
      </c>
      <c r="O26" s="43">
        <f t="shared" si="1"/>
        <v>0.2373875571430912</v>
      </c>
      <c r="P26" s="10"/>
    </row>
    <row r="27" spans="1:16">
      <c r="A27" s="12"/>
      <c r="B27" s="44">
        <v>569</v>
      </c>
      <c r="C27" s="20" t="s">
        <v>53</v>
      </c>
      <c r="D27" s="46">
        <v>14488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10">SUM(D27:M27)</f>
        <v>14488</v>
      </c>
      <c r="O27" s="47">
        <f t="shared" si="1"/>
        <v>0.2373875571430912</v>
      </c>
      <c r="P27" s="9"/>
    </row>
    <row r="28" spans="1:16" ht="15.75">
      <c r="A28" s="28" t="s">
        <v>39</v>
      </c>
      <c r="B28" s="29"/>
      <c r="C28" s="30"/>
      <c r="D28" s="31">
        <f t="shared" ref="D28:M28" si="11">SUM(D29:D30)</f>
        <v>3598510</v>
      </c>
      <c r="E28" s="31">
        <f t="shared" si="11"/>
        <v>1013</v>
      </c>
      <c r="F28" s="31">
        <f t="shared" si="11"/>
        <v>0</v>
      </c>
      <c r="G28" s="31">
        <f t="shared" si="11"/>
        <v>1637238</v>
      </c>
      <c r="H28" s="31">
        <f t="shared" si="11"/>
        <v>0</v>
      </c>
      <c r="I28" s="31">
        <f t="shared" si="11"/>
        <v>8374045</v>
      </c>
      <c r="J28" s="31">
        <f t="shared" si="11"/>
        <v>0</v>
      </c>
      <c r="K28" s="31">
        <f t="shared" si="11"/>
        <v>0</v>
      </c>
      <c r="L28" s="31">
        <f t="shared" si="11"/>
        <v>0</v>
      </c>
      <c r="M28" s="31">
        <f t="shared" si="11"/>
        <v>0</v>
      </c>
      <c r="N28" s="31">
        <f t="shared" si="10"/>
        <v>13610806</v>
      </c>
      <c r="O28" s="43">
        <f t="shared" si="1"/>
        <v>223.01463190837444</v>
      </c>
      <c r="P28" s="9"/>
    </row>
    <row r="29" spans="1:16">
      <c r="A29" s="12"/>
      <c r="B29" s="44">
        <v>572</v>
      </c>
      <c r="C29" s="20" t="s">
        <v>40</v>
      </c>
      <c r="D29" s="46">
        <v>3598510</v>
      </c>
      <c r="E29" s="46">
        <v>1013</v>
      </c>
      <c r="F29" s="46">
        <v>0</v>
      </c>
      <c r="G29" s="46">
        <v>1637238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5236761</v>
      </c>
      <c r="O29" s="47">
        <f t="shared" si="1"/>
        <v>85.804935196867163</v>
      </c>
      <c r="P29" s="9"/>
    </row>
    <row r="30" spans="1:16">
      <c r="A30" s="12"/>
      <c r="B30" s="44">
        <v>575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8374045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8374045</v>
      </c>
      <c r="O30" s="47">
        <f t="shared" si="1"/>
        <v>137.20969671150726</v>
      </c>
      <c r="P30" s="9"/>
    </row>
    <row r="31" spans="1:16" ht="15.75">
      <c r="A31" s="28" t="s">
        <v>45</v>
      </c>
      <c r="B31" s="29"/>
      <c r="C31" s="30"/>
      <c r="D31" s="31">
        <f t="shared" ref="D31:M31" si="12">SUM(D32:D34)</f>
        <v>2999391</v>
      </c>
      <c r="E31" s="31">
        <f t="shared" si="12"/>
        <v>3195838</v>
      </c>
      <c r="F31" s="31">
        <f t="shared" si="12"/>
        <v>0</v>
      </c>
      <c r="G31" s="31">
        <f t="shared" si="12"/>
        <v>0</v>
      </c>
      <c r="H31" s="31">
        <f t="shared" si="12"/>
        <v>0</v>
      </c>
      <c r="I31" s="31">
        <f t="shared" si="12"/>
        <v>10709259</v>
      </c>
      <c r="J31" s="31">
        <f t="shared" si="12"/>
        <v>36000</v>
      </c>
      <c r="K31" s="31">
        <f t="shared" si="12"/>
        <v>0</v>
      </c>
      <c r="L31" s="31">
        <f t="shared" si="12"/>
        <v>0</v>
      </c>
      <c r="M31" s="31">
        <f t="shared" si="12"/>
        <v>0</v>
      </c>
      <c r="N31" s="31">
        <f t="shared" si="10"/>
        <v>16940488</v>
      </c>
      <c r="O31" s="43">
        <f t="shared" si="1"/>
        <v>277.57185692516919</v>
      </c>
      <c r="P31" s="9"/>
    </row>
    <row r="32" spans="1:16">
      <c r="A32" s="12"/>
      <c r="B32" s="44">
        <v>581</v>
      </c>
      <c r="C32" s="20" t="s">
        <v>43</v>
      </c>
      <c r="D32" s="46">
        <v>2937275</v>
      </c>
      <c r="E32" s="46">
        <v>3195838</v>
      </c>
      <c r="F32" s="46">
        <v>0</v>
      </c>
      <c r="G32" s="46">
        <v>0</v>
      </c>
      <c r="H32" s="46">
        <v>0</v>
      </c>
      <c r="I32" s="46">
        <v>10654182</v>
      </c>
      <c r="J32" s="46">
        <v>36000</v>
      </c>
      <c r="K32" s="46">
        <v>0</v>
      </c>
      <c r="L32" s="46">
        <v>0</v>
      </c>
      <c r="M32" s="46">
        <v>0</v>
      </c>
      <c r="N32" s="46">
        <f t="shared" si="10"/>
        <v>16823295</v>
      </c>
      <c r="O32" s="47">
        <f t="shared" si="1"/>
        <v>275.65163605380872</v>
      </c>
      <c r="P32" s="9"/>
    </row>
    <row r="33" spans="1:119">
      <c r="A33" s="12"/>
      <c r="B33" s="44">
        <v>583</v>
      </c>
      <c r="C33" s="20" t="s">
        <v>54</v>
      </c>
      <c r="D33" s="46">
        <v>62116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62116</v>
      </c>
      <c r="O33" s="47">
        <f t="shared" si="1"/>
        <v>1.0177778506005144</v>
      </c>
      <c r="P33" s="9"/>
    </row>
    <row r="34" spans="1:119" ht="15.75" thickBot="1">
      <c r="A34" s="12"/>
      <c r="B34" s="44">
        <v>592</v>
      </c>
      <c r="C34" s="20" t="s">
        <v>58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55077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55077</v>
      </c>
      <c r="O34" s="47">
        <f t="shared" si="1"/>
        <v>0.90244302075994165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3">SUM(D5,D13,D17,D21,D23,D26,D28,D31)</f>
        <v>67070599</v>
      </c>
      <c r="E35" s="15">
        <f t="shared" si="13"/>
        <v>15942944</v>
      </c>
      <c r="F35" s="15">
        <f t="shared" si="13"/>
        <v>39910350</v>
      </c>
      <c r="G35" s="15">
        <f t="shared" si="13"/>
        <v>5624442</v>
      </c>
      <c r="H35" s="15">
        <f t="shared" si="13"/>
        <v>0</v>
      </c>
      <c r="I35" s="15">
        <f t="shared" si="13"/>
        <v>66377239</v>
      </c>
      <c r="J35" s="15">
        <f t="shared" si="13"/>
        <v>22723702</v>
      </c>
      <c r="K35" s="15">
        <f t="shared" si="13"/>
        <v>12152016</v>
      </c>
      <c r="L35" s="15">
        <f t="shared" si="13"/>
        <v>0</v>
      </c>
      <c r="M35" s="15">
        <f t="shared" si="13"/>
        <v>173707</v>
      </c>
      <c r="N35" s="15">
        <f t="shared" si="10"/>
        <v>229974999</v>
      </c>
      <c r="O35" s="37">
        <f t="shared" si="1"/>
        <v>3768.1669807147186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59</v>
      </c>
      <c r="M37" s="163"/>
      <c r="N37" s="163"/>
      <c r="O37" s="41">
        <v>61031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56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6012396</v>
      </c>
      <c r="E5" s="26">
        <f t="shared" ref="E5:M5" si="0">SUM(E6:E13)</f>
        <v>5356461</v>
      </c>
      <c r="F5" s="26">
        <f t="shared" si="0"/>
        <v>4709645</v>
      </c>
      <c r="G5" s="26">
        <f t="shared" si="0"/>
        <v>7900</v>
      </c>
      <c r="H5" s="26">
        <f t="shared" si="0"/>
        <v>0</v>
      </c>
      <c r="I5" s="26">
        <f t="shared" si="0"/>
        <v>4537121</v>
      </c>
      <c r="J5" s="26">
        <f t="shared" si="0"/>
        <v>18957263</v>
      </c>
      <c r="K5" s="26">
        <f t="shared" si="0"/>
        <v>10889467</v>
      </c>
      <c r="L5" s="26">
        <f t="shared" si="0"/>
        <v>0</v>
      </c>
      <c r="M5" s="26">
        <f t="shared" si="0"/>
        <v>0</v>
      </c>
      <c r="N5" s="27">
        <f>SUM(D5:M5)</f>
        <v>50470253</v>
      </c>
      <c r="O5" s="32">
        <f t="shared" ref="O5:O36" si="1">(N5/O$38)</f>
        <v>827.31338414884021</v>
      </c>
      <c r="P5" s="6"/>
    </row>
    <row r="6" spans="1:133">
      <c r="A6" s="12"/>
      <c r="B6" s="44">
        <v>511</v>
      </c>
      <c r="C6" s="20" t="s">
        <v>19</v>
      </c>
      <c r="D6" s="46">
        <v>460746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460746</v>
      </c>
      <c r="O6" s="47">
        <f t="shared" si="1"/>
        <v>7.5525940496680599</v>
      </c>
      <c r="P6" s="9"/>
    </row>
    <row r="7" spans="1:133">
      <c r="A7" s="12"/>
      <c r="B7" s="44">
        <v>512</v>
      </c>
      <c r="C7" s="20" t="s">
        <v>20</v>
      </c>
      <c r="D7" s="46">
        <v>1149998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1149998</v>
      </c>
      <c r="O7" s="47">
        <f t="shared" si="1"/>
        <v>18.850881075321695</v>
      </c>
      <c r="P7" s="9"/>
    </row>
    <row r="8" spans="1:133">
      <c r="A8" s="12"/>
      <c r="B8" s="44">
        <v>513</v>
      </c>
      <c r="C8" s="20" t="s">
        <v>21</v>
      </c>
      <c r="D8" s="46">
        <v>2217702</v>
      </c>
      <c r="E8" s="46">
        <v>197410</v>
      </c>
      <c r="F8" s="46">
        <v>0</v>
      </c>
      <c r="G8" s="46">
        <v>0</v>
      </c>
      <c r="H8" s="46">
        <v>0</v>
      </c>
      <c r="I8" s="46">
        <v>0</v>
      </c>
      <c r="J8" s="46">
        <v>18957263</v>
      </c>
      <c r="K8" s="46">
        <v>0</v>
      </c>
      <c r="L8" s="46">
        <v>0</v>
      </c>
      <c r="M8" s="46">
        <v>0</v>
      </c>
      <c r="N8" s="46">
        <f t="shared" si="2"/>
        <v>21372375</v>
      </c>
      <c r="O8" s="47">
        <f t="shared" si="1"/>
        <v>350.33808704204574</v>
      </c>
      <c r="P8" s="9"/>
    </row>
    <row r="9" spans="1:133">
      <c r="A9" s="12"/>
      <c r="B9" s="44">
        <v>514</v>
      </c>
      <c r="C9" s="20" t="s">
        <v>22</v>
      </c>
      <c r="D9" s="46">
        <v>1016089</v>
      </c>
      <c r="E9" s="46">
        <v>25648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1041737</v>
      </c>
      <c r="O9" s="47">
        <f t="shared" si="1"/>
        <v>17.076256044586508</v>
      </c>
      <c r="P9" s="9"/>
    </row>
    <row r="10" spans="1:133">
      <c r="A10" s="12"/>
      <c r="B10" s="44">
        <v>515</v>
      </c>
      <c r="C10" s="20" t="s">
        <v>23</v>
      </c>
      <c r="D10" s="46">
        <v>1167861</v>
      </c>
      <c r="E10" s="46">
        <v>5133403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6301264</v>
      </c>
      <c r="O10" s="47">
        <f t="shared" si="1"/>
        <v>103.29094336529792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4709645</v>
      </c>
      <c r="G11" s="46">
        <v>0</v>
      </c>
      <c r="H11" s="46">
        <v>0</v>
      </c>
      <c r="I11" s="46">
        <v>4537121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9246766</v>
      </c>
      <c r="O11" s="47">
        <f t="shared" si="1"/>
        <v>151.57390377837882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10889467</v>
      </c>
      <c r="L12" s="46">
        <v>0</v>
      </c>
      <c r="M12" s="46">
        <v>0</v>
      </c>
      <c r="N12" s="46">
        <f t="shared" si="2"/>
        <v>10889467</v>
      </c>
      <c r="O12" s="47">
        <f t="shared" si="1"/>
        <v>178.50122121137611</v>
      </c>
      <c r="P12" s="9"/>
    </row>
    <row r="13" spans="1:133">
      <c r="A13" s="12"/>
      <c r="B13" s="44">
        <v>519</v>
      </c>
      <c r="C13" s="20" t="s">
        <v>49</v>
      </c>
      <c r="D13" s="46">
        <v>0</v>
      </c>
      <c r="E13" s="46">
        <v>0</v>
      </c>
      <c r="F13" s="46">
        <v>0</v>
      </c>
      <c r="G13" s="46">
        <v>7900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7900</v>
      </c>
      <c r="O13" s="47">
        <f t="shared" si="1"/>
        <v>0.12949758216539628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46731211</v>
      </c>
      <c r="E14" s="31">
        <f t="shared" si="3"/>
        <v>362074</v>
      </c>
      <c r="F14" s="31">
        <f t="shared" si="3"/>
        <v>0</v>
      </c>
      <c r="G14" s="31">
        <f t="shared" si="3"/>
        <v>491202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47584487</v>
      </c>
      <c r="O14" s="43">
        <f t="shared" si="1"/>
        <v>780.00962216211781</v>
      </c>
      <c r="P14" s="10"/>
    </row>
    <row r="15" spans="1:133">
      <c r="A15" s="12"/>
      <c r="B15" s="44">
        <v>521</v>
      </c>
      <c r="C15" s="20" t="s">
        <v>27</v>
      </c>
      <c r="D15" s="46">
        <v>33712852</v>
      </c>
      <c r="E15" s="46">
        <v>285375</v>
      </c>
      <c r="F15" s="46">
        <v>0</v>
      </c>
      <c r="G15" s="46">
        <v>489472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34487699</v>
      </c>
      <c r="O15" s="47">
        <f t="shared" si="1"/>
        <v>565.3257765756905</v>
      </c>
      <c r="P15" s="9"/>
    </row>
    <row r="16" spans="1:133">
      <c r="A16" s="12"/>
      <c r="B16" s="44">
        <v>522</v>
      </c>
      <c r="C16" s="20" t="s">
        <v>28</v>
      </c>
      <c r="D16" s="46">
        <v>12123780</v>
      </c>
      <c r="E16" s="46">
        <v>76699</v>
      </c>
      <c r="F16" s="46">
        <v>0</v>
      </c>
      <c r="G16" s="46">
        <v>1730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12202209</v>
      </c>
      <c r="O16" s="47">
        <f t="shared" si="1"/>
        <v>200.01981804770099</v>
      </c>
      <c r="P16" s="9"/>
    </row>
    <row r="17" spans="1:16">
      <c r="A17" s="12"/>
      <c r="B17" s="44">
        <v>524</v>
      </c>
      <c r="C17" s="20" t="s">
        <v>29</v>
      </c>
      <c r="D17" s="46">
        <v>894579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894579</v>
      </c>
      <c r="O17" s="47">
        <f t="shared" si="1"/>
        <v>14.664027538726334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44376847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44376847</v>
      </c>
      <c r="O18" s="43">
        <f t="shared" si="1"/>
        <v>727.42966969920496</v>
      </c>
      <c r="P18" s="10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8938976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8938976</v>
      </c>
      <c r="O19" s="47">
        <f t="shared" si="1"/>
        <v>146.52857962462093</v>
      </c>
      <c r="P19" s="9"/>
    </row>
    <row r="20" spans="1:16">
      <c r="A20" s="12"/>
      <c r="B20" s="44">
        <v>535</v>
      </c>
      <c r="C20" s="20" t="s">
        <v>50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30129809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30129809</v>
      </c>
      <c r="O20" s="47">
        <f t="shared" si="1"/>
        <v>493.89081222850587</v>
      </c>
      <c r="P20" s="9"/>
    </row>
    <row r="21" spans="1:16">
      <c r="A21" s="12"/>
      <c r="B21" s="44">
        <v>538</v>
      </c>
      <c r="C21" s="20" t="s">
        <v>51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5308062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5308062</v>
      </c>
      <c r="O21" s="47">
        <f t="shared" si="1"/>
        <v>87.010277846078196</v>
      </c>
      <c r="P21" s="9"/>
    </row>
    <row r="22" spans="1:16" ht="15.75">
      <c r="A22" s="28" t="s">
        <v>34</v>
      </c>
      <c r="B22" s="29"/>
      <c r="C22" s="30"/>
      <c r="D22" s="31">
        <f t="shared" ref="D22:M22" si="6">SUM(D23:D23)</f>
        <v>7494636</v>
      </c>
      <c r="E22" s="31">
        <f t="shared" si="6"/>
        <v>604675</v>
      </c>
      <c r="F22" s="31">
        <f t="shared" si="6"/>
        <v>0</v>
      </c>
      <c r="G22" s="31">
        <f t="shared" si="6"/>
        <v>2829773</v>
      </c>
      <c r="H22" s="31">
        <f t="shared" si="6"/>
        <v>0</v>
      </c>
      <c r="I22" s="31">
        <f t="shared" si="6"/>
        <v>0</v>
      </c>
      <c r="J22" s="31">
        <f t="shared" si="6"/>
        <v>3648207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14577291</v>
      </c>
      <c r="O22" s="43">
        <f t="shared" si="1"/>
        <v>238.95239734447995</v>
      </c>
      <c r="P22" s="10"/>
    </row>
    <row r="23" spans="1:16">
      <c r="A23" s="12"/>
      <c r="B23" s="44">
        <v>541</v>
      </c>
      <c r="C23" s="20" t="s">
        <v>35</v>
      </c>
      <c r="D23" s="46">
        <v>7494636</v>
      </c>
      <c r="E23" s="46">
        <v>604675</v>
      </c>
      <c r="F23" s="46">
        <v>0</v>
      </c>
      <c r="G23" s="46">
        <v>2829773</v>
      </c>
      <c r="H23" s="46">
        <v>0</v>
      </c>
      <c r="I23" s="46">
        <v>0</v>
      </c>
      <c r="J23" s="46">
        <v>3648207</v>
      </c>
      <c r="K23" s="46">
        <v>0</v>
      </c>
      <c r="L23" s="46">
        <v>0</v>
      </c>
      <c r="M23" s="46">
        <v>0</v>
      </c>
      <c r="N23" s="46">
        <f t="shared" si="7"/>
        <v>14577291</v>
      </c>
      <c r="O23" s="47">
        <f t="shared" si="1"/>
        <v>238.95239734447995</v>
      </c>
      <c r="P23" s="9"/>
    </row>
    <row r="24" spans="1:16" ht="15.75">
      <c r="A24" s="28" t="s">
        <v>36</v>
      </c>
      <c r="B24" s="29"/>
      <c r="C24" s="30"/>
      <c r="D24" s="31">
        <f t="shared" ref="D24:M24" si="8">SUM(D25:D26)</f>
        <v>0</v>
      </c>
      <c r="E24" s="31">
        <f t="shared" si="8"/>
        <v>8399972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222045</v>
      </c>
      <c r="N24" s="31">
        <f t="shared" si="7"/>
        <v>8622017</v>
      </c>
      <c r="O24" s="43">
        <f t="shared" si="1"/>
        <v>141.33295631505615</v>
      </c>
      <c r="P24" s="10"/>
    </row>
    <row r="25" spans="1:16">
      <c r="A25" s="13"/>
      <c r="B25" s="45">
        <v>552</v>
      </c>
      <c r="C25" s="21" t="s">
        <v>37</v>
      </c>
      <c r="D25" s="46">
        <v>0</v>
      </c>
      <c r="E25" s="46">
        <v>4458027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222045</v>
      </c>
      <c r="N25" s="46">
        <f t="shared" si="7"/>
        <v>4680072</v>
      </c>
      <c r="O25" s="47">
        <f t="shared" si="1"/>
        <v>76.716203589869679</v>
      </c>
      <c r="P25" s="9"/>
    </row>
    <row r="26" spans="1:16">
      <c r="A26" s="13"/>
      <c r="B26" s="45">
        <v>554</v>
      </c>
      <c r="C26" s="21" t="s">
        <v>38</v>
      </c>
      <c r="D26" s="46">
        <v>0</v>
      </c>
      <c r="E26" s="46">
        <v>3941945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3941945</v>
      </c>
      <c r="O26" s="47">
        <f t="shared" si="1"/>
        <v>64.616752725186458</v>
      </c>
      <c r="P26" s="9"/>
    </row>
    <row r="27" spans="1:16" ht="15.75">
      <c r="A27" s="28" t="s">
        <v>52</v>
      </c>
      <c r="B27" s="29"/>
      <c r="C27" s="30"/>
      <c r="D27" s="31">
        <f t="shared" ref="D27:M27" si="9">SUM(D28:D28)</f>
        <v>24745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24745</v>
      </c>
      <c r="O27" s="43">
        <f t="shared" si="1"/>
        <v>0.40562248995983935</v>
      </c>
      <c r="P27" s="10"/>
    </row>
    <row r="28" spans="1:16">
      <c r="A28" s="12"/>
      <c r="B28" s="44">
        <v>569</v>
      </c>
      <c r="C28" s="20" t="s">
        <v>53</v>
      </c>
      <c r="D28" s="46">
        <v>24745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10">SUM(D28:M28)</f>
        <v>24745</v>
      </c>
      <c r="O28" s="47">
        <f t="shared" si="1"/>
        <v>0.40562248995983935</v>
      </c>
      <c r="P28" s="9"/>
    </row>
    <row r="29" spans="1:16" ht="15.75">
      <c r="A29" s="28" t="s">
        <v>39</v>
      </c>
      <c r="B29" s="29"/>
      <c r="C29" s="30"/>
      <c r="D29" s="31">
        <f t="shared" ref="D29:M29" si="11">SUM(D30:D31)</f>
        <v>4945360</v>
      </c>
      <c r="E29" s="31">
        <f t="shared" si="11"/>
        <v>409315</v>
      </c>
      <c r="F29" s="31">
        <f t="shared" si="11"/>
        <v>0</v>
      </c>
      <c r="G29" s="31">
        <f t="shared" si="11"/>
        <v>1625467</v>
      </c>
      <c r="H29" s="31">
        <f t="shared" si="11"/>
        <v>0</v>
      </c>
      <c r="I29" s="31">
        <f t="shared" si="11"/>
        <v>8343519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15323661</v>
      </c>
      <c r="O29" s="43">
        <f t="shared" si="1"/>
        <v>251.18696828128842</v>
      </c>
      <c r="P29" s="9"/>
    </row>
    <row r="30" spans="1:16">
      <c r="A30" s="12"/>
      <c r="B30" s="44">
        <v>572</v>
      </c>
      <c r="C30" s="20" t="s">
        <v>40</v>
      </c>
      <c r="D30" s="46">
        <v>4945360</v>
      </c>
      <c r="E30" s="46">
        <v>409315</v>
      </c>
      <c r="F30" s="46">
        <v>0</v>
      </c>
      <c r="G30" s="46">
        <v>1625467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6980142</v>
      </c>
      <c r="O30" s="47">
        <f t="shared" si="1"/>
        <v>114.41917875583968</v>
      </c>
      <c r="P30" s="9"/>
    </row>
    <row r="31" spans="1:16">
      <c r="A31" s="12"/>
      <c r="B31" s="44">
        <v>575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8343519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8343519</v>
      </c>
      <c r="O31" s="47">
        <f t="shared" si="1"/>
        <v>136.76778952544873</v>
      </c>
      <c r="P31" s="9"/>
    </row>
    <row r="32" spans="1:16" ht="15.75">
      <c r="A32" s="28" t="s">
        <v>45</v>
      </c>
      <c r="B32" s="29"/>
      <c r="C32" s="30"/>
      <c r="D32" s="31">
        <f t="shared" ref="D32:M32" si="12">SUM(D33:D35)</f>
        <v>3677800</v>
      </c>
      <c r="E32" s="31">
        <f t="shared" si="12"/>
        <v>1826816</v>
      </c>
      <c r="F32" s="31">
        <f t="shared" si="12"/>
        <v>0</v>
      </c>
      <c r="G32" s="31">
        <f t="shared" si="12"/>
        <v>0</v>
      </c>
      <c r="H32" s="31">
        <f t="shared" si="12"/>
        <v>0</v>
      </c>
      <c r="I32" s="31">
        <f t="shared" si="12"/>
        <v>14402052</v>
      </c>
      <c r="J32" s="31">
        <f t="shared" si="12"/>
        <v>36000</v>
      </c>
      <c r="K32" s="31">
        <f t="shared" si="12"/>
        <v>0</v>
      </c>
      <c r="L32" s="31">
        <f t="shared" si="12"/>
        <v>185733</v>
      </c>
      <c r="M32" s="31">
        <f t="shared" si="12"/>
        <v>0</v>
      </c>
      <c r="N32" s="31">
        <f t="shared" si="10"/>
        <v>20128401</v>
      </c>
      <c r="O32" s="43">
        <f t="shared" si="1"/>
        <v>329.9467420703221</v>
      </c>
      <c r="P32" s="9"/>
    </row>
    <row r="33" spans="1:119">
      <c r="A33" s="12"/>
      <c r="B33" s="44">
        <v>581</v>
      </c>
      <c r="C33" s="20" t="s">
        <v>43</v>
      </c>
      <c r="D33" s="46">
        <v>3554800</v>
      </c>
      <c r="E33" s="46">
        <v>1826816</v>
      </c>
      <c r="F33" s="46">
        <v>0</v>
      </c>
      <c r="G33" s="46">
        <v>0</v>
      </c>
      <c r="H33" s="46">
        <v>0</v>
      </c>
      <c r="I33" s="46">
        <v>14402052</v>
      </c>
      <c r="J33" s="46">
        <v>36000</v>
      </c>
      <c r="K33" s="46">
        <v>0</v>
      </c>
      <c r="L33" s="46">
        <v>0</v>
      </c>
      <c r="M33" s="46">
        <v>0</v>
      </c>
      <c r="N33" s="46">
        <f t="shared" si="10"/>
        <v>19819668</v>
      </c>
      <c r="O33" s="47">
        <f t="shared" si="1"/>
        <v>324.88596016719941</v>
      </c>
      <c r="P33" s="9"/>
    </row>
    <row r="34" spans="1:119">
      <c r="A34" s="12"/>
      <c r="B34" s="44">
        <v>583</v>
      </c>
      <c r="C34" s="20" t="s">
        <v>54</v>
      </c>
      <c r="D34" s="46">
        <v>123000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123000</v>
      </c>
      <c r="O34" s="47">
        <f t="shared" si="1"/>
        <v>2.0162281780181952</v>
      </c>
      <c r="P34" s="9"/>
    </row>
    <row r="35" spans="1:119" ht="15.75" thickBot="1">
      <c r="A35" s="12"/>
      <c r="B35" s="44">
        <v>590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185733</v>
      </c>
      <c r="M35" s="46">
        <v>0</v>
      </c>
      <c r="N35" s="46">
        <f t="shared" si="10"/>
        <v>185733</v>
      </c>
      <c r="O35" s="47">
        <f t="shared" si="1"/>
        <v>3.0445537251044996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SUM(D5,D14,D18,D22,D24,D27,D29,D32)</f>
        <v>68886148</v>
      </c>
      <c r="E36" s="15">
        <f t="shared" si="13"/>
        <v>16959313</v>
      </c>
      <c r="F36" s="15">
        <f t="shared" si="13"/>
        <v>4709645</v>
      </c>
      <c r="G36" s="15">
        <f t="shared" si="13"/>
        <v>4954342</v>
      </c>
      <c r="H36" s="15">
        <f t="shared" si="13"/>
        <v>0</v>
      </c>
      <c r="I36" s="15">
        <f t="shared" si="13"/>
        <v>71659539</v>
      </c>
      <c r="J36" s="15">
        <f t="shared" si="13"/>
        <v>22641470</v>
      </c>
      <c r="K36" s="15">
        <f t="shared" si="13"/>
        <v>10889467</v>
      </c>
      <c r="L36" s="15">
        <f t="shared" si="13"/>
        <v>185733</v>
      </c>
      <c r="M36" s="15">
        <f t="shared" si="13"/>
        <v>222045</v>
      </c>
      <c r="N36" s="15">
        <f t="shared" si="10"/>
        <v>201107702</v>
      </c>
      <c r="O36" s="37">
        <f t="shared" si="1"/>
        <v>3296.5773625112697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55</v>
      </c>
      <c r="M38" s="163"/>
      <c r="N38" s="163"/>
      <c r="O38" s="41">
        <v>61005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56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7792431</v>
      </c>
      <c r="E5" s="26">
        <f t="shared" si="0"/>
        <v>3879524</v>
      </c>
      <c r="F5" s="26">
        <f t="shared" si="0"/>
        <v>7063004</v>
      </c>
      <c r="G5" s="26">
        <f t="shared" si="0"/>
        <v>483579</v>
      </c>
      <c r="H5" s="26">
        <f t="shared" si="0"/>
        <v>0</v>
      </c>
      <c r="I5" s="26">
        <f t="shared" si="0"/>
        <v>4917437</v>
      </c>
      <c r="J5" s="26">
        <f t="shared" si="0"/>
        <v>20186427</v>
      </c>
      <c r="K5" s="26">
        <f t="shared" si="0"/>
        <v>10126970</v>
      </c>
      <c r="L5" s="26">
        <f t="shared" si="0"/>
        <v>0</v>
      </c>
      <c r="M5" s="26">
        <f t="shared" si="0"/>
        <v>0</v>
      </c>
      <c r="N5" s="27">
        <f>SUM(D5:M5)</f>
        <v>54449372</v>
      </c>
      <c r="O5" s="32">
        <f t="shared" ref="O5:O33" si="1">(N5/O$35)</f>
        <v>835.01061219482267</v>
      </c>
      <c r="P5" s="6"/>
    </row>
    <row r="6" spans="1:133">
      <c r="A6" s="12"/>
      <c r="B6" s="44">
        <v>511</v>
      </c>
      <c r="C6" s="20" t="s">
        <v>19</v>
      </c>
      <c r="D6" s="46">
        <v>732879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732879</v>
      </c>
      <c r="O6" s="47">
        <f t="shared" si="1"/>
        <v>11.239096429885903</v>
      </c>
      <c r="P6" s="9"/>
    </row>
    <row r="7" spans="1:133">
      <c r="A7" s="12"/>
      <c r="B7" s="44">
        <v>512</v>
      </c>
      <c r="C7" s="20" t="s">
        <v>20</v>
      </c>
      <c r="D7" s="46">
        <v>1557219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1557219</v>
      </c>
      <c r="O7" s="47">
        <f t="shared" si="1"/>
        <v>23.880796834744203</v>
      </c>
      <c r="P7" s="9"/>
    </row>
    <row r="8" spans="1:133">
      <c r="A8" s="12"/>
      <c r="B8" s="44">
        <v>513</v>
      </c>
      <c r="C8" s="20" t="s">
        <v>21</v>
      </c>
      <c r="D8" s="46">
        <v>3379566</v>
      </c>
      <c r="E8" s="46">
        <v>485417</v>
      </c>
      <c r="F8" s="46">
        <v>0</v>
      </c>
      <c r="G8" s="46">
        <v>483579</v>
      </c>
      <c r="H8" s="46">
        <v>0</v>
      </c>
      <c r="I8" s="46">
        <v>0</v>
      </c>
      <c r="J8" s="46">
        <v>20186427</v>
      </c>
      <c r="K8" s="46">
        <v>0</v>
      </c>
      <c r="L8" s="46">
        <v>0</v>
      </c>
      <c r="M8" s="46">
        <v>0</v>
      </c>
      <c r="N8" s="46">
        <f t="shared" si="2"/>
        <v>24534989</v>
      </c>
      <c r="O8" s="47">
        <f t="shared" si="1"/>
        <v>376.257345724451</v>
      </c>
      <c r="P8" s="9"/>
    </row>
    <row r="9" spans="1:133">
      <c r="A9" s="12"/>
      <c r="B9" s="44">
        <v>514</v>
      </c>
      <c r="C9" s="20" t="s">
        <v>22</v>
      </c>
      <c r="D9" s="46">
        <v>945996</v>
      </c>
      <c r="E9" s="46">
        <v>11411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957407</v>
      </c>
      <c r="O9" s="47">
        <f t="shared" si="1"/>
        <v>14.682354925775979</v>
      </c>
      <c r="P9" s="9"/>
    </row>
    <row r="10" spans="1:133">
      <c r="A10" s="12"/>
      <c r="B10" s="44">
        <v>515</v>
      </c>
      <c r="C10" s="20" t="s">
        <v>23</v>
      </c>
      <c r="D10" s="46">
        <v>1176771</v>
      </c>
      <c r="E10" s="46">
        <v>3382696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4559467</v>
      </c>
      <c r="O10" s="47">
        <f t="shared" si="1"/>
        <v>69.92189608636977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7063004</v>
      </c>
      <c r="G11" s="46">
        <v>0</v>
      </c>
      <c r="H11" s="46">
        <v>0</v>
      </c>
      <c r="I11" s="46">
        <v>4917437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11980441</v>
      </c>
      <c r="O11" s="47">
        <f t="shared" si="1"/>
        <v>183.72655195681511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10126970</v>
      </c>
      <c r="L12" s="46">
        <v>0</v>
      </c>
      <c r="M12" s="46">
        <v>0</v>
      </c>
      <c r="N12" s="46">
        <f t="shared" si="2"/>
        <v>10126970</v>
      </c>
      <c r="O12" s="47">
        <f t="shared" si="1"/>
        <v>155.30257023678075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46515955</v>
      </c>
      <c r="E13" s="31">
        <f t="shared" si="3"/>
        <v>720832</v>
      </c>
      <c r="F13" s="31">
        <f t="shared" si="3"/>
        <v>0</v>
      </c>
      <c r="G13" s="31">
        <f t="shared" si="3"/>
        <v>2997332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50234119</v>
      </c>
      <c r="O13" s="43">
        <f t="shared" si="1"/>
        <v>770.36742424242425</v>
      </c>
      <c r="P13" s="10"/>
    </row>
    <row r="14" spans="1:133">
      <c r="A14" s="12"/>
      <c r="B14" s="44">
        <v>521</v>
      </c>
      <c r="C14" s="20" t="s">
        <v>27</v>
      </c>
      <c r="D14" s="46">
        <v>33123253</v>
      </c>
      <c r="E14" s="46">
        <v>585998</v>
      </c>
      <c r="F14" s="46">
        <v>0</v>
      </c>
      <c r="G14" s="46">
        <v>2665594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36374845</v>
      </c>
      <c r="O14" s="47">
        <f t="shared" si="1"/>
        <v>557.82795055821373</v>
      </c>
      <c r="P14" s="9"/>
    </row>
    <row r="15" spans="1:133">
      <c r="A15" s="12"/>
      <c r="B15" s="44">
        <v>522</v>
      </c>
      <c r="C15" s="20" t="s">
        <v>28</v>
      </c>
      <c r="D15" s="46">
        <v>12649590</v>
      </c>
      <c r="E15" s="46">
        <v>134834</v>
      </c>
      <c r="F15" s="46">
        <v>0</v>
      </c>
      <c r="G15" s="46">
        <v>331738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13116162</v>
      </c>
      <c r="O15" s="47">
        <f t="shared" si="1"/>
        <v>201.14344865660655</v>
      </c>
      <c r="P15" s="9"/>
    </row>
    <row r="16" spans="1:133">
      <c r="A16" s="12"/>
      <c r="B16" s="44">
        <v>524</v>
      </c>
      <c r="C16" s="20" t="s">
        <v>29</v>
      </c>
      <c r="D16" s="46">
        <v>743112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743112</v>
      </c>
      <c r="O16" s="47">
        <f t="shared" si="1"/>
        <v>11.396025027603976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64139</v>
      </c>
      <c r="H17" s="31">
        <f t="shared" si="5"/>
        <v>0</v>
      </c>
      <c r="I17" s="31">
        <f t="shared" si="5"/>
        <v>45367154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45431293</v>
      </c>
      <c r="O17" s="43">
        <f t="shared" si="1"/>
        <v>696.71348607532821</v>
      </c>
      <c r="P17" s="10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9135614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9135614</v>
      </c>
      <c r="O18" s="47">
        <f t="shared" si="1"/>
        <v>140.09958900748376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30894667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30894667</v>
      </c>
      <c r="O19" s="47">
        <f t="shared" si="1"/>
        <v>473.78645258250521</v>
      </c>
      <c r="P19" s="9"/>
    </row>
    <row r="20" spans="1:16">
      <c r="A20" s="12"/>
      <c r="B20" s="44">
        <v>539</v>
      </c>
      <c r="C20" s="20" t="s">
        <v>33</v>
      </c>
      <c r="D20" s="46">
        <v>0</v>
      </c>
      <c r="E20" s="46">
        <v>0</v>
      </c>
      <c r="F20" s="46">
        <v>0</v>
      </c>
      <c r="G20" s="46">
        <v>64139</v>
      </c>
      <c r="H20" s="46">
        <v>0</v>
      </c>
      <c r="I20" s="46">
        <v>5336873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5401012</v>
      </c>
      <c r="O20" s="47">
        <f t="shared" si="1"/>
        <v>82.827444485339228</v>
      </c>
      <c r="P20" s="9"/>
    </row>
    <row r="21" spans="1:16" ht="15.75">
      <c r="A21" s="28" t="s">
        <v>34</v>
      </c>
      <c r="B21" s="29"/>
      <c r="C21" s="30"/>
      <c r="D21" s="31">
        <f t="shared" ref="D21:M21" si="6">SUM(D22:D22)</f>
        <v>8099877</v>
      </c>
      <c r="E21" s="31">
        <f t="shared" si="6"/>
        <v>1518404</v>
      </c>
      <c r="F21" s="31">
        <f t="shared" si="6"/>
        <v>0</v>
      </c>
      <c r="G21" s="31">
        <f t="shared" si="6"/>
        <v>21781</v>
      </c>
      <c r="H21" s="31">
        <f t="shared" si="6"/>
        <v>0</v>
      </c>
      <c r="I21" s="31">
        <f t="shared" si="6"/>
        <v>0</v>
      </c>
      <c r="J21" s="31">
        <f t="shared" si="6"/>
        <v>3747618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13387680</v>
      </c>
      <c r="O21" s="43">
        <f t="shared" si="1"/>
        <v>205.30732425469267</v>
      </c>
      <c r="P21" s="10"/>
    </row>
    <row r="22" spans="1:16">
      <c r="A22" s="12"/>
      <c r="B22" s="44">
        <v>541</v>
      </c>
      <c r="C22" s="20" t="s">
        <v>35</v>
      </c>
      <c r="D22" s="46">
        <v>8099877</v>
      </c>
      <c r="E22" s="46">
        <v>1518404</v>
      </c>
      <c r="F22" s="46">
        <v>0</v>
      </c>
      <c r="G22" s="46">
        <v>21781</v>
      </c>
      <c r="H22" s="46">
        <v>0</v>
      </c>
      <c r="I22" s="46">
        <v>0</v>
      </c>
      <c r="J22" s="46">
        <v>3747618</v>
      </c>
      <c r="K22" s="46">
        <v>0</v>
      </c>
      <c r="L22" s="46">
        <v>0</v>
      </c>
      <c r="M22" s="46">
        <v>0</v>
      </c>
      <c r="N22" s="46">
        <f t="shared" si="4"/>
        <v>13387680</v>
      </c>
      <c r="O22" s="47">
        <f t="shared" si="1"/>
        <v>205.30732425469267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SUM(D24:D25)</f>
        <v>0</v>
      </c>
      <c r="E23" s="31">
        <f t="shared" si="7"/>
        <v>7290521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243882</v>
      </c>
      <c r="N23" s="31">
        <f t="shared" si="4"/>
        <v>7534403</v>
      </c>
      <c r="O23" s="43">
        <f t="shared" si="1"/>
        <v>115.54415102441418</v>
      </c>
      <c r="P23" s="10"/>
    </row>
    <row r="24" spans="1:16">
      <c r="A24" s="13"/>
      <c r="B24" s="45">
        <v>552</v>
      </c>
      <c r="C24" s="21" t="s">
        <v>37</v>
      </c>
      <c r="D24" s="46">
        <v>0</v>
      </c>
      <c r="E24" s="46">
        <v>4863531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243882</v>
      </c>
      <c r="N24" s="46">
        <f t="shared" si="4"/>
        <v>5107413</v>
      </c>
      <c r="O24" s="47">
        <f t="shared" si="1"/>
        <v>78.324944792050061</v>
      </c>
      <c r="P24" s="9"/>
    </row>
    <row r="25" spans="1:16">
      <c r="A25" s="13"/>
      <c r="B25" s="45">
        <v>554</v>
      </c>
      <c r="C25" s="21" t="s">
        <v>38</v>
      </c>
      <c r="D25" s="46">
        <v>0</v>
      </c>
      <c r="E25" s="46">
        <v>2426990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2426990</v>
      </c>
      <c r="O25" s="47">
        <f t="shared" si="1"/>
        <v>37.21920623236413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SUM(D27:D29)</f>
        <v>4906086</v>
      </c>
      <c r="E26" s="31">
        <f t="shared" si="8"/>
        <v>535291</v>
      </c>
      <c r="F26" s="31">
        <f t="shared" si="8"/>
        <v>0</v>
      </c>
      <c r="G26" s="31">
        <f t="shared" si="8"/>
        <v>528344</v>
      </c>
      <c r="H26" s="31">
        <f t="shared" si="8"/>
        <v>0</v>
      </c>
      <c r="I26" s="31">
        <f t="shared" si="8"/>
        <v>8581269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14550990</v>
      </c>
      <c r="O26" s="43">
        <f t="shared" si="1"/>
        <v>223.14731321310268</v>
      </c>
      <c r="P26" s="9"/>
    </row>
    <row r="27" spans="1:16">
      <c r="A27" s="12"/>
      <c r="B27" s="44">
        <v>572</v>
      </c>
      <c r="C27" s="20" t="s">
        <v>40</v>
      </c>
      <c r="D27" s="46">
        <v>4906086</v>
      </c>
      <c r="E27" s="46">
        <v>535291</v>
      </c>
      <c r="F27" s="46">
        <v>0</v>
      </c>
      <c r="G27" s="46">
        <v>518312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5959689</v>
      </c>
      <c r="O27" s="47">
        <f t="shared" si="1"/>
        <v>91.395058888479937</v>
      </c>
      <c r="P27" s="9"/>
    </row>
    <row r="28" spans="1:16">
      <c r="A28" s="12"/>
      <c r="B28" s="44">
        <v>575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8581269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8581269</v>
      </c>
      <c r="O28" s="47">
        <f t="shared" si="1"/>
        <v>131.59840817077659</v>
      </c>
      <c r="P28" s="9"/>
    </row>
    <row r="29" spans="1:16">
      <c r="A29" s="12"/>
      <c r="B29" s="44">
        <v>579</v>
      </c>
      <c r="C29" s="20" t="s">
        <v>42</v>
      </c>
      <c r="D29" s="46">
        <v>0</v>
      </c>
      <c r="E29" s="46">
        <v>0</v>
      </c>
      <c r="F29" s="46">
        <v>0</v>
      </c>
      <c r="G29" s="46">
        <v>10032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10032</v>
      </c>
      <c r="O29" s="47">
        <f t="shared" si="1"/>
        <v>0.15384615384615385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SUM(D31:D32)</f>
        <v>6522782</v>
      </c>
      <c r="E30" s="31">
        <f t="shared" si="9"/>
        <v>4050872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10474020</v>
      </c>
      <c r="J30" s="31">
        <f t="shared" si="9"/>
        <v>36000</v>
      </c>
      <c r="K30" s="31">
        <f t="shared" si="9"/>
        <v>0</v>
      </c>
      <c r="L30" s="31">
        <f t="shared" si="9"/>
        <v>397921</v>
      </c>
      <c r="M30" s="31">
        <f t="shared" si="9"/>
        <v>0</v>
      </c>
      <c r="N30" s="31">
        <f t="shared" si="4"/>
        <v>21481595</v>
      </c>
      <c r="O30" s="43">
        <f t="shared" si="1"/>
        <v>329.43189485952644</v>
      </c>
      <c r="P30" s="9"/>
    </row>
    <row r="31" spans="1:16">
      <c r="A31" s="12"/>
      <c r="B31" s="44">
        <v>581</v>
      </c>
      <c r="C31" s="20" t="s">
        <v>43</v>
      </c>
      <c r="D31" s="46">
        <v>6522782</v>
      </c>
      <c r="E31" s="46">
        <v>4050872</v>
      </c>
      <c r="F31" s="46">
        <v>0</v>
      </c>
      <c r="G31" s="46">
        <v>0</v>
      </c>
      <c r="H31" s="46">
        <v>0</v>
      </c>
      <c r="I31" s="46">
        <v>10474020</v>
      </c>
      <c r="J31" s="46">
        <v>36000</v>
      </c>
      <c r="K31" s="46">
        <v>0</v>
      </c>
      <c r="L31" s="46">
        <v>0</v>
      </c>
      <c r="M31" s="46">
        <v>0</v>
      </c>
      <c r="N31" s="46">
        <f t="shared" si="4"/>
        <v>21083674</v>
      </c>
      <c r="O31" s="47">
        <f t="shared" si="1"/>
        <v>323.3295607900871</v>
      </c>
      <c r="P31" s="9"/>
    </row>
    <row r="32" spans="1:16" ht="15.75" thickBot="1">
      <c r="A32" s="12"/>
      <c r="B32" s="44">
        <v>590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397921</v>
      </c>
      <c r="M32" s="46">
        <v>0</v>
      </c>
      <c r="N32" s="46">
        <f t="shared" si="4"/>
        <v>397921</v>
      </c>
      <c r="O32" s="47">
        <f t="shared" si="1"/>
        <v>6.1023340694393324</v>
      </c>
      <c r="P32" s="9"/>
    </row>
    <row r="33" spans="1:119" ht="16.5" thickBot="1">
      <c r="A33" s="14" t="s">
        <v>10</v>
      </c>
      <c r="B33" s="23"/>
      <c r="C33" s="22"/>
      <c r="D33" s="15">
        <f>SUM(D5,D13,D17,D21,D23,D26,D30)</f>
        <v>73837131</v>
      </c>
      <c r="E33" s="15">
        <f t="shared" ref="E33:M33" si="10">SUM(E5,E13,E17,E21,E23,E26,E30)</f>
        <v>17995444</v>
      </c>
      <c r="F33" s="15">
        <f t="shared" si="10"/>
        <v>7063004</v>
      </c>
      <c r="G33" s="15">
        <f t="shared" si="10"/>
        <v>4095175</v>
      </c>
      <c r="H33" s="15">
        <f t="shared" si="10"/>
        <v>0</v>
      </c>
      <c r="I33" s="15">
        <f t="shared" si="10"/>
        <v>69339880</v>
      </c>
      <c r="J33" s="15">
        <f t="shared" si="10"/>
        <v>23970045</v>
      </c>
      <c r="K33" s="15">
        <f t="shared" si="10"/>
        <v>10126970</v>
      </c>
      <c r="L33" s="15">
        <f t="shared" si="10"/>
        <v>397921</v>
      </c>
      <c r="M33" s="15">
        <f t="shared" si="10"/>
        <v>243882</v>
      </c>
      <c r="N33" s="15">
        <f t="shared" si="4"/>
        <v>207069452</v>
      </c>
      <c r="O33" s="37">
        <f t="shared" si="1"/>
        <v>3175.5222058643112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46</v>
      </c>
      <c r="M35" s="163"/>
      <c r="N35" s="163"/>
      <c r="O35" s="41">
        <v>65208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thickBot="1">
      <c r="A37" s="165" t="s">
        <v>56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8578760</v>
      </c>
      <c r="E5" s="26">
        <f t="shared" si="0"/>
        <v>4414025</v>
      </c>
      <c r="F5" s="26">
        <f t="shared" si="0"/>
        <v>5735732</v>
      </c>
      <c r="G5" s="26">
        <f t="shared" si="0"/>
        <v>187720</v>
      </c>
      <c r="H5" s="26">
        <f t="shared" si="0"/>
        <v>0</v>
      </c>
      <c r="I5" s="26">
        <f t="shared" si="0"/>
        <v>5286220</v>
      </c>
      <c r="J5" s="26">
        <f t="shared" si="0"/>
        <v>22427437</v>
      </c>
      <c r="K5" s="26">
        <f t="shared" si="0"/>
        <v>9598772</v>
      </c>
      <c r="L5" s="26">
        <f t="shared" si="0"/>
        <v>0</v>
      </c>
      <c r="M5" s="26">
        <f t="shared" si="0"/>
        <v>0</v>
      </c>
      <c r="N5" s="27">
        <f>SUM(D5:M5)</f>
        <v>56228666</v>
      </c>
      <c r="O5" s="32">
        <f t="shared" ref="O5:O35" si="1">(N5/O$37)</f>
        <v>866.02901720393675</v>
      </c>
      <c r="P5" s="6"/>
    </row>
    <row r="6" spans="1:133">
      <c r="A6" s="12"/>
      <c r="B6" s="44">
        <v>511</v>
      </c>
      <c r="C6" s="20" t="s">
        <v>19</v>
      </c>
      <c r="D6" s="46">
        <v>408313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408313</v>
      </c>
      <c r="O6" s="47">
        <f t="shared" si="1"/>
        <v>6.2888012691176245</v>
      </c>
      <c r="P6" s="9"/>
    </row>
    <row r="7" spans="1:133">
      <c r="A7" s="12"/>
      <c r="B7" s="44">
        <v>512</v>
      </c>
      <c r="C7" s="20" t="s">
        <v>20</v>
      </c>
      <c r="D7" s="46">
        <v>1453467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1453467</v>
      </c>
      <c r="O7" s="47">
        <f t="shared" si="1"/>
        <v>22.386172162582593</v>
      </c>
      <c r="P7" s="9"/>
    </row>
    <row r="8" spans="1:133">
      <c r="A8" s="12"/>
      <c r="B8" s="44">
        <v>513</v>
      </c>
      <c r="C8" s="20" t="s">
        <v>21</v>
      </c>
      <c r="D8" s="46">
        <v>4336515</v>
      </c>
      <c r="E8" s="46">
        <v>934840</v>
      </c>
      <c r="F8" s="46">
        <v>0</v>
      </c>
      <c r="G8" s="46">
        <v>187720</v>
      </c>
      <c r="H8" s="46">
        <v>0</v>
      </c>
      <c r="I8" s="46">
        <v>0</v>
      </c>
      <c r="J8" s="46">
        <v>22427437</v>
      </c>
      <c r="K8" s="46">
        <v>0</v>
      </c>
      <c r="L8" s="46">
        <v>0</v>
      </c>
      <c r="M8" s="46">
        <v>0</v>
      </c>
      <c r="N8" s="46">
        <f t="shared" si="2"/>
        <v>27886512</v>
      </c>
      <c r="O8" s="47">
        <f t="shared" si="1"/>
        <v>429.50562939917137</v>
      </c>
      <c r="P8" s="9"/>
    </row>
    <row r="9" spans="1:133">
      <c r="A9" s="12"/>
      <c r="B9" s="44">
        <v>514</v>
      </c>
      <c r="C9" s="20" t="s">
        <v>22</v>
      </c>
      <c r="D9" s="46">
        <v>1028287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1028287</v>
      </c>
      <c r="O9" s="47">
        <f t="shared" si="1"/>
        <v>15.837586828284072</v>
      </c>
      <c r="P9" s="9"/>
    </row>
    <row r="10" spans="1:133">
      <c r="A10" s="12"/>
      <c r="B10" s="44">
        <v>515</v>
      </c>
      <c r="C10" s="20" t="s">
        <v>23</v>
      </c>
      <c r="D10" s="46">
        <v>1352178</v>
      </c>
      <c r="E10" s="46">
        <v>3479185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4831363</v>
      </c>
      <c r="O10" s="47">
        <f t="shared" si="1"/>
        <v>74.412232199239142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5735732</v>
      </c>
      <c r="G11" s="46">
        <v>0</v>
      </c>
      <c r="H11" s="46">
        <v>0</v>
      </c>
      <c r="I11" s="46">
        <v>5286220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11021952</v>
      </c>
      <c r="O11" s="47">
        <f t="shared" si="1"/>
        <v>169.75914488579483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9598772</v>
      </c>
      <c r="L12" s="46">
        <v>0</v>
      </c>
      <c r="M12" s="46">
        <v>0</v>
      </c>
      <c r="N12" s="46">
        <f t="shared" si="2"/>
        <v>9598772</v>
      </c>
      <c r="O12" s="47">
        <f t="shared" si="1"/>
        <v>147.8394504597471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43212266</v>
      </c>
      <c r="E13" s="31">
        <f t="shared" si="3"/>
        <v>1730836</v>
      </c>
      <c r="F13" s="31">
        <f t="shared" si="3"/>
        <v>0</v>
      </c>
      <c r="G13" s="31">
        <f t="shared" si="3"/>
        <v>17282349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62225451</v>
      </c>
      <c r="O13" s="43">
        <f t="shared" si="1"/>
        <v>958.39097755941293</v>
      </c>
      <c r="P13" s="10"/>
    </row>
    <row r="14" spans="1:133">
      <c r="A14" s="12"/>
      <c r="B14" s="44">
        <v>521</v>
      </c>
      <c r="C14" s="20" t="s">
        <v>27</v>
      </c>
      <c r="D14" s="46">
        <v>30023478</v>
      </c>
      <c r="E14" s="46">
        <v>1649998</v>
      </c>
      <c r="F14" s="46">
        <v>0</v>
      </c>
      <c r="G14" s="46">
        <v>15310640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46984116</v>
      </c>
      <c r="O14" s="47">
        <f t="shared" si="1"/>
        <v>723.64526314168222</v>
      </c>
      <c r="P14" s="9"/>
    </row>
    <row r="15" spans="1:133">
      <c r="A15" s="12"/>
      <c r="B15" s="44">
        <v>522</v>
      </c>
      <c r="C15" s="20" t="s">
        <v>28</v>
      </c>
      <c r="D15" s="46">
        <v>12584215</v>
      </c>
      <c r="E15" s="46">
        <v>80838</v>
      </c>
      <c r="F15" s="46">
        <v>0</v>
      </c>
      <c r="G15" s="46">
        <v>1894960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14560013</v>
      </c>
      <c r="O15" s="47">
        <f t="shared" si="1"/>
        <v>224.25205230489627</v>
      </c>
      <c r="P15" s="9"/>
    </row>
    <row r="16" spans="1:133">
      <c r="A16" s="12"/>
      <c r="B16" s="44">
        <v>524</v>
      </c>
      <c r="C16" s="20" t="s">
        <v>29</v>
      </c>
      <c r="D16" s="46">
        <v>604573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604573</v>
      </c>
      <c r="O16" s="47">
        <f t="shared" si="1"/>
        <v>9.3115806983227323</v>
      </c>
      <c r="P16" s="9"/>
    </row>
    <row r="17" spans="1:16">
      <c r="A17" s="12"/>
      <c r="B17" s="44">
        <v>525</v>
      </c>
      <c r="C17" s="20" t="s">
        <v>64</v>
      </c>
      <c r="D17" s="46">
        <v>0</v>
      </c>
      <c r="E17" s="46">
        <v>0</v>
      </c>
      <c r="F17" s="46">
        <v>0</v>
      </c>
      <c r="G17" s="46">
        <v>76749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76749</v>
      </c>
      <c r="O17" s="47">
        <f t="shared" si="1"/>
        <v>1.1820814145116822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1080</v>
      </c>
      <c r="H18" s="31">
        <f t="shared" si="5"/>
        <v>0</v>
      </c>
      <c r="I18" s="31">
        <f t="shared" si="5"/>
        <v>44337911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44338991</v>
      </c>
      <c r="O18" s="43">
        <f t="shared" si="1"/>
        <v>682.90527823555681</v>
      </c>
      <c r="P18" s="10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8479416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8479416</v>
      </c>
      <c r="O19" s="47">
        <f t="shared" si="1"/>
        <v>130.59922682397155</v>
      </c>
      <c r="P19" s="9"/>
    </row>
    <row r="20" spans="1:16">
      <c r="A20" s="12"/>
      <c r="B20" s="44">
        <v>536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32233219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32233219</v>
      </c>
      <c r="O20" s="47">
        <f t="shared" si="1"/>
        <v>496.45323209142578</v>
      </c>
      <c r="P20" s="9"/>
    </row>
    <row r="21" spans="1:16">
      <c r="A21" s="12"/>
      <c r="B21" s="44">
        <v>539</v>
      </c>
      <c r="C21" s="20" t="s">
        <v>33</v>
      </c>
      <c r="D21" s="46">
        <v>0</v>
      </c>
      <c r="E21" s="46">
        <v>0</v>
      </c>
      <c r="F21" s="46">
        <v>0</v>
      </c>
      <c r="G21" s="46">
        <v>1080</v>
      </c>
      <c r="H21" s="46">
        <v>0</v>
      </c>
      <c r="I21" s="46">
        <v>3625276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3626356</v>
      </c>
      <c r="O21" s="47">
        <f t="shared" si="1"/>
        <v>55.852819320159561</v>
      </c>
      <c r="P21" s="9"/>
    </row>
    <row r="22" spans="1:16" ht="15.75">
      <c r="A22" s="28" t="s">
        <v>34</v>
      </c>
      <c r="B22" s="29"/>
      <c r="C22" s="30"/>
      <c r="D22" s="31">
        <f t="shared" ref="D22:M22" si="6">SUM(D23:D23)</f>
        <v>8553456</v>
      </c>
      <c r="E22" s="31">
        <f t="shared" si="6"/>
        <v>1305656</v>
      </c>
      <c r="F22" s="31">
        <f t="shared" si="6"/>
        <v>0</v>
      </c>
      <c r="G22" s="31">
        <f t="shared" si="6"/>
        <v>210732</v>
      </c>
      <c r="H22" s="31">
        <f t="shared" si="6"/>
        <v>0</v>
      </c>
      <c r="I22" s="31">
        <f t="shared" si="6"/>
        <v>0</v>
      </c>
      <c r="J22" s="31">
        <f t="shared" si="6"/>
        <v>4208782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14278626</v>
      </c>
      <c r="O22" s="43">
        <f t="shared" si="1"/>
        <v>219.91815423475595</v>
      </c>
      <c r="P22" s="10"/>
    </row>
    <row r="23" spans="1:16">
      <c r="A23" s="12"/>
      <c r="B23" s="44">
        <v>541</v>
      </c>
      <c r="C23" s="20" t="s">
        <v>35</v>
      </c>
      <c r="D23" s="46">
        <v>8553456</v>
      </c>
      <c r="E23" s="46">
        <v>1305656</v>
      </c>
      <c r="F23" s="46">
        <v>0</v>
      </c>
      <c r="G23" s="46">
        <v>210732</v>
      </c>
      <c r="H23" s="46">
        <v>0</v>
      </c>
      <c r="I23" s="46">
        <v>0</v>
      </c>
      <c r="J23" s="46">
        <v>4208782</v>
      </c>
      <c r="K23" s="46">
        <v>0</v>
      </c>
      <c r="L23" s="46">
        <v>0</v>
      </c>
      <c r="M23" s="46">
        <v>0</v>
      </c>
      <c r="N23" s="46">
        <f t="shared" si="7"/>
        <v>14278626</v>
      </c>
      <c r="O23" s="47">
        <f t="shared" si="1"/>
        <v>219.91815423475595</v>
      </c>
      <c r="P23" s="9"/>
    </row>
    <row r="24" spans="1:16" ht="15.75">
      <c r="A24" s="28" t="s">
        <v>36</v>
      </c>
      <c r="B24" s="29"/>
      <c r="C24" s="30"/>
      <c r="D24" s="31">
        <f t="shared" ref="D24:M24" si="8">SUM(D25:D26)</f>
        <v>0</v>
      </c>
      <c r="E24" s="31">
        <f t="shared" si="8"/>
        <v>7564651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292116</v>
      </c>
      <c r="N24" s="31">
        <f t="shared" si="7"/>
        <v>7856767</v>
      </c>
      <c r="O24" s="43">
        <f t="shared" si="1"/>
        <v>121.00924114775054</v>
      </c>
      <c r="P24" s="10"/>
    </row>
    <row r="25" spans="1:16">
      <c r="A25" s="13"/>
      <c r="B25" s="45">
        <v>552</v>
      </c>
      <c r="C25" s="21" t="s">
        <v>37</v>
      </c>
      <c r="D25" s="46">
        <v>0</v>
      </c>
      <c r="E25" s="46">
        <v>5335376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292116</v>
      </c>
      <c r="N25" s="46">
        <f t="shared" si="7"/>
        <v>5627492</v>
      </c>
      <c r="O25" s="47">
        <f t="shared" si="1"/>
        <v>86.674141728402674</v>
      </c>
      <c r="P25" s="9"/>
    </row>
    <row r="26" spans="1:16">
      <c r="A26" s="13"/>
      <c r="B26" s="45">
        <v>554</v>
      </c>
      <c r="C26" s="21" t="s">
        <v>38</v>
      </c>
      <c r="D26" s="46">
        <v>0</v>
      </c>
      <c r="E26" s="46">
        <v>2229275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2229275</v>
      </c>
      <c r="O26" s="47">
        <f t="shared" si="1"/>
        <v>34.335099419347884</v>
      </c>
      <c r="P26" s="9"/>
    </row>
    <row r="27" spans="1:16" ht="15.75">
      <c r="A27" s="28" t="s">
        <v>52</v>
      </c>
      <c r="B27" s="29"/>
      <c r="C27" s="30"/>
      <c r="D27" s="31">
        <f t="shared" ref="D27:M27" si="9">SUM(D28:D28)</f>
        <v>33353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7"/>
        <v>33353</v>
      </c>
      <c r="O27" s="43">
        <f t="shared" si="1"/>
        <v>0.51370000154019124</v>
      </c>
      <c r="P27" s="10"/>
    </row>
    <row r="28" spans="1:16">
      <c r="A28" s="12"/>
      <c r="B28" s="44">
        <v>569</v>
      </c>
      <c r="C28" s="20" t="s">
        <v>53</v>
      </c>
      <c r="D28" s="46">
        <v>33353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10">SUM(D28:M28)</f>
        <v>33353</v>
      </c>
      <c r="O28" s="47">
        <f t="shared" si="1"/>
        <v>0.51370000154019124</v>
      </c>
      <c r="P28" s="9"/>
    </row>
    <row r="29" spans="1:16" ht="15.75">
      <c r="A29" s="28" t="s">
        <v>39</v>
      </c>
      <c r="B29" s="29"/>
      <c r="C29" s="30"/>
      <c r="D29" s="31">
        <f t="shared" ref="D29:M29" si="11">SUM(D30:D31)</f>
        <v>4497690</v>
      </c>
      <c r="E29" s="31">
        <f t="shared" si="11"/>
        <v>0</v>
      </c>
      <c r="F29" s="31">
        <f t="shared" si="11"/>
        <v>0</v>
      </c>
      <c r="G29" s="31">
        <f t="shared" si="11"/>
        <v>928869</v>
      </c>
      <c r="H29" s="31">
        <f t="shared" si="11"/>
        <v>0</v>
      </c>
      <c r="I29" s="31">
        <f t="shared" si="11"/>
        <v>8906321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14332880</v>
      </c>
      <c r="O29" s="43">
        <f t="shared" si="1"/>
        <v>220.75376961818657</v>
      </c>
      <c r="P29" s="9"/>
    </row>
    <row r="30" spans="1:16">
      <c r="A30" s="12"/>
      <c r="B30" s="44">
        <v>572</v>
      </c>
      <c r="C30" s="20" t="s">
        <v>40</v>
      </c>
      <c r="D30" s="46">
        <v>4497690</v>
      </c>
      <c r="E30" s="46">
        <v>0</v>
      </c>
      <c r="F30" s="46">
        <v>0</v>
      </c>
      <c r="G30" s="46">
        <v>918883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5416573</v>
      </c>
      <c r="O30" s="47">
        <f t="shared" si="1"/>
        <v>83.425585657738694</v>
      </c>
      <c r="P30" s="9"/>
    </row>
    <row r="31" spans="1:16">
      <c r="A31" s="12"/>
      <c r="B31" s="44">
        <v>575</v>
      </c>
      <c r="C31" s="20" t="s">
        <v>41</v>
      </c>
      <c r="D31" s="46">
        <v>0</v>
      </c>
      <c r="E31" s="46">
        <v>0</v>
      </c>
      <c r="F31" s="46">
        <v>0</v>
      </c>
      <c r="G31" s="46">
        <v>9986</v>
      </c>
      <c r="H31" s="46">
        <v>0</v>
      </c>
      <c r="I31" s="46">
        <v>8906321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8916307</v>
      </c>
      <c r="O31" s="47">
        <f t="shared" si="1"/>
        <v>137.32818396044789</v>
      </c>
      <c r="P31" s="9"/>
    </row>
    <row r="32" spans="1:16" ht="15.75">
      <c r="A32" s="28" t="s">
        <v>45</v>
      </c>
      <c r="B32" s="29"/>
      <c r="C32" s="30"/>
      <c r="D32" s="31">
        <f t="shared" ref="D32:M32" si="12">SUM(D33:D34)</f>
        <v>7845488</v>
      </c>
      <c r="E32" s="31">
        <f t="shared" si="12"/>
        <v>3197457</v>
      </c>
      <c r="F32" s="31">
        <f t="shared" si="12"/>
        <v>0</v>
      </c>
      <c r="G32" s="31">
        <f t="shared" si="12"/>
        <v>6436563</v>
      </c>
      <c r="H32" s="31">
        <f t="shared" si="12"/>
        <v>0</v>
      </c>
      <c r="I32" s="31">
        <f t="shared" si="12"/>
        <v>10948037</v>
      </c>
      <c r="J32" s="31">
        <f t="shared" si="12"/>
        <v>50000</v>
      </c>
      <c r="K32" s="31">
        <f t="shared" si="12"/>
        <v>0</v>
      </c>
      <c r="L32" s="31">
        <f t="shared" si="12"/>
        <v>523219</v>
      </c>
      <c r="M32" s="31">
        <f t="shared" si="12"/>
        <v>0</v>
      </c>
      <c r="N32" s="31">
        <f t="shared" si="10"/>
        <v>29000764</v>
      </c>
      <c r="O32" s="43">
        <f t="shared" si="1"/>
        <v>446.66724167141558</v>
      </c>
      <c r="P32" s="9"/>
    </row>
    <row r="33" spans="1:119">
      <c r="A33" s="12"/>
      <c r="B33" s="44">
        <v>581</v>
      </c>
      <c r="C33" s="20" t="s">
        <v>43</v>
      </c>
      <c r="D33" s="46">
        <v>7845488</v>
      </c>
      <c r="E33" s="46">
        <v>3197457</v>
      </c>
      <c r="F33" s="46">
        <v>0</v>
      </c>
      <c r="G33" s="46">
        <v>6436563</v>
      </c>
      <c r="H33" s="46">
        <v>0</v>
      </c>
      <c r="I33" s="46">
        <v>10948037</v>
      </c>
      <c r="J33" s="46">
        <v>50000</v>
      </c>
      <c r="K33" s="46">
        <v>0</v>
      </c>
      <c r="L33" s="46">
        <v>0</v>
      </c>
      <c r="M33" s="46">
        <v>0</v>
      </c>
      <c r="N33" s="46">
        <f t="shared" si="10"/>
        <v>28477545</v>
      </c>
      <c r="O33" s="47">
        <f t="shared" si="1"/>
        <v>438.60866819659003</v>
      </c>
      <c r="P33" s="9"/>
    </row>
    <row r="34" spans="1:119" ht="15.75" thickBot="1">
      <c r="A34" s="12"/>
      <c r="B34" s="44">
        <v>590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523219</v>
      </c>
      <c r="M34" s="46">
        <v>0</v>
      </c>
      <c r="N34" s="46">
        <f t="shared" si="10"/>
        <v>523219</v>
      </c>
      <c r="O34" s="47">
        <f t="shared" si="1"/>
        <v>8.0585734748255735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3">SUM(D5,D13,D18,D22,D24,D27,D29,D32)</f>
        <v>72721013</v>
      </c>
      <c r="E35" s="15">
        <f t="shared" si="13"/>
        <v>18212625</v>
      </c>
      <c r="F35" s="15">
        <f t="shared" si="13"/>
        <v>5735732</v>
      </c>
      <c r="G35" s="15">
        <f t="shared" si="13"/>
        <v>25047313</v>
      </c>
      <c r="H35" s="15">
        <f t="shared" si="13"/>
        <v>0</v>
      </c>
      <c r="I35" s="15">
        <f t="shared" si="13"/>
        <v>69478489</v>
      </c>
      <c r="J35" s="15">
        <f t="shared" si="13"/>
        <v>26686219</v>
      </c>
      <c r="K35" s="15">
        <f t="shared" si="13"/>
        <v>9598772</v>
      </c>
      <c r="L35" s="15">
        <f t="shared" si="13"/>
        <v>523219</v>
      </c>
      <c r="M35" s="15">
        <f t="shared" si="13"/>
        <v>292116</v>
      </c>
      <c r="N35" s="15">
        <f t="shared" si="10"/>
        <v>228295498</v>
      </c>
      <c r="O35" s="37">
        <f t="shared" si="1"/>
        <v>3516.1873796725554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69</v>
      </c>
      <c r="M37" s="163"/>
      <c r="N37" s="163"/>
      <c r="O37" s="41">
        <v>64927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56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10086423</v>
      </c>
      <c r="E5" s="26">
        <f t="shared" si="0"/>
        <v>1525534</v>
      </c>
      <c r="F5" s="26">
        <f t="shared" si="0"/>
        <v>5364303</v>
      </c>
      <c r="G5" s="26">
        <f t="shared" si="0"/>
        <v>222</v>
      </c>
      <c r="H5" s="26">
        <f t="shared" si="0"/>
        <v>0</v>
      </c>
      <c r="I5" s="26">
        <f t="shared" si="0"/>
        <v>5157529</v>
      </c>
      <c r="J5" s="26">
        <f t="shared" si="0"/>
        <v>20383769</v>
      </c>
      <c r="K5" s="26">
        <f t="shared" si="0"/>
        <v>8869906</v>
      </c>
      <c r="L5" s="26">
        <f t="shared" si="0"/>
        <v>220800</v>
      </c>
      <c r="M5" s="26">
        <f t="shared" si="0"/>
        <v>0</v>
      </c>
      <c r="N5" s="27">
        <f>SUM(D5:M5)</f>
        <v>51608486</v>
      </c>
      <c r="O5" s="32">
        <f t="shared" ref="O5:O36" si="1">(N5/O$38)</f>
        <v>801.74749106726733</v>
      </c>
      <c r="P5" s="6"/>
    </row>
    <row r="6" spans="1:133">
      <c r="A6" s="12"/>
      <c r="B6" s="44">
        <v>511</v>
      </c>
      <c r="C6" s="20" t="s">
        <v>19</v>
      </c>
      <c r="D6" s="46">
        <v>468219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468219</v>
      </c>
      <c r="O6" s="47">
        <f t="shared" si="1"/>
        <v>7.2738698151312722</v>
      </c>
      <c r="P6" s="9"/>
    </row>
    <row r="7" spans="1:133">
      <c r="A7" s="12"/>
      <c r="B7" s="44">
        <v>512</v>
      </c>
      <c r="C7" s="20" t="s">
        <v>20</v>
      </c>
      <c r="D7" s="46">
        <v>1064960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1064960</v>
      </c>
      <c r="O7" s="47">
        <f t="shared" si="1"/>
        <v>16.54435295945316</v>
      </c>
      <c r="P7" s="9"/>
    </row>
    <row r="8" spans="1:133">
      <c r="A8" s="12"/>
      <c r="B8" s="44">
        <v>513</v>
      </c>
      <c r="C8" s="20" t="s">
        <v>21</v>
      </c>
      <c r="D8" s="46">
        <v>6261695</v>
      </c>
      <c r="E8" s="46">
        <v>205406</v>
      </c>
      <c r="F8" s="46">
        <v>0</v>
      </c>
      <c r="G8" s="46">
        <v>222</v>
      </c>
      <c r="H8" s="46">
        <v>0</v>
      </c>
      <c r="I8" s="46">
        <v>0</v>
      </c>
      <c r="J8" s="46">
        <v>20383769</v>
      </c>
      <c r="K8" s="46">
        <v>0</v>
      </c>
      <c r="L8" s="46">
        <v>0</v>
      </c>
      <c r="M8" s="46">
        <v>0</v>
      </c>
      <c r="N8" s="46">
        <f t="shared" si="2"/>
        <v>26851092</v>
      </c>
      <c r="O8" s="47">
        <f t="shared" si="1"/>
        <v>417.13674071772567</v>
      </c>
      <c r="P8" s="9"/>
    </row>
    <row r="9" spans="1:133">
      <c r="A9" s="12"/>
      <c r="B9" s="44">
        <v>514</v>
      </c>
      <c r="C9" s="20" t="s">
        <v>22</v>
      </c>
      <c r="D9" s="46">
        <v>940736</v>
      </c>
      <c r="E9" s="46">
        <v>12673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953409</v>
      </c>
      <c r="O9" s="47">
        <f t="shared" si="1"/>
        <v>14.811387292216871</v>
      </c>
      <c r="P9" s="9"/>
    </row>
    <row r="10" spans="1:133">
      <c r="A10" s="12"/>
      <c r="B10" s="44">
        <v>515</v>
      </c>
      <c r="C10" s="20" t="s">
        <v>23</v>
      </c>
      <c r="D10" s="46">
        <v>1350813</v>
      </c>
      <c r="E10" s="46">
        <v>1307455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2658268</v>
      </c>
      <c r="O10" s="47">
        <f t="shared" si="1"/>
        <v>41.296691005126611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5364303</v>
      </c>
      <c r="G11" s="46">
        <v>0</v>
      </c>
      <c r="H11" s="46">
        <v>0</v>
      </c>
      <c r="I11" s="46">
        <v>5157529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10521832</v>
      </c>
      <c r="O11" s="47">
        <f t="shared" si="1"/>
        <v>163.45862979648905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8869906</v>
      </c>
      <c r="L12" s="46">
        <v>220800</v>
      </c>
      <c r="M12" s="46">
        <v>0</v>
      </c>
      <c r="N12" s="46">
        <f t="shared" si="2"/>
        <v>9090706</v>
      </c>
      <c r="O12" s="47">
        <f t="shared" si="1"/>
        <v>141.22581948112474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41822225</v>
      </c>
      <c r="E13" s="31">
        <f t="shared" si="3"/>
        <v>1867452</v>
      </c>
      <c r="F13" s="31">
        <f t="shared" si="3"/>
        <v>0</v>
      </c>
      <c r="G13" s="31">
        <f t="shared" si="3"/>
        <v>8757978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52447655</v>
      </c>
      <c r="O13" s="43">
        <f t="shared" si="1"/>
        <v>814.78413857386977</v>
      </c>
      <c r="P13" s="10"/>
    </row>
    <row r="14" spans="1:133">
      <c r="A14" s="12"/>
      <c r="B14" s="44">
        <v>521</v>
      </c>
      <c r="C14" s="20" t="s">
        <v>27</v>
      </c>
      <c r="D14" s="46">
        <v>29393365</v>
      </c>
      <c r="E14" s="46">
        <v>1501837</v>
      </c>
      <c r="F14" s="46">
        <v>0</v>
      </c>
      <c r="G14" s="46">
        <v>7892774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38787976</v>
      </c>
      <c r="O14" s="47">
        <f t="shared" si="1"/>
        <v>602.57846823054217</v>
      </c>
      <c r="P14" s="9"/>
    </row>
    <row r="15" spans="1:133">
      <c r="A15" s="12"/>
      <c r="B15" s="44">
        <v>522</v>
      </c>
      <c r="C15" s="20" t="s">
        <v>28</v>
      </c>
      <c r="D15" s="46">
        <v>11849257</v>
      </c>
      <c r="E15" s="46">
        <v>0</v>
      </c>
      <c r="F15" s="46">
        <v>0</v>
      </c>
      <c r="G15" s="46">
        <v>762512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12611769</v>
      </c>
      <c r="O15" s="47">
        <f t="shared" si="1"/>
        <v>195.92619232561754</v>
      </c>
      <c r="P15" s="9"/>
    </row>
    <row r="16" spans="1:133">
      <c r="A16" s="12"/>
      <c r="B16" s="44">
        <v>524</v>
      </c>
      <c r="C16" s="20" t="s">
        <v>29</v>
      </c>
      <c r="D16" s="46">
        <v>579603</v>
      </c>
      <c r="E16" s="46">
        <v>365615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945218</v>
      </c>
      <c r="O16" s="47">
        <f t="shared" si="1"/>
        <v>14.684138573869815</v>
      </c>
      <c r="P16" s="9"/>
    </row>
    <row r="17" spans="1:16">
      <c r="A17" s="12"/>
      <c r="B17" s="44">
        <v>525</v>
      </c>
      <c r="C17" s="20" t="s">
        <v>64</v>
      </c>
      <c r="D17" s="46">
        <v>0</v>
      </c>
      <c r="E17" s="46">
        <v>0</v>
      </c>
      <c r="F17" s="46">
        <v>0</v>
      </c>
      <c r="G17" s="46">
        <v>102692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102692</v>
      </c>
      <c r="O17" s="47">
        <f t="shared" si="1"/>
        <v>1.5953394438402984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106948</v>
      </c>
      <c r="H18" s="31">
        <f t="shared" si="5"/>
        <v>0</v>
      </c>
      <c r="I18" s="31">
        <f t="shared" si="5"/>
        <v>43593580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43700528</v>
      </c>
      <c r="O18" s="43">
        <f t="shared" si="1"/>
        <v>678.89588317539221</v>
      </c>
      <c r="P18" s="10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7303884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7303884</v>
      </c>
      <c r="O19" s="47">
        <f t="shared" si="1"/>
        <v>113.4672052198229</v>
      </c>
      <c r="P19" s="9"/>
    </row>
    <row r="20" spans="1:16">
      <c r="A20" s="12"/>
      <c r="B20" s="44">
        <v>536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33144595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33144595</v>
      </c>
      <c r="O20" s="47">
        <f t="shared" si="1"/>
        <v>514.9074879602299</v>
      </c>
      <c r="P20" s="9"/>
    </row>
    <row r="21" spans="1:16">
      <c r="A21" s="12"/>
      <c r="B21" s="44">
        <v>539</v>
      </c>
      <c r="C21" s="20" t="s">
        <v>33</v>
      </c>
      <c r="D21" s="46">
        <v>0</v>
      </c>
      <c r="E21" s="46">
        <v>0</v>
      </c>
      <c r="F21" s="46">
        <v>0</v>
      </c>
      <c r="G21" s="46">
        <v>106948</v>
      </c>
      <c r="H21" s="46">
        <v>0</v>
      </c>
      <c r="I21" s="46">
        <v>3145101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3252049</v>
      </c>
      <c r="O21" s="47">
        <f t="shared" si="1"/>
        <v>50.521189995339441</v>
      </c>
      <c r="P21" s="9"/>
    </row>
    <row r="22" spans="1:16" ht="15.75">
      <c r="A22" s="28" t="s">
        <v>34</v>
      </c>
      <c r="B22" s="29"/>
      <c r="C22" s="30"/>
      <c r="D22" s="31">
        <f t="shared" ref="D22:M22" si="6">SUM(D23:D23)</f>
        <v>9655679</v>
      </c>
      <c r="E22" s="31">
        <f t="shared" si="6"/>
        <v>933477</v>
      </c>
      <c r="F22" s="31">
        <f t="shared" si="6"/>
        <v>0</v>
      </c>
      <c r="G22" s="31">
        <f t="shared" si="6"/>
        <v>1283297</v>
      </c>
      <c r="H22" s="31">
        <f t="shared" si="6"/>
        <v>0</v>
      </c>
      <c r="I22" s="31">
        <f t="shared" si="6"/>
        <v>0</v>
      </c>
      <c r="J22" s="31">
        <f t="shared" si="6"/>
        <v>3763715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8" si="7">SUM(D22:M22)</f>
        <v>15636168</v>
      </c>
      <c r="O22" s="43">
        <f t="shared" si="1"/>
        <v>242.91079695510331</v>
      </c>
      <c r="P22" s="10"/>
    </row>
    <row r="23" spans="1:16">
      <c r="A23" s="12"/>
      <c r="B23" s="44">
        <v>541</v>
      </c>
      <c r="C23" s="20" t="s">
        <v>35</v>
      </c>
      <c r="D23" s="46">
        <v>9655679</v>
      </c>
      <c r="E23" s="46">
        <v>933477</v>
      </c>
      <c r="F23" s="46">
        <v>0</v>
      </c>
      <c r="G23" s="46">
        <v>1283297</v>
      </c>
      <c r="H23" s="46">
        <v>0</v>
      </c>
      <c r="I23" s="46">
        <v>0</v>
      </c>
      <c r="J23" s="46">
        <v>3763715</v>
      </c>
      <c r="K23" s="46">
        <v>0</v>
      </c>
      <c r="L23" s="46">
        <v>0</v>
      </c>
      <c r="M23" s="46">
        <v>0</v>
      </c>
      <c r="N23" s="46">
        <f t="shared" si="7"/>
        <v>15636168</v>
      </c>
      <c r="O23" s="47">
        <f t="shared" si="1"/>
        <v>242.91079695510331</v>
      </c>
      <c r="P23" s="9"/>
    </row>
    <row r="24" spans="1:16" ht="15.75">
      <c r="A24" s="28" t="s">
        <v>36</v>
      </c>
      <c r="B24" s="29"/>
      <c r="C24" s="30"/>
      <c r="D24" s="31">
        <f t="shared" ref="D24:M24" si="8">SUM(D25:D27)</f>
        <v>567152</v>
      </c>
      <c r="E24" s="31">
        <f t="shared" si="8"/>
        <v>9231976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277050</v>
      </c>
      <c r="N24" s="31">
        <f t="shared" si="7"/>
        <v>10076178</v>
      </c>
      <c r="O24" s="43">
        <f t="shared" si="1"/>
        <v>156.53531148050334</v>
      </c>
      <c r="P24" s="10"/>
    </row>
    <row r="25" spans="1:16">
      <c r="A25" s="13"/>
      <c r="B25" s="45">
        <v>552</v>
      </c>
      <c r="C25" s="21" t="s">
        <v>37</v>
      </c>
      <c r="D25" s="46">
        <v>0</v>
      </c>
      <c r="E25" s="46">
        <v>6354365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277050</v>
      </c>
      <c r="N25" s="46">
        <f t="shared" si="7"/>
        <v>6631415</v>
      </c>
      <c r="O25" s="47">
        <f t="shared" si="1"/>
        <v>103.0202734192947</v>
      </c>
      <c r="P25" s="9"/>
    </row>
    <row r="26" spans="1:16">
      <c r="A26" s="13"/>
      <c r="B26" s="45">
        <v>554</v>
      </c>
      <c r="C26" s="21" t="s">
        <v>38</v>
      </c>
      <c r="D26" s="46">
        <v>566149</v>
      </c>
      <c r="E26" s="46">
        <v>2877611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3443760</v>
      </c>
      <c r="O26" s="47">
        <f t="shared" si="1"/>
        <v>53.499456268448036</v>
      </c>
      <c r="P26" s="9"/>
    </row>
    <row r="27" spans="1:16">
      <c r="A27" s="13"/>
      <c r="B27" s="45">
        <v>559</v>
      </c>
      <c r="C27" s="21" t="s">
        <v>66</v>
      </c>
      <c r="D27" s="46">
        <v>1003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1003</v>
      </c>
      <c r="O27" s="47">
        <f t="shared" si="1"/>
        <v>1.5581792760602765E-2</v>
      </c>
      <c r="P27" s="9"/>
    </row>
    <row r="28" spans="1:16" ht="15.75">
      <c r="A28" s="28" t="s">
        <v>52</v>
      </c>
      <c r="B28" s="29"/>
      <c r="C28" s="30"/>
      <c r="D28" s="31">
        <f t="shared" ref="D28:M28" si="9">SUM(D29:D29)</f>
        <v>28416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28416</v>
      </c>
      <c r="O28" s="43">
        <f t="shared" si="1"/>
        <v>0.44144787944694736</v>
      </c>
      <c r="P28" s="10"/>
    </row>
    <row r="29" spans="1:16">
      <c r="A29" s="12"/>
      <c r="B29" s="44">
        <v>569</v>
      </c>
      <c r="C29" s="20" t="s">
        <v>53</v>
      </c>
      <c r="D29" s="46">
        <v>28416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10">SUM(D29:M29)</f>
        <v>28416</v>
      </c>
      <c r="O29" s="47">
        <f t="shared" si="1"/>
        <v>0.44144787944694736</v>
      </c>
      <c r="P29" s="9"/>
    </row>
    <row r="30" spans="1:16" ht="15.75">
      <c r="A30" s="28" t="s">
        <v>39</v>
      </c>
      <c r="B30" s="29"/>
      <c r="C30" s="30"/>
      <c r="D30" s="31">
        <f t="shared" ref="D30:M30" si="11">SUM(D31:D33)</f>
        <v>4256381</v>
      </c>
      <c r="E30" s="31">
        <f t="shared" si="11"/>
        <v>0</v>
      </c>
      <c r="F30" s="31">
        <f t="shared" si="11"/>
        <v>0</v>
      </c>
      <c r="G30" s="31">
        <f t="shared" si="11"/>
        <v>1569744</v>
      </c>
      <c r="H30" s="31">
        <f t="shared" si="11"/>
        <v>0</v>
      </c>
      <c r="I30" s="31">
        <f t="shared" si="11"/>
        <v>6399960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12226085</v>
      </c>
      <c r="O30" s="43">
        <f t="shared" si="1"/>
        <v>189.93451918595619</v>
      </c>
      <c r="P30" s="9"/>
    </row>
    <row r="31" spans="1:16">
      <c r="A31" s="12"/>
      <c r="B31" s="44">
        <v>572</v>
      </c>
      <c r="C31" s="20" t="s">
        <v>40</v>
      </c>
      <c r="D31" s="46">
        <v>4256381</v>
      </c>
      <c r="E31" s="46">
        <v>0</v>
      </c>
      <c r="F31" s="46">
        <v>0</v>
      </c>
      <c r="G31" s="46">
        <v>1505371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5761752</v>
      </c>
      <c r="O31" s="47">
        <f t="shared" si="1"/>
        <v>89.50989591424576</v>
      </c>
      <c r="P31" s="9"/>
    </row>
    <row r="32" spans="1:16">
      <c r="A32" s="12"/>
      <c r="B32" s="44">
        <v>573</v>
      </c>
      <c r="C32" s="20" t="s">
        <v>67</v>
      </c>
      <c r="D32" s="46">
        <v>0</v>
      </c>
      <c r="E32" s="46">
        <v>0</v>
      </c>
      <c r="F32" s="46">
        <v>0</v>
      </c>
      <c r="G32" s="46">
        <v>54119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54119</v>
      </c>
      <c r="O32" s="47">
        <f t="shared" si="1"/>
        <v>0.84074879602299213</v>
      </c>
      <c r="P32" s="9"/>
    </row>
    <row r="33" spans="1:119">
      <c r="A33" s="12"/>
      <c r="B33" s="44">
        <v>575</v>
      </c>
      <c r="C33" s="20" t="s">
        <v>41</v>
      </c>
      <c r="D33" s="46">
        <v>0</v>
      </c>
      <c r="E33" s="46">
        <v>0</v>
      </c>
      <c r="F33" s="46">
        <v>0</v>
      </c>
      <c r="G33" s="46">
        <v>10254</v>
      </c>
      <c r="H33" s="46">
        <v>0</v>
      </c>
      <c r="I33" s="46">
        <v>6399960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6410214</v>
      </c>
      <c r="O33" s="47">
        <f t="shared" si="1"/>
        <v>99.583874475687438</v>
      </c>
      <c r="P33" s="9"/>
    </row>
    <row r="34" spans="1:119" ht="15.75">
      <c r="A34" s="28" t="s">
        <v>45</v>
      </c>
      <c r="B34" s="29"/>
      <c r="C34" s="30"/>
      <c r="D34" s="31">
        <f t="shared" ref="D34:M34" si="12">SUM(D35:D35)</f>
        <v>6854310</v>
      </c>
      <c r="E34" s="31">
        <f t="shared" si="12"/>
        <v>3044558</v>
      </c>
      <c r="F34" s="31">
        <f t="shared" si="12"/>
        <v>1878098</v>
      </c>
      <c r="G34" s="31">
        <f t="shared" si="12"/>
        <v>0</v>
      </c>
      <c r="H34" s="31">
        <f t="shared" si="12"/>
        <v>0</v>
      </c>
      <c r="I34" s="31">
        <f t="shared" si="12"/>
        <v>11887136</v>
      </c>
      <c r="J34" s="31">
        <f t="shared" si="12"/>
        <v>1084731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24748833</v>
      </c>
      <c r="O34" s="43">
        <f t="shared" si="1"/>
        <v>384.47775361193101</v>
      </c>
      <c r="P34" s="9"/>
    </row>
    <row r="35" spans="1:119" ht="15.75" thickBot="1">
      <c r="A35" s="12"/>
      <c r="B35" s="44">
        <v>581</v>
      </c>
      <c r="C35" s="20" t="s">
        <v>43</v>
      </c>
      <c r="D35" s="46">
        <v>6854310</v>
      </c>
      <c r="E35" s="46">
        <v>3044558</v>
      </c>
      <c r="F35" s="46">
        <v>1878098</v>
      </c>
      <c r="G35" s="46">
        <v>0</v>
      </c>
      <c r="H35" s="46">
        <v>0</v>
      </c>
      <c r="I35" s="46">
        <v>11887136</v>
      </c>
      <c r="J35" s="46">
        <v>1084731</v>
      </c>
      <c r="K35" s="46">
        <v>0</v>
      </c>
      <c r="L35" s="46">
        <v>0</v>
      </c>
      <c r="M35" s="46">
        <v>0</v>
      </c>
      <c r="N35" s="46">
        <f t="shared" si="10"/>
        <v>24748833</v>
      </c>
      <c r="O35" s="47">
        <f t="shared" si="1"/>
        <v>384.47775361193101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SUM(D5,D13,D18,D22,D24,D28,D30,D34)</f>
        <v>73270586</v>
      </c>
      <c r="E36" s="15">
        <f t="shared" si="13"/>
        <v>16602997</v>
      </c>
      <c r="F36" s="15">
        <f t="shared" si="13"/>
        <v>7242401</v>
      </c>
      <c r="G36" s="15">
        <f t="shared" si="13"/>
        <v>11718189</v>
      </c>
      <c r="H36" s="15">
        <f t="shared" si="13"/>
        <v>0</v>
      </c>
      <c r="I36" s="15">
        <f t="shared" si="13"/>
        <v>67038205</v>
      </c>
      <c r="J36" s="15">
        <f t="shared" si="13"/>
        <v>25232215</v>
      </c>
      <c r="K36" s="15">
        <f t="shared" si="13"/>
        <v>8869906</v>
      </c>
      <c r="L36" s="15">
        <f t="shared" si="13"/>
        <v>220800</v>
      </c>
      <c r="M36" s="15">
        <f t="shared" si="13"/>
        <v>277050</v>
      </c>
      <c r="N36" s="15">
        <f t="shared" si="10"/>
        <v>210472349</v>
      </c>
      <c r="O36" s="37">
        <f t="shared" si="1"/>
        <v>3269.7273419294702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86</v>
      </c>
      <c r="M38" s="163"/>
      <c r="N38" s="163"/>
      <c r="O38" s="41">
        <v>64370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56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101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9968619</v>
      </c>
      <c r="E5" s="26">
        <f t="shared" ref="E5:N5" si="0">SUM(E6:E14)</f>
        <v>570671</v>
      </c>
      <c r="F5" s="26">
        <f t="shared" si="0"/>
        <v>5879510</v>
      </c>
      <c r="G5" s="26">
        <f t="shared" si="0"/>
        <v>26997</v>
      </c>
      <c r="H5" s="26">
        <f t="shared" si="0"/>
        <v>0</v>
      </c>
      <c r="I5" s="26">
        <f t="shared" si="0"/>
        <v>2267352</v>
      </c>
      <c r="J5" s="26">
        <f t="shared" si="0"/>
        <v>15672997</v>
      </c>
      <c r="K5" s="26">
        <f t="shared" si="0"/>
        <v>19237214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53623360</v>
      </c>
      <c r="P5" s="32">
        <f t="shared" ref="P5:P43" si="1">(O5/P$45)</f>
        <v>690.72894258884753</v>
      </c>
      <c r="Q5" s="6"/>
    </row>
    <row r="6" spans="1:134">
      <c r="A6" s="12"/>
      <c r="B6" s="44">
        <v>511</v>
      </c>
      <c r="C6" s="20" t="s">
        <v>19</v>
      </c>
      <c r="D6" s="46">
        <v>930597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930597</v>
      </c>
      <c r="P6" s="47">
        <f t="shared" si="1"/>
        <v>11.987131760977935</v>
      </c>
      <c r="Q6" s="9"/>
    </row>
    <row r="7" spans="1:134">
      <c r="A7" s="12"/>
      <c r="B7" s="44">
        <v>512</v>
      </c>
      <c r="C7" s="20" t="s">
        <v>20</v>
      </c>
      <c r="D7" s="46">
        <v>2685726</v>
      </c>
      <c r="E7" s="46">
        <v>0</v>
      </c>
      <c r="F7" s="46">
        <v>0</v>
      </c>
      <c r="G7" s="46">
        <v>26997</v>
      </c>
      <c r="H7" s="46">
        <v>0</v>
      </c>
      <c r="I7" s="46">
        <v>0</v>
      </c>
      <c r="J7" s="46">
        <v>38677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2751400</v>
      </c>
      <c r="P7" s="47">
        <f t="shared" si="1"/>
        <v>35.441113959269899</v>
      </c>
      <c r="Q7" s="9"/>
    </row>
    <row r="8" spans="1:134">
      <c r="A8" s="12"/>
      <c r="B8" s="44">
        <v>513</v>
      </c>
      <c r="C8" s="20" t="s">
        <v>21</v>
      </c>
      <c r="D8" s="46">
        <v>2306565</v>
      </c>
      <c r="E8" s="46">
        <v>68615</v>
      </c>
      <c r="F8" s="46">
        <v>0</v>
      </c>
      <c r="G8" s="46">
        <v>0</v>
      </c>
      <c r="H8" s="46">
        <v>0</v>
      </c>
      <c r="I8" s="46">
        <v>2267352</v>
      </c>
      <c r="J8" s="46">
        <v>7926468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12569000</v>
      </c>
      <c r="P8" s="47">
        <f t="shared" si="1"/>
        <v>161.9027990674069</v>
      </c>
      <c r="Q8" s="9"/>
    </row>
    <row r="9" spans="1:134">
      <c r="A9" s="12"/>
      <c r="B9" s="44">
        <v>514</v>
      </c>
      <c r="C9" s="20" t="s">
        <v>22</v>
      </c>
      <c r="D9" s="46">
        <v>1659006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249485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1908491</v>
      </c>
      <c r="P9" s="47">
        <f t="shared" si="1"/>
        <v>24.58350186132186</v>
      </c>
      <c r="Q9" s="9"/>
    </row>
    <row r="10" spans="1:134">
      <c r="A10" s="12"/>
      <c r="B10" s="44">
        <v>515</v>
      </c>
      <c r="C10" s="20" t="s">
        <v>23</v>
      </c>
      <c r="D10" s="46">
        <v>1387888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1387888</v>
      </c>
      <c r="P10" s="47">
        <f t="shared" si="1"/>
        <v>17.877552071928175</v>
      </c>
      <c r="Q10" s="9"/>
    </row>
    <row r="11" spans="1:134">
      <c r="A11" s="12"/>
      <c r="B11" s="44">
        <v>516</v>
      </c>
      <c r="C11" s="20" t="s">
        <v>63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5385516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5385516</v>
      </c>
      <c r="P11" s="47">
        <f t="shared" si="1"/>
        <v>69.37147862378113</v>
      </c>
      <c r="Q11" s="9"/>
    </row>
    <row r="12" spans="1:134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5879510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5879510</v>
      </c>
      <c r="P12" s="47">
        <f t="shared" si="1"/>
        <v>75.734674687310815</v>
      </c>
      <c r="Q12" s="9"/>
    </row>
    <row r="13" spans="1:134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17684199</v>
      </c>
      <c r="L13" s="46">
        <v>0</v>
      </c>
      <c r="M13" s="46">
        <v>0</v>
      </c>
      <c r="N13" s="46">
        <v>0</v>
      </c>
      <c r="O13" s="46">
        <f t="shared" si="2"/>
        <v>17684199</v>
      </c>
      <c r="P13" s="47">
        <f t="shared" si="1"/>
        <v>227.79229193770689</v>
      </c>
      <c r="Q13" s="9"/>
    </row>
    <row r="14" spans="1:134">
      <c r="A14" s="12"/>
      <c r="B14" s="44">
        <v>519</v>
      </c>
      <c r="C14" s="20" t="s">
        <v>49</v>
      </c>
      <c r="D14" s="46">
        <v>998837</v>
      </c>
      <c r="E14" s="46">
        <v>502056</v>
      </c>
      <c r="F14" s="46">
        <v>0</v>
      </c>
      <c r="G14" s="46">
        <v>0</v>
      </c>
      <c r="H14" s="46">
        <v>0</v>
      </c>
      <c r="I14" s="46">
        <v>0</v>
      </c>
      <c r="J14" s="46">
        <v>2072851</v>
      </c>
      <c r="K14" s="46">
        <v>1553015</v>
      </c>
      <c r="L14" s="46">
        <v>0</v>
      </c>
      <c r="M14" s="46">
        <v>0</v>
      </c>
      <c r="N14" s="46">
        <v>0</v>
      </c>
      <c r="O14" s="46">
        <f t="shared" si="2"/>
        <v>5126759</v>
      </c>
      <c r="P14" s="47">
        <f t="shared" si="1"/>
        <v>66.038398619143919</v>
      </c>
      <c r="Q14" s="9"/>
    </row>
    <row r="15" spans="1:134" ht="15.75">
      <c r="A15" s="28" t="s">
        <v>26</v>
      </c>
      <c r="B15" s="29"/>
      <c r="C15" s="30"/>
      <c r="D15" s="31">
        <f t="shared" ref="D15:N15" si="3">SUM(D16:D19)</f>
        <v>57124077</v>
      </c>
      <c r="E15" s="31">
        <f t="shared" si="3"/>
        <v>5117919</v>
      </c>
      <c r="F15" s="31">
        <f t="shared" si="3"/>
        <v>0</v>
      </c>
      <c r="G15" s="31">
        <f t="shared" si="3"/>
        <v>13872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243721</v>
      </c>
      <c r="N15" s="31">
        <f t="shared" si="3"/>
        <v>0</v>
      </c>
      <c r="O15" s="42">
        <f>SUM(D15:N15)</f>
        <v>62499589</v>
      </c>
      <c r="P15" s="43">
        <f t="shared" si="1"/>
        <v>805.06471474759451</v>
      </c>
      <c r="Q15" s="10"/>
    </row>
    <row r="16" spans="1:134">
      <c r="A16" s="12"/>
      <c r="B16" s="44">
        <v>521</v>
      </c>
      <c r="C16" s="20" t="s">
        <v>27</v>
      </c>
      <c r="D16" s="46">
        <v>40545298</v>
      </c>
      <c r="E16" s="46">
        <v>831708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243721</v>
      </c>
      <c r="N16" s="46">
        <v>0</v>
      </c>
      <c r="O16" s="46">
        <f>SUM(D16:N16)</f>
        <v>41620727</v>
      </c>
      <c r="P16" s="47">
        <f t="shared" si="1"/>
        <v>536.12158489302226</v>
      </c>
      <c r="Q16" s="9"/>
    </row>
    <row r="17" spans="1:17">
      <c r="A17" s="12"/>
      <c r="B17" s="44">
        <v>522</v>
      </c>
      <c r="C17" s="20" t="s">
        <v>28</v>
      </c>
      <c r="D17" s="46">
        <v>14936807</v>
      </c>
      <c r="E17" s="46">
        <v>14723</v>
      </c>
      <c r="F17" s="46">
        <v>0</v>
      </c>
      <c r="G17" s="46">
        <v>13872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9" si="4">SUM(D17:N17)</f>
        <v>14965402</v>
      </c>
      <c r="P17" s="47">
        <f t="shared" si="1"/>
        <v>192.77114113843339</v>
      </c>
      <c r="Q17" s="9"/>
    </row>
    <row r="18" spans="1:17">
      <c r="A18" s="12"/>
      <c r="B18" s="44">
        <v>524</v>
      </c>
      <c r="C18" s="20" t="s">
        <v>29</v>
      </c>
      <c r="D18" s="46">
        <v>1641972</v>
      </c>
      <c r="E18" s="46">
        <v>4168702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5810674</v>
      </c>
      <c r="P18" s="47">
        <f t="shared" si="1"/>
        <v>74.847989901201814</v>
      </c>
      <c r="Q18" s="9"/>
    </row>
    <row r="19" spans="1:17">
      <c r="A19" s="12"/>
      <c r="B19" s="44">
        <v>529</v>
      </c>
      <c r="C19" s="20" t="s">
        <v>108</v>
      </c>
      <c r="D19" s="46">
        <v>0</v>
      </c>
      <c r="E19" s="46">
        <v>102786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102786</v>
      </c>
      <c r="P19" s="47">
        <f t="shared" si="1"/>
        <v>1.3239988149369468</v>
      </c>
      <c r="Q19" s="9"/>
    </row>
    <row r="20" spans="1:17" ht="15.75">
      <c r="A20" s="28" t="s">
        <v>30</v>
      </c>
      <c r="B20" s="29"/>
      <c r="C20" s="30"/>
      <c r="D20" s="31">
        <f t="shared" ref="D20:N20" si="5">SUM(D21:D24)</f>
        <v>7576767</v>
      </c>
      <c r="E20" s="31">
        <f t="shared" si="5"/>
        <v>83040</v>
      </c>
      <c r="F20" s="31">
        <f t="shared" si="5"/>
        <v>0</v>
      </c>
      <c r="G20" s="31">
        <f t="shared" si="5"/>
        <v>8681</v>
      </c>
      <c r="H20" s="31">
        <f t="shared" si="5"/>
        <v>0</v>
      </c>
      <c r="I20" s="31">
        <f t="shared" si="5"/>
        <v>63012046</v>
      </c>
      <c r="J20" s="31">
        <f t="shared" si="5"/>
        <v>2996100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73676634</v>
      </c>
      <c r="P20" s="43">
        <f t="shared" si="1"/>
        <v>949.0375742274548</v>
      </c>
      <c r="Q20" s="10"/>
    </row>
    <row r="21" spans="1:17">
      <c r="A21" s="12"/>
      <c r="B21" s="44">
        <v>534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12269320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9" si="6">SUM(D21:N21)</f>
        <v>12269320</v>
      </c>
      <c r="P21" s="47">
        <f t="shared" si="1"/>
        <v>158.04258498319012</v>
      </c>
      <c r="Q21" s="9"/>
    </row>
    <row r="22" spans="1:17">
      <c r="A22" s="12"/>
      <c r="B22" s="44">
        <v>536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45152380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45152380</v>
      </c>
      <c r="P22" s="47">
        <f t="shared" si="1"/>
        <v>581.61323148661006</v>
      </c>
      <c r="Q22" s="9"/>
    </row>
    <row r="23" spans="1:17">
      <c r="A23" s="12"/>
      <c r="B23" s="44">
        <v>538</v>
      </c>
      <c r="C23" s="20" t="s">
        <v>51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5590346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5590346</v>
      </c>
      <c r="P23" s="47">
        <f t="shared" si="1"/>
        <v>72.009918462509503</v>
      </c>
      <c r="Q23" s="9"/>
    </row>
    <row r="24" spans="1:17">
      <c r="A24" s="12"/>
      <c r="B24" s="44">
        <v>539</v>
      </c>
      <c r="C24" s="20" t="s">
        <v>33</v>
      </c>
      <c r="D24" s="46">
        <v>7576767</v>
      </c>
      <c r="E24" s="46">
        <v>83040</v>
      </c>
      <c r="F24" s="46">
        <v>0</v>
      </c>
      <c r="G24" s="46">
        <v>8681</v>
      </c>
      <c r="H24" s="46">
        <v>0</v>
      </c>
      <c r="I24" s="46">
        <v>0</v>
      </c>
      <c r="J24" s="46">
        <v>2996100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10664588</v>
      </c>
      <c r="P24" s="47">
        <f t="shared" si="1"/>
        <v>137.37183929514509</v>
      </c>
      <c r="Q24" s="9"/>
    </row>
    <row r="25" spans="1:17" ht="15.75">
      <c r="A25" s="28" t="s">
        <v>34</v>
      </c>
      <c r="B25" s="29"/>
      <c r="C25" s="30"/>
      <c r="D25" s="31">
        <f t="shared" ref="D25:N25" si="7">SUM(D26:D27)</f>
        <v>6620675</v>
      </c>
      <c r="E25" s="31">
        <f t="shared" si="7"/>
        <v>1480509</v>
      </c>
      <c r="F25" s="31">
        <f t="shared" si="7"/>
        <v>0</v>
      </c>
      <c r="G25" s="31">
        <f t="shared" si="7"/>
        <v>7214220</v>
      </c>
      <c r="H25" s="31">
        <f t="shared" si="7"/>
        <v>0</v>
      </c>
      <c r="I25" s="31">
        <f t="shared" si="7"/>
        <v>470802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15786206</v>
      </c>
      <c r="P25" s="43">
        <f t="shared" si="1"/>
        <v>203.34401607563794</v>
      </c>
      <c r="Q25" s="10"/>
    </row>
    <row r="26" spans="1:17">
      <c r="A26" s="12"/>
      <c r="B26" s="44">
        <v>541</v>
      </c>
      <c r="C26" s="20" t="s">
        <v>35</v>
      </c>
      <c r="D26" s="46">
        <v>6456386</v>
      </c>
      <c r="E26" s="46">
        <v>1389847</v>
      </c>
      <c r="F26" s="46">
        <v>0</v>
      </c>
      <c r="G26" s="46">
        <v>7191534</v>
      </c>
      <c r="H26" s="46">
        <v>0</v>
      </c>
      <c r="I26" s="46">
        <v>470802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15508569</v>
      </c>
      <c r="P26" s="47">
        <f t="shared" si="1"/>
        <v>199.76774052271585</v>
      </c>
      <c r="Q26" s="9"/>
    </row>
    <row r="27" spans="1:17">
      <c r="A27" s="12"/>
      <c r="B27" s="44">
        <v>545</v>
      </c>
      <c r="C27" s="20" t="s">
        <v>65</v>
      </c>
      <c r="D27" s="46">
        <v>164289</v>
      </c>
      <c r="E27" s="46">
        <v>90662</v>
      </c>
      <c r="F27" s="46">
        <v>0</v>
      </c>
      <c r="G27" s="46">
        <v>22686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277637</v>
      </c>
      <c r="P27" s="47">
        <f t="shared" si="1"/>
        <v>3.5762755529220822</v>
      </c>
      <c r="Q27" s="9"/>
    </row>
    <row r="28" spans="1:17" ht="15.75">
      <c r="A28" s="28" t="s">
        <v>36</v>
      </c>
      <c r="B28" s="29"/>
      <c r="C28" s="30"/>
      <c r="D28" s="31">
        <f t="shared" ref="D28:N28" si="8">SUM(D29:D32)</f>
        <v>1065342</v>
      </c>
      <c r="E28" s="31">
        <f t="shared" si="8"/>
        <v>6722912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112050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297742</v>
      </c>
      <c r="O28" s="31">
        <f t="shared" si="6"/>
        <v>8198046</v>
      </c>
      <c r="P28" s="43">
        <f t="shared" si="1"/>
        <v>105.60001545734417</v>
      </c>
      <c r="Q28" s="10"/>
    </row>
    <row r="29" spans="1:17">
      <c r="A29" s="13"/>
      <c r="B29" s="45">
        <v>551</v>
      </c>
      <c r="C29" s="21" t="s">
        <v>110</v>
      </c>
      <c r="D29" s="46">
        <v>22659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22659</v>
      </c>
      <c r="P29" s="47">
        <f t="shared" si="1"/>
        <v>0.29187330130228123</v>
      </c>
      <c r="Q29" s="9"/>
    </row>
    <row r="30" spans="1:17">
      <c r="A30" s="13"/>
      <c r="B30" s="45">
        <v>552</v>
      </c>
      <c r="C30" s="21" t="s">
        <v>37</v>
      </c>
      <c r="D30" s="46">
        <v>0</v>
      </c>
      <c r="E30" s="46">
        <v>5204408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297742</v>
      </c>
      <c r="O30" s="46">
        <f t="shared" si="6"/>
        <v>5502150</v>
      </c>
      <c r="P30" s="47">
        <f t="shared" si="1"/>
        <v>70.873855190447358</v>
      </c>
      <c r="Q30" s="9"/>
    </row>
    <row r="31" spans="1:17">
      <c r="A31" s="13"/>
      <c r="B31" s="45">
        <v>554</v>
      </c>
      <c r="C31" s="21" t="s">
        <v>38</v>
      </c>
      <c r="D31" s="46">
        <v>22788</v>
      </c>
      <c r="E31" s="46">
        <v>1517254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1540042</v>
      </c>
      <c r="P31" s="47">
        <f t="shared" si="1"/>
        <v>19.837466026045625</v>
      </c>
      <c r="Q31" s="9"/>
    </row>
    <row r="32" spans="1:17">
      <c r="A32" s="13"/>
      <c r="B32" s="45">
        <v>559</v>
      </c>
      <c r="C32" s="21" t="s">
        <v>66</v>
      </c>
      <c r="D32" s="46">
        <v>1019895</v>
      </c>
      <c r="E32" s="46">
        <v>1250</v>
      </c>
      <c r="F32" s="46">
        <v>0</v>
      </c>
      <c r="G32" s="46">
        <v>0</v>
      </c>
      <c r="H32" s="46">
        <v>0</v>
      </c>
      <c r="I32" s="46">
        <v>112050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1133195</v>
      </c>
      <c r="P32" s="47">
        <f t="shared" si="1"/>
        <v>14.596820939548904</v>
      </c>
      <c r="Q32" s="9"/>
    </row>
    <row r="33" spans="1:120" ht="15.75">
      <c r="A33" s="28" t="s">
        <v>52</v>
      </c>
      <c r="B33" s="29"/>
      <c r="C33" s="30"/>
      <c r="D33" s="31">
        <f t="shared" ref="D33:N33" si="9">SUM(D34:D34)</f>
        <v>400000</v>
      </c>
      <c r="E33" s="31">
        <f t="shared" si="9"/>
        <v>400000</v>
      </c>
      <c r="F33" s="31">
        <f t="shared" si="9"/>
        <v>0</v>
      </c>
      <c r="G33" s="31">
        <f t="shared" si="9"/>
        <v>7741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2412921</v>
      </c>
      <c r="O33" s="31">
        <f t="shared" si="6"/>
        <v>3220662</v>
      </c>
      <c r="P33" s="43">
        <f t="shared" si="1"/>
        <v>41.485734159442508</v>
      </c>
      <c r="Q33" s="10"/>
    </row>
    <row r="34" spans="1:120">
      <c r="A34" s="12"/>
      <c r="B34" s="44">
        <v>564</v>
      </c>
      <c r="C34" s="20" t="s">
        <v>104</v>
      </c>
      <c r="D34" s="46">
        <v>400000</v>
      </c>
      <c r="E34" s="46">
        <v>400000</v>
      </c>
      <c r="F34" s="46">
        <v>0</v>
      </c>
      <c r="G34" s="46">
        <v>7741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2412921</v>
      </c>
      <c r="O34" s="46">
        <f t="shared" si="6"/>
        <v>3220662</v>
      </c>
      <c r="P34" s="47">
        <f t="shared" si="1"/>
        <v>41.485734159442508</v>
      </c>
      <c r="Q34" s="9"/>
    </row>
    <row r="35" spans="1:120" ht="15.75">
      <c r="A35" s="28" t="s">
        <v>39</v>
      </c>
      <c r="B35" s="29"/>
      <c r="C35" s="30"/>
      <c r="D35" s="31">
        <f t="shared" ref="D35:N35" si="10">SUM(D36:D39)</f>
        <v>12005197</v>
      </c>
      <c r="E35" s="31">
        <f t="shared" si="10"/>
        <v>746113</v>
      </c>
      <c r="F35" s="31">
        <f t="shared" si="10"/>
        <v>0</v>
      </c>
      <c r="G35" s="31">
        <f t="shared" si="10"/>
        <v>1936093</v>
      </c>
      <c r="H35" s="31">
        <f t="shared" si="10"/>
        <v>0</v>
      </c>
      <c r="I35" s="31">
        <f t="shared" si="10"/>
        <v>4507182</v>
      </c>
      <c r="J35" s="31">
        <f t="shared" si="10"/>
        <v>10876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10"/>
        <v>0</v>
      </c>
      <c r="O35" s="31">
        <f>SUM(D35:N35)</f>
        <v>19205461</v>
      </c>
      <c r="P35" s="43">
        <f t="shared" si="1"/>
        <v>247.38785052748187</v>
      </c>
      <c r="Q35" s="9"/>
    </row>
    <row r="36" spans="1:120">
      <c r="A36" s="12"/>
      <c r="B36" s="44">
        <v>572</v>
      </c>
      <c r="C36" s="20" t="s">
        <v>40</v>
      </c>
      <c r="D36" s="46">
        <v>6781461</v>
      </c>
      <c r="E36" s="46">
        <v>592536</v>
      </c>
      <c r="F36" s="46">
        <v>0</v>
      </c>
      <c r="G36" s="46">
        <v>1134827</v>
      </c>
      <c r="H36" s="46">
        <v>0</v>
      </c>
      <c r="I36" s="46">
        <v>3477904</v>
      </c>
      <c r="J36" s="46">
        <v>10876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11997604</v>
      </c>
      <c r="P36" s="47">
        <f t="shared" si="1"/>
        <v>154.54257854263005</v>
      </c>
      <c r="Q36" s="9"/>
    </row>
    <row r="37" spans="1:120">
      <c r="A37" s="12"/>
      <c r="B37" s="44">
        <v>573</v>
      </c>
      <c r="C37" s="20" t="s">
        <v>67</v>
      </c>
      <c r="D37" s="46">
        <v>3308789</v>
      </c>
      <c r="E37" s="46">
        <v>0</v>
      </c>
      <c r="F37" s="46">
        <v>0</v>
      </c>
      <c r="G37" s="46">
        <v>88020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3396809</v>
      </c>
      <c r="P37" s="47">
        <f t="shared" si="1"/>
        <v>43.754704829131938</v>
      </c>
      <c r="Q37" s="9"/>
    </row>
    <row r="38" spans="1:120">
      <c r="A38" s="12"/>
      <c r="B38" s="44">
        <v>574</v>
      </c>
      <c r="C38" s="20" t="s">
        <v>68</v>
      </c>
      <c r="D38" s="46">
        <v>249097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249097</v>
      </c>
      <c r="P38" s="47">
        <f t="shared" si="1"/>
        <v>3.2086483840634781</v>
      </c>
      <c r="Q38" s="9"/>
    </row>
    <row r="39" spans="1:120">
      <c r="A39" s="12"/>
      <c r="B39" s="44">
        <v>575</v>
      </c>
      <c r="C39" s="20" t="s">
        <v>41</v>
      </c>
      <c r="D39" s="46">
        <v>1665850</v>
      </c>
      <c r="E39" s="46">
        <v>153577</v>
      </c>
      <c r="F39" s="46">
        <v>0</v>
      </c>
      <c r="G39" s="46">
        <v>713246</v>
      </c>
      <c r="H39" s="46">
        <v>0</v>
      </c>
      <c r="I39" s="46">
        <v>1029278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3561951</v>
      </c>
      <c r="P39" s="47">
        <f t="shared" si="1"/>
        <v>45.88191877165638</v>
      </c>
      <c r="Q39" s="9"/>
    </row>
    <row r="40" spans="1:120" ht="15.75">
      <c r="A40" s="28" t="s">
        <v>45</v>
      </c>
      <c r="B40" s="29"/>
      <c r="C40" s="30"/>
      <c r="D40" s="31">
        <f t="shared" ref="D40:N40" si="11">SUM(D41:D42)</f>
        <v>9283196</v>
      </c>
      <c r="E40" s="31">
        <f t="shared" si="11"/>
        <v>15344737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28243433</v>
      </c>
      <c r="J40" s="31">
        <f t="shared" si="11"/>
        <v>355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1"/>
        <v>0</v>
      </c>
      <c r="O40" s="31">
        <f>SUM(D40:N40)</f>
        <v>52871721</v>
      </c>
      <c r="P40" s="43">
        <f t="shared" si="1"/>
        <v>681.04699032627877</v>
      </c>
      <c r="Q40" s="9"/>
    </row>
    <row r="41" spans="1:120">
      <c r="A41" s="12"/>
      <c r="B41" s="44">
        <v>581</v>
      </c>
      <c r="C41" s="20" t="s">
        <v>105</v>
      </c>
      <c r="D41" s="46">
        <v>9283196</v>
      </c>
      <c r="E41" s="46">
        <v>15344737</v>
      </c>
      <c r="F41" s="46">
        <v>0</v>
      </c>
      <c r="G41" s="46">
        <v>0</v>
      </c>
      <c r="H41" s="46">
        <v>0</v>
      </c>
      <c r="I41" s="46">
        <v>24887179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49515112</v>
      </c>
      <c r="P41" s="47">
        <f t="shared" si="1"/>
        <v>637.81010652686359</v>
      </c>
      <c r="Q41" s="9"/>
    </row>
    <row r="42" spans="1:120" ht="15.75" thickBot="1">
      <c r="A42" s="12"/>
      <c r="B42" s="44">
        <v>591</v>
      </c>
      <c r="C42" s="20" t="s">
        <v>106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3356254</v>
      </c>
      <c r="J42" s="46">
        <v>355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" si="12">SUM(D42:N42)</f>
        <v>3356609</v>
      </c>
      <c r="P42" s="47">
        <f t="shared" si="1"/>
        <v>43.236883799415196</v>
      </c>
      <c r="Q42" s="9"/>
    </row>
    <row r="43" spans="1:120" ht="16.5" thickBot="1">
      <c r="A43" s="14" t="s">
        <v>10</v>
      </c>
      <c r="B43" s="23"/>
      <c r="C43" s="22"/>
      <c r="D43" s="15">
        <f>SUM(D5,D15,D20,D25,D28,D33,D35,D40)</f>
        <v>104043873</v>
      </c>
      <c r="E43" s="15">
        <f t="shared" ref="E43:N43" si="13">SUM(E5,E15,E20,E25,E28,E33,E35,E40)</f>
        <v>30465901</v>
      </c>
      <c r="F43" s="15">
        <f t="shared" si="13"/>
        <v>5879510</v>
      </c>
      <c r="G43" s="15">
        <f t="shared" si="13"/>
        <v>9207604</v>
      </c>
      <c r="H43" s="15">
        <f t="shared" si="13"/>
        <v>0</v>
      </c>
      <c r="I43" s="15">
        <f t="shared" si="13"/>
        <v>98612865</v>
      </c>
      <c r="J43" s="15">
        <f t="shared" si="13"/>
        <v>18680328</v>
      </c>
      <c r="K43" s="15">
        <f t="shared" si="13"/>
        <v>19237214</v>
      </c>
      <c r="L43" s="15">
        <f t="shared" si="13"/>
        <v>0</v>
      </c>
      <c r="M43" s="15">
        <f t="shared" si="13"/>
        <v>243721</v>
      </c>
      <c r="N43" s="15">
        <f t="shared" si="13"/>
        <v>2710663</v>
      </c>
      <c r="O43" s="15">
        <f>SUM(D43:N43)</f>
        <v>289081679</v>
      </c>
      <c r="P43" s="37">
        <f t="shared" si="1"/>
        <v>3723.6958381100821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163" t="s">
        <v>111</v>
      </c>
      <c r="N45" s="163"/>
      <c r="O45" s="163"/>
      <c r="P45" s="41">
        <v>77633</v>
      </c>
    </row>
    <row r="46" spans="1:120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1:120" ht="15.75" customHeight="1" thickBot="1">
      <c r="A47" s="165" t="s">
        <v>56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101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9537254</v>
      </c>
      <c r="E5" s="26">
        <f t="shared" ref="E5:N5" si="0">SUM(E6:E14)</f>
        <v>82203</v>
      </c>
      <c r="F5" s="26">
        <f t="shared" si="0"/>
        <v>27169149</v>
      </c>
      <c r="G5" s="26">
        <f t="shared" si="0"/>
        <v>84981</v>
      </c>
      <c r="H5" s="26">
        <f t="shared" si="0"/>
        <v>0</v>
      </c>
      <c r="I5" s="26">
        <f t="shared" si="0"/>
        <v>3098434</v>
      </c>
      <c r="J5" s="26">
        <f t="shared" si="0"/>
        <v>14111857</v>
      </c>
      <c r="K5" s="26">
        <f t="shared" si="0"/>
        <v>20450800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74534678</v>
      </c>
      <c r="P5" s="32">
        <f t="shared" ref="P5:P43" si="1">(O5/P$45)</f>
        <v>1005.6896630820504</v>
      </c>
      <c r="Q5" s="6"/>
    </row>
    <row r="6" spans="1:134">
      <c r="A6" s="12"/>
      <c r="B6" s="44">
        <v>511</v>
      </c>
      <c r="C6" s="20" t="s">
        <v>19</v>
      </c>
      <c r="D6" s="46">
        <v>871348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871348</v>
      </c>
      <c r="P6" s="47">
        <f t="shared" si="1"/>
        <v>11.757019686154926</v>
      </c>
      <c r="Q6" s="9"/>
    </row>
    <row r="7" spans="1:134">
      <c r="A7" s="12"/>
      <c r="B7" s="44">
        <v>512</v>
      </c>
      <c r="C7" s="20" t="s">
        <v>20</v>
      </c>
      <c r="D7" s="46">
        <v>2533522</v>
      </c>
      <c r="E7" s="46">
        <v>0</v>
      </c>
      <c r="F7" s="46">
        <v>0</v>
      </c>
      <c r="G7" s="46">
        <v>27874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2561396</v>
      </c>
      <c r="P7" s="47">
        <f t="shared" si="1"/>
        <v>34.560684360368626</v>
      </c>
      <c r="Q7" s="9"/>
    </row>
    <row r="8" spans="1:134">
      <c r="A8" s="12"/>
      <c r="B8" s="44">
        <v>513</v>
      </c>
      <c r="C8" s="20" t="s">
        <v>21</v>
      </c>
      <c r="D8" s="46">
        <v>2196451</v>
      </c>
      <c r="E8" s="46">
        <v>38339</v>
      </c>
      <c r="F8" s="46">
        <v>0</v>
      </c>
      <c r="G8" s="46">
        <v>0</v>
      </c>
      <c r="H8" s="46">
        <v>0</v>
      </c>
      <c r="I8" s="46">
        <v>3098434</v>
      </c>
      <c r="J8" s="46">
        <v>7547717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12880941</v>
      </c>
      <c r="P8" s="47">
        <f t="shared" si="1"/>
        <v>173.80137087960276</v>
      </c>
      <c r="Q8" s="9"/>
    </row>
    <row r="9" spans="1:134">
      <c r="A9" s="12"/>
      <c r="B9" s="44">
        <v>514</v>
      </c>
      <c r="C9" s="20" t="s">
        <v>22</v>
      </c>
      <c r="D9" s="46">
        <v>1517772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234182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1751954</v>
      </c>
      <c r="P9" s="47">
        <f t="shared" si="1"/>
        <v>23.638956728239311</v>
      </c>
      <c r="Q9" s="9"/>
    </row>
    <row r="10" spans="1:134">
      <c r="A10" s="12"/>
      <c r="B10" s="44">
        <v>515</v>
      </c>
      <c r="C10" s="20" t="s">
        <v>23</v>
      </c>
      <c r="D10" s="46">
        <v>1264320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1264320</v>
      </c>
      <c r="P10" s="47">
        <f t="shared" si="1"/>
        <v>17.059355308785232</v>
      </c>
      <c r="Q10" s="9"/>
    </row>
    <row r="11" spans="1:134">
      <c r="A11" s="12"/>
      <c r="B11" s="44">
        <v>516</v>
      </c>
      <c r="C11" s="20" t="s">
        <v>63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4735477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4735477</v>
      </c>
      <c r="P11" s="47">
        <f t="shared" si="1"/>
        <v>63.895362487013074</v>
      </c>
      <c r="Q11" s="9"/>
    </row>
    <row r="12" spans="1:134">
      <c r="A12" s="12"/>
      <c r="B12" s="44">
        <v>517</v>
      </c>
      <c r="C12" s="20" t="s">
        <v>24</v>
      </c>
      <c r="D12" s="46">
        <v>0</v>
      </c>
      <c r="E12" s="46">
        <v>43864</v>
      </c>
      <c r="F12" s="46">
        <v>27169149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27213013</v>
      </c>
      <c r="P12" s="47">
        <f t="shared" si="1"/>
        <v>367.18272098012494</v>
      </c>
      <c r="Q12" s="9"/>
    </row>
    <row r="13" spans="1:134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18768033</v>
      </c>
      <c r="L13" s="46">
        <v>0</v>
      </c>
      <c r="M13" s="46">
        <v>0</v>
      </c>
      <c r="N13" s="46">
        <v>0</v>
      </c>
      <c r="O13" s="46">
        <f t="shared" si="2"/>
        <v>18768033</v>
      </c>
      <c r="P13" s="47">
        <f t="shared" si="1"/>
        <v>253.23537031290056</v>
      </c>
      <c r="Q13" s="9"/>
    </row>
    <row r="14" spans="1:134">
      <c r="A14" s="12"/>
      <c r="B14" s="44">
        <v>519</v>
      </c>
      <c r="C14" s="20" t="s">
        <v>49</v>
      </c>
      <c r="D14" s="46">
        <v>1153841</v>
      </c>
      <c r="E14" s="46">
        <v>0</v>
      </c>
      <c r="F14" s="46">
        <v>0</v>
      </c>
      <c r="G14" s="46">
        <v>57107</v>
      </c>
      <c r="H14" s="46">
        <v>0</v>
      </c>
      <c r="I14" s="46">
        <v>0</v>
      </c>
      <c r="J14" s="46">
        <v>1594481</v>
      </c>
      <c r="K14" s="46">
        <v>1682767</v>
      </c>
      <c r="L14" s="46">
        <v>0</v>
      </c>
      <c r="M14" s="46">
        <v>0</v>
      </c>
      <c r="N14" s="46">
        <v>0</v>
      </c>
      <c r="O14" s="46">
        <f t="shared" si="2"/>
        <v>4488196</v>
      </c>
      <c r="P14" s="47">
        <f t="shared" si="1"/>
        <v>60.558822338860928</v>
      </c>
      <c r="Q14" s="9"/>
    </row>
    <row r="15" spans="1:134" ht="15.75">
      <c r="A15" s="28" t="s">
        <v>26</v>
      </c>
      <c r="B15" s="29"/>
      <c r="C15" s="30"/>
      <c r="D15" s="31">
        <f t="shared" ref="D15:N15" si="3">SUM(D16:D19)</f>
        <v>53086621</v>
      </c>
      <c r="E15" s="31">
        <f t="shared" si="3"/>
        <v>4158853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150036</v>
      </c>
      <c r="N15" s="31">
        <f t="shared" si="3"/>
        <v>0</v>
      </c>
      <c r="O15" s="42">
        <f t="shared" ref="O15:O24" si="4">SUM(D15:N15)</f>
        <v>57395510</v>
      </c>
      <c r="P15" s="43">
        <f t="shared" si="1"/>
        <v>774.43242076288914</v>
      </c>
      <c r="Q15" s="10"/>
    </row>
    <row r="16" spans="1:134">
      <c r="A16" s="12"/>
      <c r="B16" s="44">
        <v>521</v>
      </c>
      <c r="C16" s="20" t="s">
        <v>27</v>
      </c>
      <c r="D16" s="46">
        <v>37899021</v>
      </c>
      <c r="E16" s="46">
        <v>368400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38267421</v>
      </c>
      <c r="P16" s="47">
        <f t="shared" si="1"/>
        <v>516.33884743567251</v>
      </c>
      <c r="Q16" s="9"/>
    </row>
    <row r="17" spans="1:17">
      <c r="A17" s="12"/>
      <c r="B17" s="44">
        <v>522</v>
      </c>
      <c r="C17" s="20" t="s">
        <v>28</v>
      </c>
      <c r="D17" s="46">
        <v>14053449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14053449</v>
      </c>
      <c r="P17" s="47">
        <f t="shared" si="1"/>
        <v>189.62191518357102</v>
      </c>
      <c r="Q17" s="9"/>
    </row>
    <row r="18" spans="1:17">
      <c r="A18" s="12"/>
      <c r="B18" s="44">
        <v>524</v>
      </c>
      <c r="C18" s="20" t="s">
        <v>29</v>
      </c>
      <c r="D18" s="46">
        <v>1134151</v>
      </c>
      <c r="E18" s="46">
        <v>3790453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4924604</v>
      </c>
      <c r="P18" s="47">
        <f t="shared" si="1"/>
        <v>66.447235977493833</v>
      </c>
      <c r="Q18" s="9"/>
    </row>
    <row r="19" spans="1:17">
      <c r="A19" s="12"/>
      <c r="B19" s="44">
        <v>529</v>
      </c>
      <c r="C19" s="20" t="s">
        <v>108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150036</v>
      </c>
      <c r="N19" s="46">
        <v>0</v>
      </c>
      <c r="O19" s="46">
        <f t="shared" si="4"/>
        <v>150036</v>
      </c>
      <c r="P19" s="47">
        <f t="shared" si="1"/>
        <v>2.0244221661516875</v>
      </c>
      <c r="Q19" s="9"/>
    </row>
    <row r="20" spans="1:17" ht="15.75">
      <c r="A20" s="28" t="s">
        <v>30</v>
      </c>
      <c r="B20" s="29"/>
      <c r="C20" s="30"/>
      <c r="D20" s="31">
        <f t="shared" ref="D20:N20" si="5">SUM(D21:D24)</f>
        <v>6912002</v>
      </c>
      <c r="E20" s="31">
        <f t="shared" si="5"/>
        <v>5828</v>
      </c>
      <c r="F20" s="31">
        <f t="shared" si="5"/>
        <v>0</v>
      </c>
      <c r="G20" s="31">
        <f t="shared" si="5"/>
        <v>1135329</v>
      </c>
      <c r="H20" s="31">
        <f t="shared" si="5"/>
        <v>0</v>
      </c>
      <c r="I20" s="31">
        <f t="shared" si="5"/>
        <v>53903677</v>
      </c>
      <c r="J20" s="31">
        <f t="shared" si="5"/>
        <v>2276612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si="4"/>
        <v>64233448</v>
      </c>
      <c r="P20" s="43">
        <f t="shared" si="1"/>
        <v>866.69609919987045</v>
      </c>
      <c r="Q20" s="10"/>
    </row>
    <row r="21" spans="1:17">
      <c r="A21" s="12"/>
      <c r="B21" s="44">
        <v>534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10656583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10656583</v>
      </c>
      <c r="P21" s="47">
        <f t="shared" si="1"/>
        <v>143.78830974322995</v>
      </c>
      <c r="Q21" s="9"/>
    </row>
    <row r="22" spans="1:17">
      <c r="A22" s="12"/>
      <c r="B22" s="44">
        <v>536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38355053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38355053</v>
      </c>
      <c r="P22" s="47">
        <f t="shared" si="1"/>
        <v>517.52125807887955</v>
      </c>
      <c r="Q22" s="9"/>
    </row>
    <row r="23" spans="1:17">
      <c r="A23" s="12"/>
      <c r="B23" s="44">
        <v>538</v>
      </c>
      <c r="C23" s="20" t="s">
        <v>51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4892041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4892041</v>
      </c>
      <c r="P23" s="47">
        <f t="shared" si="1"/>
        <v>66.007866366224548</v>
      </c>
      <c r="Q23" s="9"/>
    </row>
    <row r="24" spans="1:17">
      <c r="A24" s="12"/>
      <c r="B24" s="44">
        <v>539</v>
      </c>
      <c r="C24" s="20" t="s">
        <v>33</v>
      </c>
      <c r="D24" s="46">
        <v>6912002</v>
      </c>
      <c r="E24" s="46">
        <v>5828</v>
      </c>
      <c r="F24" s="46">
        <v>0</v>
      </c>
      <c r="G24" s="46">
        <v>1135329</v>
      </c>
      <c r="H24" s="46">
        <v>0</v>
      </c>
      <c r="I24" s="46">
        <v>0</v>
      </c>
      <c r="J24" s="46">
        <v>2276612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10329771</v>
      </c>
      <c r="P24" s="47">
        <f t="shared" si="1"/>
        <v>139.37866501153644</v>
      </c>
      <c r="Q24" s="9"/>
    </row>
    <row r="25" spans="1:17" ht="15.75">
      <c r="A25" s="28" t="s">
        <v>34</v>
      </c>
      <c r="B25" s="29"/>
      <c r="C25" s="30"/>
      <c r="D25" s="31">
        <f t="shared" ref="D25:N25" si="6">SUM(D26:D27)</f>
        <v>6834651</v>
      </c>
      <c r="E25" s="31">
        <f t="shared" si="6"/>
        <v>1238207</v>
      </c>
      <c r="F25" s="31">
        <f t="shared" si="6"/>
        <v>0</v>
      </c>
      <c r="G25" s="31">
        <f t="shared" si="6"/>
        <v>2687096</v>
      </c>
      <c r="H25" s="31">
        <f t="shared" si="6"/>
        <v>0</v>
      </c>
      <c r="I25" s="31">
        <f t="shared" si="6"/>
        <v>504016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ref="O25:O32" si="7">SUM(D25:N25)</f>
        <v>11263970</v>
      </c>
      <c r="P25" s="43">
        <f t="shared" si="1"/>
        <v>151.98372755117185</v>
      </c>
      <c r="Q25" s="10"/>
    </row>
    <row r="26" spans="1:17">
      <c r="A26" s="12"/>
      <c r="B26" s="44">
        <v>541</v>
      </c>
      <c r="C26" s="20" t="s">
        <v>35</v>
      </c>
      <c r="D26" s="46">
        <v>6697384</v>
      </c>
      <c r="E26" s="46">
        <v>1238207</v>
      </c>
      <c r="F26" s="46">
        <v>0</v>
      </c>
      <c r="G26" s="46">
        <v>2687096</v>
      </c>
      <c r="H26" s="46">
        <v>0</v>
      </c>
      <c r="I26" s="46">
        <v>504016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11126703</v>
      </c>
      <c r="P26" s="47">
        <f t="shared" si="1"/>
        <v>150.13159634612012</v>
      </c>
      <c r="Q26" s="9"/>
    </row>
    <row r="27" spans="1:17">
      <c r="A27" s="12"/>
      <c r="B27" s="44">
        <v>545</v>
      </c>
      <c r="C27" s="20" t="s">
        <v>65</v>
      </c>
      <c r="D27" s="46">
        <v>137267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137267</v>
      </c>
      <c r="P27" s="47">
        <f t="shared" si="1"/>
        <v>1.8521312050517453</v>
      </c>
      <c r="Q27" s="9"/>
    </row>
    <row r="28" spans="1:17" ht="15.75">
      <c r="A28" s="28" t="s">
        <v>36</v>
      </c>
      <c r="B28" s="29"/>
      <c r="C28" s="30"/>
      <c r="D28" s="31">
        <f t="shared" ref="D28:N28" si="8">SUM(D29:D31)</f>
        <v>493678</v>
      </c>
      <c r="E28" s="31">
        <f t="shared" si="8"/>
        <v>6489412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15454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193046</v>
      </c>
      <c r="O28" s="31">
        <f t="shared" si="7"/>
        <v>7191590</v>
      </c>
      <c r="P28" s="43">
        <f t="shared" si="1"/>
        <v>97.035472859012586</v>
      </c>
      <c r="Q28" s="10"/>
    </row>
    <row r="29" spans="1:17">
      <c r="A29" s="13"/>
      <c r="B29" s="45">
        <v>552</v>
      </c>
      <c r="C29" s="21" t="s">
        <v>37</v>
      </c>
      <c r="D29" s="46">
        <v>0</v>
      </c>
      <c r="E29" s="46">
        <v>3453394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193046</v>
      </c>
      <c r="O29" s="46">
        <f t="shared" si="7"/>
        <v>3646440</v>
      </c>
      <c r="P29" s="47">
        <f t="shared" si="1"/>
        <v>49.201084829921875</v>
      </c>
      <c r="Q29" s="9"/>
    </row>
    <row r="30" spans="1:17">
      <c r="A30" s="13"/>
      <c r="B30" s="45">
        <v>554</v>
      </c>
      <c r="C30" s="21" t="s">
        <v>38</v>
      </c>
      <c r="D30" s="46">
        <v>0</v>
      </c>
      <c r="E30" s="46">
        <v>2979136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2979136</v>
      </c>
      <c r="P30" s="47">
        <f t="shared" si="1"/>
        <v>40.197212364902242</v>
      </c>
      <c r="Q30" s="9"/>
    </row>
    <row r="31" spans="1:17">
      <c r="A31" s="13"/>
      <c r="B31" s="45">
        <v>559</v>
      </c>
      <c r="C31" s="21" t="s">
        <v>66</v>
      </c>
      <c r="D31" s="46">
        <v>493678</v>
      </c>
      <c r="E31" s="46">
        <v>56882</v>
      </c>
      <c r="F31" s="46">
        <v>0</v>
      </c>
      <c r="G31" s="46">
        <v>0</v>
      </c>
      <c r="H31" s="46">
        <v>0</v>
      </c>
      <c r="I31" s="46">
        <v>15454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566014</v>
      </c>
      <c r="P31" s="47">
        <f t="shared" si="1"/>
        <v>7.6371756641884687</v>
      </c>
      <c r="Q31" s="9"/>
    </row>
    <row r="32" spans="1:17" ht="15.75">
      <c r="A32" s="28" t="s">
        <v>52</v>
      </c>
      <c r="B32" s="29"/>
      <c r="C32" s="30"/>
      <c r="D32" s="31">
        <f t="shared" ref="D32:N32" si="9">SUM(D33:D34)</f>
        <v>400000</v>
      </c>
      <c r="E32" s="31">
        <f t="shared" si="9"/>
        <v>400157</v>
      </c>
      <c r="F32" s="31">
        <f t="shared" si="9"/>
        <v>0</v>
      </c>
      <c r="G32" s="31">
        <f t="shared" si="9"/>
        <v>4216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1495670</v>
      </c>
      <c r="O32" s="31">
        <f t="shared" si="7"/>
        <v>2300043</v>
      </c>
      <c r="P32" s="43">
        <f t="shared" si="1"/>
        <v>31.034271990069218</v>
      </c>
      <c r="Q32" s="10"/>
    </row>
    <row r="33" spans="1:120">
      <c r="A33" s="12"/>
      <c r="B33" s="44">
        <v>564</v>
      </c>
      <c r="C33" s="20" t="s">
        <v>104</v>
      </c>
      <c r="D33" s="46">
        <v>400000</v>
      </c>
      <c r="E33" s="46">
        <v>157</v>
      </c>
      <c r="F33" s="46">
        <v>0</v>
      </c>
      <c r="G33" s="46">
        <v>4216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1495670</v>
      </c>
      <c r="O33" s="46">
        <f t="shared" ref="O33:O39" si="10">SUM(D33:N33)</f>
        <v>1900043</v>
      </c>
      <c r="P33" s="47">
        <f t="shared" si="1"/>
        <v>25.637108199641087</v>
      </c>
      <c r="Q33" s="9"/>
    </row>
    <row r="34" spans="1:120">
      <c r="A34" s="12"/>
      <c r="B34" s="44">
        <v>569</v>
      </c>
      <c r="C34" s="20" t="s">
        <v>53</v>
      </c>
      <c r="D34" s="46">
        <v>0</v>
      </c>
      <c r="E34" s="46">
        <v>400000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400000</v>
      </c>
      <c r="P34" s="47">
        <f t="shared" si="1"/>
        <v>5.39716379042813</v>
      </c>
      <c r="Q34" s="9"/>
    </row>
    <row r="35" spans="1:120" ht="15.75">
      <c r="A35" s="28" t="s">
        <v>39</v>
      </c>
      <c r="B35" s="29"/>
      <c r="C35" s="30"/>
      <c r="D35" s="31">
        <f t="shared" ref="D35:N35" si="11">SUM(D36:D39)</f>
        <v>9434745</v>
      </c>
      <c r="E35" s="31">
        <f t="shared" si="11"/>
        <v>1247668</v>
      </c>
      <c r="F35" s="31">
        <f t="shared" si="11"/>
        <v>0</v>
      </c>
      <c r="G35" s="31">
        <f t="shared" si="11"/>
        <v>1870930</v>
      </c>
      <c r="H35" s="31">
        <f t="shared" si="11"/>
        <v>0</v>
      </c>
      <c r="I35" s="31">
        <f t="shared" si="11"/>
        <v>4071038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1"/>
        <v>0</v>
      </c>
      <c r="O35" s="31">
        <f>SUM(D35:N35)</f>
        <v>16624381</v>
      </c>
      <c r="P35" s="43">
        <f t="shared" si="1"/>
        <v>224.31126792870347</v>
      </c>
      <c r="Q35" s="9"/>
    </row>
    <row r="36" spans="1:120">
      <c r="A36" s="12"/>
      <c r="B36" s="44">
        <v>572</v>
      </c>
      <c r="C36" s="20" t="s">
        <v>40</v>
      </c>
      <c r="D36" s="46">
        <v>5886642</v>
      </c>
      <c r="E36" s="46">
        <v>1120797</v>
      </c>
      <c r="F36" s="46">
        <v>0</v>
      </c>
      <c r="G36" s="46">
        <v>1509927</v>
      </c>
      <c r="H36" s="46">
        <v>0</v>
      </c>
      <c r="I36" s="46">
        <v>3142546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11659912</v>
      </c>
      <c r="P36" s="47">
        <f t="shared" si="1"/>
        <v>157.32613711494611</v>
      </c>
      <c r="Q36" s="9"/>
    </row>
    <row r="37" spans="1:120">
      <c r="A37" s="12"/>
      <c r="B37" s="44">
        <v>573</v>
      </c>
      <c r="C37" s="20" t="s">
        <v>67</v>
      </c>
      <c r="D37" s="46">
        <v>1176726</v>
      </c>
      <c r="E37" s="46">
        <v>55327</v>
      </c>
      <c r="F37" s="46">
        <v>0</v>
      </c>
      <c r="G37" s="46">
        <v>75348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1307401</v>
      </c>
      <c r="P37" s="47">
        <f t="shared" si="1"/>
        <v>17.64064334192382</v>
      </c>
      <c r="Q37" s="9"/>
    </row>
    <row r="38" spans="1:120">
      <c r="A38" s="12"/>
      <c r="B38" s="44">
        <v>574</v>
      </c>
      <c r="C38" s="20" t="s">
        <v>68</v>
      </c>
      <c r="D38" s="46">
        <v>314736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314736</v>
      </c>
      <c r="P38" s="47">
        <f t="shared" si="1"/>
        <v>4.2467043568604694</v>
      </c>
      <c r="Q38" s="9"/>
    </row>
    <row r="39" spans="1:120">
      <c r="A39" s="12"/>
      <c r="B39" s="44">
        <v>575</v>
      </c>
      <c r="C39" s="20" t="s">
        <v>41</v>
      </c>
      <c r="D39" s="46">
        <v>2056641</v>
      </c>
      <c r="E39" s="46">
        <v>71544</v>
      </c>
      <c r="F39" s="46">
        <v>0</v>
      </c>
      <c r="G39" s="46">
        <v>285655</v>
      </c>
      <c r="H39" s="46">
        <v>0</v>
      </c>
      <c r="I39" s="46">
        <v>928492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3342332</v>
      </c>
      <c r="P39" s="47">
        <f t="shared" si="1"/>
        <v>45.097783114973083</v>
      </c>
      <c r="Q39" s="9"/>
    </row>
    <row r="40" spans="1:120" ht="15.75">
      <c r="A40" s="28" t="s">
        <v>45</v>
      </c>
      <c r="B40" s="29"/>
      <c r="C40" s="30"/>
      <c r="D40" s="31">
        <f t="shared" ref="D40:N40" si="12">SUM(D41:D42)</f>
        <v>9641389</v>
      </c>
      <c r="E40" s="31">
        <f t="shared" si="12"/>
        <v>5912776</v>
      </c>
      <c r="F40" s="31">
        <f t="shared" si="12"/>
        <v>90537</v>
      </c>
      <c r="G40" s="31">
        <f t="shared" si="12"/>
        <v>0</v>
      </c>
      <c r="H40" s="31">
        <f t="shared" si="12"/>
        <v>0</v>
      </c>
      <c r="I40" s="31">
        <f t="shared" si="12"/>
        <v>27963745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2"/>
        <v>0</v>
      </c>
      <c r="O40" s="31">
        <f>SUM(D40:N40)</f>
        <v>43608447</v>
      </c>
      <c r="P40" s="43">
        <f t="shared" si="1"/>
        <v>588.40482776301053</v>
      </c>
      <c r="Q40" s="9"/>
    </row>
    <row r="41" spans="1:120">
      <c r="A41" s="12"/>
      <c r="B41" s="44">
        <v>581</v>
      </c>
      <c r="C41" s="20" t="s">
        <v>105</v>
      </c>
      <c r="D41" s="46">
        <v>9641389</v>
      </c>
      <c r="E41" s="46">
        <v>5912776</v>
      </c>
      <c r="F41" s="46">
        <v>90537</v>
      </c>
      <c r="G41" s="46">
        <v>0</v>
      </c>
      <c r="H41" s="46">
        <v>0</v>
      </c>
      <c r="I41" s="46">
        <v>25349397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40994099</v>
      </c>
      <c r="P41" s="47">
        <f t="shared" si="1"/>
        <v>553.12966686006507</v>
      </c>
      <c r="Q41" s="9"/>
    </row>
    <row r="42" spans="1:120" ht="15.75" thickBot="1">
      <c r="A42" s="12"/>
      <c r="B42" s="44">
        <v>591</v>
      </c>
      <c r="C42" s="20" t="s">
        <v>106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2614348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2614348</v>
      </c>
      <c r="P42" s="47">
        <f t="shared" si="1"/>
        <v>35.275160902945501</v>
      </c>
      <c r="Q42" s="9"/>
    </row>
    <row r="43" spans="1:120" ht="16.5" thickBot="1">
      <c r="A43" s="14" t="s">
        <v>10</v>
      </c>
      <c r="B43" s="23"/>
      <c r="C43" s="22"/>
      <c r="D43" s="15">
        <f>SUM(D5,D15,D20,D25,D28,D32,D35,D40)</f>
        <v>96340340</v>
      </c>
      <c r="E43" s="15">
        <f t="shared" ref="E43:N43" si="13">SUM(E5,E15,E20,E25,E28,E32,E35,E40)</f>
        <v>19535104</v>
      </c>
      <c r="F43" s="15">
        <f t="shared" si="13"/>
        <v>27259686</v>
      </c>
      <c r="G43" s="15">
        <f t="shared" si="13"/>
        <v>5782552</v>
      </c>
      <c r="H43" s="15">
        <f t="shared" si="13"/>
        <v>0</v>
      </c>
      <c r="I43" s="15">
        <f t="shared" si="13"/>
        <v>89556364</v>
      </c>
      <c r="J43" s="15">
        <f t="shared" si="13"/>
        <v>16388469</v>
      </c>
      <c r="K43" s="15">
        <f t="shared" si="13"/>
        <v>20450800</v>
      </c>
      <c r="L43" s="15">
        <f t="shared" si="13"/>
        <v>0</v>
      </c>
      <c r="M43" s="15">
        <f t="shared" si="13"/>
        <v>150036</v>
      </c>
      <c r="N43" s="15">
        <f t="shared" si="13"/>
        <v>1688716</v>
      </c>
      <c r="O43" s="15">
        <f>SUM(D43:N43)</f>
        <v>277152067</v>
      </c>
      <c r="P43" s="37">
        <f t="shared" si="1"/>
        <v>3739.5877511367776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40"/>
      <c r="M45" s="163" t="s">
        <v>107</v>
      </c>
      <c r="N45" s="163"/>
      <c r="O45" s="163"/>
      <c r="P45" s="41">
        <v>74113</v>
      </c>
    </row>
    <row r="46" spans="1:120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1:120" ht="15.75" customHeight="1" thickBot="1">
      <c r="A47" s="165" t="s">
        <v>56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12312379</v>
      </c>
      <c r="E5" s="26">
        <f t="shared" ref="E5:M5" si="0">SUM(E6:E14)</f>
        <v>46910</v>
      </c>
      <c r="F5" s="26">
        <f t="shared" si="0"/>
        <v>5376082</v>
      </c>
      <c r="G5" s="26">
        <f t="shared" si="0"/>
        <v>12994</v>
      </c>
      <c r="H5" s="26">
        <f t="shared" si="0"/>
        <v>0</v>
      </c>
      <c r="I5" s="26">
        <f t="shared" si="0"/>
        <v>2868992</v>
      </c>
      <c r="J5" s="26">
        <f t="shared" si="0"/>
        <v>13210481</v>
      </c>
      <c r="K5" s="26">
        <f t="shared" si="0"/>
        <v>18782315</v>
      </c>
      <c r="L5" s="26">
        <f t="shared" si="0"/>
        <v>0</v>
      </c>
      <c r="M5" s="26">
        <f t="shared" si="0"/>
        <v>0</v>
      </c>
      <c r="N5" s="27">
        <f>SUM(D5:M5)</f>
        <v>52610153</v>
      </c>
      <c r="O5" s="32">
        <f t="shared" ref="O5:O43" si="1">(N5/O$45)</f>
        <v>749.05891649462524</v>
      </c>
      <c r="P5" s="6"/>
    </row>
    <row r="6" spans="1:133">
      <c r="A6" s="12"/>
      <c r="B6" s="44">
        <v>511</v>
      </c>
      <c r="C6" s="20" t="s">
        <v>19</v>
      </c>
      <c r="D6" s="46">
        <v>732893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732893</v>
      </c>
      <c r="O6" s="47">
        <f t="shared" si="1"/>
        <v>10.434868655228874</v>
      </c>
      <c r="P6" s="9"/>
    </row>
    <row r="7" spans="1:133">
      <c r="A7" s="12"/>
      <c r="B7" s="44">
        <v>512</v>
      </c>
      <c r="C7" s="20" t="s">
        <v>20</v>
      </c>
      <c r="D7" s="46">
        <v>5831935</v>
      </c>
      <c r="E7" s="46">
        <v>0</v>
      </c>
      <c r="F7" s="46">
        <v>0</v>
      </c>
      <c r="G7" s="46">
        <v>12994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5844929</v>
      </c>
      <c r="O7" s="47">
        <f t="shared" si="1"/>
        <v>83.219605609738736</v>
      </c>
      <c r="P7" s="9"/>
    </row>
    <row r="8" spans="1:133">
      <c r="A8" s="12"/>
      <c r="B8" s="44">
        <v>513</v>
      </c>
      <c r="C8" s="20" t="s">
        <v>21</v>
      </c>
      <c r="D8" s="46">
        <v>2166116</v>
      </c>
      <c r="E8" s="46">
        <v>46910</v>
      </c>
      <c r="F8" s="46">
        <v>0</v>
      </c>
      <c r="G8" s="46">
        <v>0</v>
      </c>
      <c r="H8" s="46">
        <v>0</v>
      </c>
      <c r="I8" s="46">
        <v>2868992</v>
      </c>
      <c r="J8" s="46">
        <v>6554315</v>
      </c>
      <c r="K8" s="46">
        <v>0</v>
      </c>
      <c r="L8" s="46">
        <v>0</v>
      </c>
      <c r="M8" s="46">
        <v>0</v>
      </c>
      <c r="N8" s="46">
        <f t="shared" si="2"/>
        <v>11636333</v>
      </c>
      <c r="O8" s="47">
        <f t="shared" si="1"/>
        <v>165.67712678863813</v>
      </c>
      <c r="P8" s="9"/>
    </row>
    <row r="9" spans="1:133">
      <c r="A9" s="12"/>
      <c r="B9" s="44">
        <v>514</v>
      </c>
      <c r="C9" s="20" t="s">
        <v>22</v>
      </c>
      <c r="D9" s="46">
        <v>1510843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213281</v>
      </c>
      <c r="K9" s="46">
        <v>0</v>
      </c>
      <c r="L9" s="46">
        <v>0</v>
      </c>
      <c r="M9" s="46">
        <v>0</v>
      </c>
      <c r="N9" s="46">
        <f t="shared" si="2"/>
        <v>1724124</v>
      </c>
      <c r="O9" s="47">
        <f t="shared" si="1"/>
        <v>24.547931942763579</v>
      </c>
      <c r="P9" s="9"/>
    </row>
    <row r="10" spans="1:133">
      <c r="A10" s="12"/>
      <c r="B10" s="44">
        <v>515</v>
      </c>
      <c r="C10" s="20" t="s">
        <v>23</v>
      </c>
      <c r="D10" s="46">
        <v>1200491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1200491</v>
      </c>
      <c r="O10" s="47">
        <f t="shared" si="1"/>
        <v>17.092489499537269</v>
      </c>
      <c r="P10" s="9"/>
    </row>
    <row r="11" spans="1:133">
      <c r="A11" s="12"/>
      <c r="B11" s="44">
        <v>516</v>
      </c>
      <c r="C11" s="20" t="s">
        <v>63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4652723</v>
      </c>
      <c r="K11" s="46">
        <v>0</v>
      </c>
      <c r="L11" s="46">
        <v>0</v>
      </c>
      <c r="M11" s="46">
        <v>0</v>
      </c>
      <c r="N11" s="46">
        <f t="shared" si="2"/>
        <v>4652723</v>
      </c>
      <c r="O11" s="47">
        <f t="shared" si="1"/>
        <v>66.24507724069197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5376082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5376082</v>
      </c>
      <c r="O12" s="47">
        <f t="shared" si="1"/>
        <v>76.544201608884464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17571253</v>
      </c>
      <c r="L13" s="46">
        <v>0</v>
      </c>
      <c r="M13" s="46">
        <v>0</v>
      </c>
      <c r="N13" s="46">
        <f t="shared" si="2"/>
        <v>17571253</v>
      </c>
      <c r="O13" s="47">
        <f t="shared" si="1"/>
        <v>250.17801665836123</v>
      </c>
      <c r="P13" s="9"/>
    </row>
    <row r="14" spans="1:133">
      <c r="A14" s="12"/>
      <c r="B14" s="44">
        <v>519</v>
      </c>
      <c r="C14" s="20" t="s">
        <v>73</v>
      </c>
      <c r="D14" s="46">
        <v>870101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1790162</v>
      </c>
      <c r="K14" s="46">
        <v>1211062</v>
      </c>
      <c r="L14" s="46">
        <v>0</v>
      </c>
      <c r="M14" s="46">
        <v>0</v>
      </c>
      <c r="N14" s="46">
        <f t="shared" si="2"/>
        <v>3871325</v>
      </c>
      <c r="O14" s="47">
        <f t="shared" si="1"/>
        <v>55.119598490780952</v>
      </c>
      <c r="P14" s="9"/>
    </row>
    <row r="15" spans="1:133" ht="15.75">
      <c r="A15" s="28" t="s">
        <v>26</v>
      </c>
      <c r="B15" s="29"/>
      <c r="C15" s="30"/>
      <c r="D15" s="31">
        <f t="shared" ref="D15:M15" si="3">SUM(D16:D18)</f>
        <v>51849541</v>
      </c>
      <c r="E15" s="31">
        <f t="shared" si="3"/>
        <v>5273213</v>
      </c>
      <c r="F15" s="31">
        <f t="shared" si="3"/>
        <v>0</v>
      </c>
      <c r="G15" s="31">
        <f t="shared" si="3"/>
        <v>121126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3" si="4">SUM(D15:M15)</f>
        <v>57243880</v>
      </c>
      <c r="O15" s="43">
        <f t="shared" si="1"/>
        <v>815.03353029116533</v>
      </c>
      <c r="P15" s="10"/>
    </row>
    <row r="16" spans="1:133">
      <c r="A16" s="12"/>
      <c r="B16" s="44">
        <v>521</v>
      </c>
      <c r="C16" s="20" t="s">
        <v>27</v>
      </c>
      <c r="D16" s="46">
        <v>37377655</v>
      </c>
      <c r="E16" s="46">
        <v>934324</v>
      </c>
      <c r="F16" s="46">
        <v>0</v>
      </c>
      <c r="G16" s="46">
        <v>9621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38321600</v>
      </c>
      <c r="O16" s="47">
        <f t="shared" si="1"/>
        <v>545.61970527514768</v>
      </c>
      <c r="P16" s="9"/>
    </row>
    <row r="17" spans="1:16">
      <c r="A17" s="12"/>
      <c r="B17" s="44">
        <v>522</v>
      </c>
      <c r="C17" s="20" t="s">
        <v>28</v>
      </c>
      <c r="D17" s="46">
        <v>13274879</v>
      </c>
      <c r="E17" s="46">
        <v>1035834</v>
      </c>
      <c r="F17" s="46">
        <v>0</v>
      </c>
      <c r="G17" s="46">
        <v>111505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14422218</v>
      </c>
      <c r="O17" s="47">
        <f t="shared" si="1"/>
        <v>205.34232220402933</v>
      </c>
      <c r="P17" s="9"/>
    </row>
    <row r="18" spans="1:16">
      <c r="A18" s="12"/>
      <c r="B18" s="44">
        <v>524</v>
      </c>
      <c r="C18" s="20" t="s">
        <v>29</v>
      </c>
      <c r="D18" s="46">
        <v>1197007</v>
      </c>
      <c r="E18" s="46">
        <v>3303055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4500062</v>
      </c>
      <c r="O18" s="47">
        <f t="shared" si="1"/>
        <v>64.071502811988324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SUM(D20:D23)</f>
        <v>6434148</v>
      </c>
      <c r="E19" s="31">
        <f t="shared" si="5"/>
        <v>886632</v>
      </c>
      <c r="F19" s="31">
        <f t="shared" si="5"/>
        <v>0</v>
      </c>
      <c r="G19" s="31">
        <f t="shared" si="5"/>
        <v>100055</v>
      </c>
      <c r="H19" s="31">
        <f t="shared" si="5"/>
        <v>0</v>
      </c>
      <c r="I19" s="31">
        <f t="shared" si="5"/>
        <v>52901358</v>
      </c>
      <c r="J19" s="31">
        <f t="shared" si="5"/>
        <v>2077004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62399197</v>
      </c>
      <c r="O19" s="43">
        <f t="shared" si="1"/>
        <v>888.43449846942406</v>
      </c>
      <c r="P19" s="10"/>
    </row>
    <row r="20" spans="1:16">
      <c r="A20" s="12"/>
      <c r="B20" s="44">
        <v>534</v>
      </c>
      <c r="C20" s="20" t="s">
        <v>74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10456887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10456887</v>
      </c>
      <c r="O20" s="47">
        <f t="shared" si="1"/>
        <v>148.88427422225385</v>
      </c>
      <c r="P20" s="9"/>
    </row>
    <row r="21" spans="1:16">
      <c r="A21" s="12"/>
      <c r="B21" s="44">
        <v>536</v>
      </c>
      <c r="C21" s="20" t="s">
        <v>75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37816934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37816934</v>
      </c>
      <c r="O21" s="47">
        <f t="shared" si="1"/>
        <v>538.43431337652169</v>
      </c>
      <c r="P21" s="9"/>
    </row>
    <row r="22" spans="1:16">
      <c r="A22" s="12"/>
      <c r="B22" s="44">
        <v>538</v>
      </c>
      <c r="C22" s="20" t="s">
        <v>76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4627537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4627537</v>
      </c>
      <c r="O22" s="47">
        <f t="shared" si="1"/>
        <v>65.886481099167085</v>
      </c>
      <c r="P22" s="9"/>
    </row>
    <row r="23" spans="1:16">
      <c r="A23" s="12"/>
      <c r="B23" s="44">
        <v>539</v>
      </c>
      <c r="C23" s="20" t="s">
        <v>33</v>
      </c>
      <c r="D23" s="46">
        <v>6434148</v>
      </c>
      <c r="E23" s="46">
        <v>886632</v>
      </c>
      <c r="F23" s="46">
        <v>0</v>
      </c>
      <c r="G23" s="46">
        <v>100055</v>
      </c>
      <c r="H23" s="46">
        <v>0</v>
      </c>
      <c r="I23" s="46">
        <v>0</v>
      </c>
      <c r="J23" s="46">
        <v>2077004</v>
      </c>
      <c r="K23" s="46">
        <v>0</v>
      </c>
      <c r="L23" s="46">
        <v>0</v>
      </c>
      <c r="M23" s="46">
        <v>0</v>
      </c>
      <c r="N23" s="46">
        <f t="shared" si="4"/>
        <v>9497839</v>
      </c>
      <c r="O23" s="47">
        <f t="shared" si="1"/>
        <v>135.22942977148145</v>
      </c>
      <c r="P23" s="9"/>
    </row>
    <row r="24" spans="1:16" ht="15.75">
      <c r="A24" s="28" t="s">
        <v>34</v>
      </c>
      <c r="B24" s="29"/>
      <c r="C24" s="30"/>
      <c r="D24" s="31">
        <f t="shared" ref="D24:M24" si="6">SUM(D25:D26)</f>
        <v>5626881</v>
      </c>
      <c r="E24" s="31">
        <f t="shared" si="6"/>
        <v>1280188</v>
      </c>
      <c r="F24" s="31">
        <f t="shared" si="6"/>
        <v>0</v>
      </c>
      <c r="G24" s="31">
        <f t="shared" si="6"/>
        <v>4411480</v>
      </c>
      <c r="H24" s="31">
        <f t="shared" si="6"/>
        <v>0</v>
      </c>
      <c r="I24" s="31">
        <f t="shared" si="6"/>
        <v>530240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11848789</v>
      </c>
      <c r="O24" s="43">
        <f t="shared" si="1"/>
        <v>168.70205737879974</v>
      </c>
      <c r="P24" s="10"/>
    </row>
    <row r="25" spans="1:16">
      <c r="A25" s="12"/>
      <c r="B25" s="44">
        <v>541</v>
      </c>
      <c r="C25" s="20" t="s">
        <v>77</v>
      </c>
      <c r="D25" s="46">
        <v>5415779</v>
      </c>
      <c r="E25" s="46">
        <v>1280188</v>
      </c>
      <c r="F25" s="46">
        <v>0</v>
      </c>
      <c r="G25" s="46">
        <v>4411480</v>
      </c>
      <c r="H25" s="46">
        <v>0</v>
      </c>
      <c r="I25" s="46">
        <v>530240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11637687</v>
      </c>
      <c r="O25" s="47">
        <f t="shared" si="1"/>
        <v>165.69640492631879</v>
      </c>
      <c r="P25" s="9"/>
    </row>
    <row r="26" spans="1:16">
      <c r="A26" s="12"/>
      <c r="B26" s="44">
        <v>545</v>
      </c>
      <c r="C26" s="20" t="s">
        <v>65</v>
      </c>
      <c r="D26" s="46">
        <v>211102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211102</v>
      </c>
      <c r="O26" s="47">
        <f t="shared" si="1"/>
        <v>3.0056524524809567</v>
      </c>
      <c r="P26" s="9"/>
    </row>
    <row r="27" spans="1:16" ht="15.75">
      <c r="A27" s="28" t="s">
        <v>36</v>
      </c>
      <c r="B27" s="29"/>
      <c r="C27" s="30"/>
      <c r="D27" s="31">
        <f t="shared" ref="D27:M27" si="8">SUM(D28:D30)</f>
        <v>380025</v>
      </c>
      <c r="E27" s="31">
        <f t="shared" si="8"/>
        <v>3335898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17685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202723</v>
      </c>
      <c r="N27" s="31">
        <f t="shared" si="7"/>
        <v>3936331</v>
      </c>
      <c r="O27" s="43">
        <f t="shared" si="1"/>
        <v>56.045148430269812</v>
      </c>
      <c r="P27" s="10"/>
    </row>
    <row r="28" spans="1:16">
      <c r="A28" s="13"/>
      <c r="B28" s="45">
        <v>552</v>
      </c>
      <c r="C28" s="21" t="s">
        <v>37</v>
      </c>
      <c r="D28" s="46">
        <v>0</v>
      </c>
      <c r="E28" s="46">
        <v>1624164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202723</v>
      </c>
      <c r="N28" s="46">
        <f t="shared" si="7"/>
        <v>1826887</v>
      </c>
      <c r="O28" s="47">
        <f t="shared" si="1"/>
        <v>26.011062860397239</v>
      </c>
      <c r="P28" s="9"/>
    </row>
    <row r="29" spans="1:16">
      <c r="A29" s="13"/>
      <c r="B29" s="45">
        <v>554</v>
      </c>
      <c r="C29" s="21" t="s">
        <v>38</v>
      </c>
      <c r="D29" s="46">
        <v>0</v>
      </c>
      <c r="E29" s="46">
        <v>1711734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1711734</v>
      </c>
      <c r="O29" s="47">
        <f t="shared" si="1"/>
        <v>24.371524168861679</v>
      </c>
      <c r="P29" s="9"/>
    </row>
    <row r="30" spans="1:16">
      <c r="A30" s="13"/>
      <c r="B30" s="45">
        <v>559</v>
      </c>
      <c r="C30" s="21" t="s">
        <v>66</v>
      </c>
      <c r="D30" s="46">
        <v>380025</v>
      </c>
      <c r="E30" s="46">
        <v>0</v>
      </c>
      <c r="F30" s="46">
        <v>0</v>
      </c>
      <c r="G30" s="46">
        <v>0</v>
      </c>
      <c r="H30" s="46">
        <v>0</v>
      </c>
      <c r="I30" s="46">
        <v>17685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397710</v>
      </c>
      <c r="O30" s="47">
        <f t="shared" si="1"/>
        <v>5.6625614010108922</v>
      </c>
      <c r="P30" s="9"/>
    </row>
    <row r="31" spans="1:16" ht="15.75">
      <c r="A31" s="28" t="s">
        <v>52</v>
      </c>
      <c r="B31" s="29"/>
      <c r="C31" s="30"/>
      <c r="D31" s="31">
        <f t="shared" ref="D31:M31" si="9">SUM(D32:D33)</f>
        <v>400910</v>
      </c>
      <c r="E31" s="31">
        <f t="shared" si="9"/>
        <v>578601</v>
      </c>
      <c r="F31" s="31">
        <f t="shared" si="9"/>
        <v>0</v>
      </c>
      <c r="G31" s="31">
        <f t="shared" si="9"/>
        <v>382665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1210439</v>
      </c>
      <c r="N31" s="31">
        <f t="shared" si="7"/>
        <v>2572615</v>
      </c>
      <c r="O31" s="43">
        <f t="shared" si="1"/>
        <v>36.628675161956288</v>
      </c>
      <c r="P31" s="10"/>
    </row>
    <row r="32" spans="1:16">
      <c r="A32" s="12"/>
      <c r="B32" s="44">
        <v>564</v>
      </c>
      <c r="C32" s="20" t="s">
        <v>79</v>
      </c>
      <c r="D32" s="46">
        <v>400910</v>
      </c>
      <c r="E32" s="46">
        <v>0</v>
      </c>
      <c r="F32" s="46">
        <v>0</v>
      </c>
      <c r="G32" s="46">
        <v>382665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1210439</v>
      </c>
      <c r="N32" s="46">
        <f t="shared" ref="N32:N39" si="10">SUM(D32:M32)</f>
        <v>1994014</v>
      </c>
      <c r="O32" s="47">
        <f t="shared" si="1"/>
        <v>28.390602975724352</v>
      </c>
      <c r="P32" s="9"/>
    </row>
    <row r="33" spans="1:119">
      <c r="A33" s="12"/>
      <c r="B33" s="44">
        <v>569</v>
      </c>
      <c r="C33" s="20" t="s">
        <v>53</v>
      </c>
      <c r="D33" s="46">
        <v>0</v>
      </c>
      <c r="E33" s="46">
        <v>578601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578601</v>
      </c>
      <c r="O33" s="47">
        <f t="shared" si="1"/>
        <v>8.2380721862319355</v>
      </c>
      <c r="P33" s="9"/>
    </row>
    <row r="34" spans="1:119" ht="15.75">
      <c r="A34" s="28" t="s">
        <v>39</v>
      </c>
      <c r="B34" s="29"/>
      <c r="C34" s="30"/>
      <c r="D34" s="31">
        <f t="shared" ref="D34:M34" si="11">SUM(D35:D39)</f>
        <v>9606009</v>
      </c>
      <c r="E34" s="31">
        <f t="shared" si="11"/>
        <v>1288920</v>
      </c>
      <c r="F34" s="31">
        <f t="shared" si="11"/>
        <v>0</v>
      </c>
      <c r="G34" s="31">
        <f t="shared" si="11"/>
        <v>1984640</v>
      </c>
      <c r="H34" s="31">
        <f t="shared" si="11"/>
        <v>0</v>
      </c>
      <c r="I34" s="31">
        <f t="shared" si="11"/>
        <v>4616744</v>
      </c>
      <c r="J34" s="31">
        <f t="shared" si="11"/>
        <v>16670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17512983</v>
      </c>
      <c r="O34" s="43">
        <f t="shared" si="1"/>
        <v>249.34837331814623</v>
      </c>
      <c r="P34" s="9"/>
    </row>
    <row r="35" spans="1:119">
      <c r="A35" s="12"/>
      <c r="B35" s="44">
        <v>572</v>
      </c>
      <c r="C35" s="20" t="s">
        <v>80</v>
      </c>
      <c r="D35" s="46">
        <v>5531249</v>
      </c>
      <c r="E35" s="46">
        <v>1185945</v>
      </c>
      <c r="F35" s="46">
        <v>0</v>
      </c>
      <c r="G35" s="46">
        <v>961622</v>
      </c>
      <c r="H35" s="46">
        <v>0</v>
      </c>
      <c r="I35" s="46">
        <v>3921679</v>
      </c>
      <c r="J35" s="46">
        <v>16670</v>
      </c>
      <c r="K35" s="46">
        <v>0</v>
      </c>
      <c r="L35" s="46">
        <v>0</v>
      </c>
      <c r="M35" s="46">
        <v>0</v>
      </c>
      <c r="N35" s="46">
        <f t="shared" si="10"/>
        <v>11617165</v>
      </c>
      <c r="O35" s="47">
        <f t="shared" si="1"/>
        <v>165.40421442300848</v>
      </c>
      <c r="P35" s="9"/>
    </row>
    <row r="36" spans="1:119">
      <c r="A36" s="12"/>
      <c r="B36" s="44">
        <v>573</v>
      </c>
      <c r="C36" s="20" t="s">
        <v>67</v>
      </c>
      <c r="D36" s="46">
        <v>1406523</v>
      </c>
      <c r="E36" s="46">
        <v>102975</v>
      </c>
      <c r="F36" s="46">
        <v>0</v>
      </c>
      <c r="G36" s="46">
        <v>239218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1748716</v>
      </c>
      <c r="O36" s="47">
        <f t="shared" si="1"/>
        <v>24.89807076244038</v>
      </c>
      <c r="P36" s="9"/>
    </row>
    <row r="37" spans="1:119">
      <c r="A37" s="12"/>
      <c r="B37" s="44">
        <v>574</v>
      </c>
      <c r="C37" s="20" t="s">
        <v>68</v>
      </c>
      <c r="D37" s="46">
        <v>1460943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1460943</v>
      </c>
      <c r="O37" s="47">
        <f t="shared" si="1"/>
        <v>20.800783085356304</v>
      </c>
      <c r="P37" s="9"/>
    </row>
    <row r="38" spans="1:119">
      <c r="A38" s="12"/>
      <c r="B38" s="44">
        <v>575</v>
      </c>
      <c r="C38" s="20" t="s">
        <v>81</v>
      </c>
      <c r="D38" s="46">
        <v>1207294</v>
      </c>
      <c r="E38" s="46">
        <v>0</v>
      </c>
      <c r="F38" s="46">
        <v>0</v>
      </c>
      <c r="G38" s="46">
        <v>767780</v>
      </c>
      <c r="H38" s="46">
        <v>0</v>
      </c>
      <c r="I38" s="46">
        <v>695065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2670139</v>
      </c>
      <c r="O38" s="47">
        <f t="shared" si="1"/>
        <v>38.017213639923114</v>
      </c>
      <c r="P38" s="9"/>
    </row>
    <row r="39" spans="1:119">
      <c r="A39" s="12"/>
      <c r="B39" s="44">
        <v>579</v>
      </c>
      <c r="C39" s="20" t="s">
        <v>42</v>
      </c>
      <c r="D39" s="46">
        <v>0</v>
      </c>
      <c r="E39" s="46">
        <v>0</v>
      </c>
      <c r="F39" s="46">
        <v>0</v>
      </c>
      <c r="G39" s="46">
        <v>16020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16020</v>
      </c>
      <c r="O39" s="47">
        <f t="shared" si="1"/>
        <v>0.228091407417954</v>
      </c>
      <c r="P39" s="9"/>
    </row>
    <row r="40" spans="1:119" ht="15.75">
      <c r="A40" s="28" t="s">
        <v>82</v>
      </c>
      <c r="B40" s="29"/>
      <c r="C40" s="30"/>
      <c r="D40" s="31">
        <f t="shared" ref="D40:M40" si="12">SUM(D41:D42)</f>
        <v>14916686</v>
      </c>
      <c r="E40" s="31">
        <f t="shared" si="12"/>
        <v>3502837</v>
      </c>
      <c r="F40" s="31">
        <f t="shared" si="12"/>
        <v>43276</v>
      </c>
      <c r="G40" s="31">
        <f t="shared" si="12"/>
        <v>148234</v>
      </c>
      <c r="H40" s="31">
        <f t="shared" si="12"/>
        <v>0</v>
      </c>
      <c r="I40" s="31">
        <f t="shared" si="12"/>
        <v>28050039</v>
      </c>
      <c r="J40" s="31">
        <f t="shared" si="12"/>
        <v>960118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47621190</v>
      </c>
      <c r="O40" s="43">
        <f t="shared" si="1"/>
        <v>678.02648252295864</v>
      </c>
      <c r="P40" s="9"/>
    </row>
    <row r="41" spans="1:119">
      <c r="A41" s="12"/>
      <c r="B41" s="44">
        <v>581</v>
      </c>
      <c r="C41" s="20" t="s">
        <v>83</v>
      </c>
      <c r="D41" s="46">
        <v>14916686</v>
      </c>
      <c r="E41" s="46">
        <v>3502837</v>
      </c>
      <c r="F41" s="46">
        <v>43276</v>
      </c>
      <c r="G41" s="46">
        <v>148234</v>
      </c>
      <c r="H41" s="46">
        <v>0</v>
      </c>
      <c r="I41" s="46">
        <v>25163049</v>
      </c>
      <c r="J41" s="46">
        <v>960118</v>
      </c>
      <c r="K41" s="46">
        <v>0</v>
      </c>
      <c r="L41" s="46">
        <v>0</v>
      </c>
      <c r="M41" s="46">
        <v>0</v>
      </c>
      <c r="N41" s="46">
        <f>SUM(D41:M41)</f>
        <v>44734200</v>
      </c>
      <c r="O41" s="47">
        <f t="shared" si="1"/>
        <v>636.92176265394744</v>
      </c>
      <c r="P41" s="9"/>
    </row>
    <row r="42" spans="1:119" ht="15.75" thickBot="1">
      <c r="A42" s="12"/>
      <c r="B42" s="44">
        <v>591</v>
      </c>
      <c r="C42" s="20" t="s">
        <v>88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2886990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2886990</v>
      </c>
      <c r="O42" s="47">
        <f t="shared" si="1"/>
        <v>41.104719869011177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3">SUM(D5,D15,D19,D24,D27,D31,D34,D40)</f>
        <v>101526579</v>
      </c>
      <c r="E43" s="15">
        <f t="shared" si="13"/>
        <v>16193199</v>
      </c>
      <c r="F43" s="15">
        <f t="shared" si="13"/>
        <v>5419358</v>
      </c>
      <c r="G43" s="15">
        <f t="shared" si="13"/>
        <v>7161194</v>
      </c>
      <c r="H43" s="15">
        <f t="shared" si="13"/>
        <v>0</v>
      </c>
      <c r="I43" s="15">
        <f t="shared" si="13"/>
        <v>88985058</v>
      </c>
      <c r="J43" s="15">
        <f t="shared" si="13"/>
        <v>16264273</v>
      </c>
      <c r="K43" s="15">
        <f t="shared" si="13"/>
        <v>18782315</v>
      </c>
      <c r="L43" s="15">
        <f t="shared" si="13"/>
        <v>0</v>
      </c>
      <c r="M43" s="15">
        <f t="shared" si="13"/>
        <v>1413162</v>
      </c>
      <c r="N43" s="15">
        <f>SUM(D43:M43)</f>
        <v>255745138</v>
      </c>
      <c r="O43" s="37">
        <f t="shared" si="1"/>
        <v>3641.2776820673453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99</v>
      </c>
      <c r="M45" s="163"/>
      <c r="N45" s="163"/>
      <c r="O45" s="41">
        <v>70235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customHeight="1" thickBot="1">
      <c r="A47" s="165" t="s">
        <v>56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7462182</v>
      </c>
      <c r="E5" s="26">
        <f t="shared" ref="E5:M5" si="0">SUM(E6:E14)</f>
        <v>357575</v>
      </c>
      <c r="F5" s="26">
        <f t="shared" si="0"/>
        <v>5380143</v>
      </c>
      <c r="G5" s="26">
        <f t="shared" si="0"/>
        <v>1808</v>
      </c>
      <c r="H5" s="26">
        <f t="shared" si="0"/>
        <v>0</v>
      </c>
      <c r="I5" s="26">
        <f t="shared" si="0"/>
        <v>2702421</v>
      </c>
      <c r="J5" s="26">
        <f t="shared" si="0"/>
        <v>13069549</v>
      </c>
      <c r="K5" s="26">
        <f t="shared" si="0"/>
        <v>17987919</v>
      </c>
      <c r="L5" s="26">
        <f t="shared" si="0"/>
        <v>0</v>
      </c>
      <c r="M5" s="26">
        <f t="shared" si="0"/>
        <v>0</v>
      </c>
      <c r="N5" s="27">
        <f>SUM(D5:M5)</f>
        <v>46961597</v>
      </c>
      <c r="O5" s="32">
        <f t="shared" ref="O5:O43" si="1">(N5/O$45)</f>
        <v>697.26651423141448</v>
      </c>
      <c r="P5" s="6"/>
    </row>
    <row r="6" spans="1:133">
      <c r="A6" s="12"/>
      <c r="B6" s="44">
        <v>511</v>
      </c>
      <c r="C6" s="20" t="s">
        <v>19</v>
      </c>
      <c r="D6" s="46">
        <v>776334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776334</v>
      </c>
      <c r="O6" s="47">
        <f t="shared" si="1"/>
        <v>11.526688542115188</v>
      </c>
      <c r="P6" s="9"/>
    </row>
    <row r="7" spans="1:133">
      <c r="A7" s="12"/>
      <c r="B7" s="44">
        <v>512</v>
      </c>
      <c r="C7" s="20" t="s">
        <v>20</v>
      </c>
      <c r="D7" s="46">
        <v>2407531</v>
      </c>
      <c r="E7" s="46">
        <v>0</v>
      </c>
      <c r="F7" s="46">
        <v>0</v>
      </c>
      <c r="G7" s="46">
        <v>1808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2409339</v>
      </c>
      <c r="O7" s="47">
        <f t="shared" si="1"/>
        <v>35.772876423512642</v>
      </c>
      <c r="P7" s="9"/>
    </row>
    <row r="8" spans="1:133">
      <c r="A8" s="12"/>
      <c r="B8" s="44">
        <v>513</v>
      </c>
      <c r="C8" s="20" t="s">
        <v>21</v>
      </c>
      <c r="D8" s="46">
        <v>1963676</v>
      </c>
      <c r="E8" s="46">
        <v>357575</v>
      </c>
      <c r="F8" s="46">
        <v>0</v>
      </c>
      <c r="G8" s="46">
        <v>0</v>
      </c>
      <c r="H8" s="46">
        <v>0</v>
      </c>
      <c r="I8" s="46">
        <v>2702421</v>
      </c>
      <c r="J8" s="46">
        <v>6720847</v>
      </c>
      <c r="K8" s="46">
        <v>0</v>
      </c>
      <c r="L8" s="46">
        <v>0</v>
      </c>
      <c r="M8" s="46">
        <v>0</v>
      </c>
      <c r="N8" s="46">
        <f t="shared" si="2"/>
        <v>11744519</v>
      </c>
      <c r="O8" s="47">
        <f t="shared" si="1"/>
        <v>174.37779691467091</v>
      </c>
      <c r="P8" s="9"/>
    </row>
    <row r="9" spans="1:133">
      <c r="A9" s="12"/>
      <c r="B9" s="44">
        <v>514</v>
      </c>
      <c r="C9" s="20" t="s">
        <v>22</v>
      </c>
      <c r="D9" s="46">
        <v>1217882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200390</v>
      </c>
      <c r="K9" s="46">
        <v>0</v>
      </c>
      <c r="L9" s="46">
        <v>0</v>
      </c>
      <c r="M9" s="46">
        <v>0</v>
      </c>
      <c r="N9" s="46">
        <f t="shared" si="2"/>
        <v>1418272</v>
      </c>
      <c r="O9" s="47">
        <f t="shared" si="1"/>
        <v>21.057920446615491</v>
      </c>
      <c r="P9" s="9"/>
    </row>
    <row r="10" spans="1:133">
      <c r="A10" s="12"/>
      <c r="B10" s="44">
        <v>515</v>
      </c>
      <c r="C10" s="20" t="s">
        <v>23</v>
      </c>
      <c r="D10" s="46">
        <v>1096759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1096759</v>
      </c>
      <c r="O10" s="47">
        <f t="shared" si="1"/>
        <v>16.284227405680689</v>
      </c>
      <c r="P10" s="9"/>
    </row>
    <row r="11" spans="1:133">
      <c r="A11" s="12"/>
      <c r="B11" s="44">
        <v>516</v>
      </c>
      <c r="C11" s="20" t="s">
        <v>63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4557447</v>
      </c>
      <c r="K11" s="46">
        <v>0</v>
      </c>
      <c r="L11" s="46">
        <v>0</v>
      </c>
      <c r="M11" s="46">
        <v>0</v>
      </c>
      <c r="N11" s="46">
        <f t="shared" si="2"/>
        <v>4557447</v>
      </c>
      <c r="O11" s="47">
        <f t="shared" si="1"/>
        <v>67.667102195958492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5380143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5380143</v>
      </c>
      <c r="O12" s="47">
        <f t="shared" si="1"/>
        <v>79.882154682187348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16765629</v>
      </c>
      <c r="L13" s="46">
        <v>0</v>
      </c>
      <c r="M13" s="46">
        <v>0</v>
      </c>
      <c r="N13" s="46">
        <f t="shared" si="2"/>
        <v>16765629</v>
      </c>
      <c r="O13" s="47">
        <f t="shared" si="1"/>
        <v>248.92917699811434</v>
      </c>
      <c r="P13" s="9"/>
    </row>
    <row r="14" spans="1:133">
      <c r="A14" s="12"/>
      <c r="B14" s="44">
        <v>519</v>
      </c>
      <c r="C14" s="20" t="s">
        <v>73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1590865</v>
      </c>
      <c r="K14" s="46">
        <v>1222290</v>
      </c>
      <c r="L14" s="46">
        <v>0</v>
      </c>
      <c r="M14" s="46">
        <v>0</v>
      </c>
      <c r="N14" s="46">
        <f t="shared" si="2"/>
        <v>2813155</v>
      </c>
      <c r="O14" s="47">
        <f t="shared" si="1"/>
        <v>41.76857062255943</v>
      </c>
      <c r="P14" s="9"/>
    </row>
    <row r="15" spans="1:133" ht="15.75">
      <c r="A15" s="28" t="s">
        <v>26</v>
      </c>
      <c r="B15" s="29"/>
      <c r="C15" s="30"/>
      <c r="D15" s="31">
        <f t="shared" ref="D15:M15" si="3">SUM(D16:D18)</f>
        <v>49292886</v>
      </c>
      <c r="E15" s="31">
        <f t="shared" si="3"/>
        <v>4424195</v>
      </c>
      <c r="F15" s="31">
        <f t="shared" si="3"/>
        <v>0</v>
      </c>
      <c r="G15" s="31">
        <f t="shared" si="3"/>
        <v>69623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3" si="4">SUM(D15:M15)</f>
        <v>53786704</v>
      </c>
      <c r="O15" s="43">
        <f t="shared" si="1"/>
        <v>798.60290121898709</v>
      </c>
      <c r="P15" s="10"/>
    </row>
    <row r="16" spans="1:133">
      <c r="A16" s="12"/>
      <c r="B16" s="44">
        <v>521</v>
      </c>
      <c r="C16" s="20" t="s">
        <v>27</v>
      </c>
      <c r="D16" s="46">
        <v>35141187</v>
      </c>
      <c r="E16" s="46">
        <v>1389371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36530558</v>
      </c>
      <c r="O16" s="47">
        <f t="shared" si="1"/>
        <v>542.39072916512009</v>
      </c>
      <c r="P16" s="9"/>
    </row>
    <row r="17" spans="1:16">
      <c r="A17" s="12"/>
      <c r="B17" s="44">
        <v>522</v>
      </c>
      <c r="C17" s="20" t="s">
        <v>28</v>
      </c>
      <c r="D17" s="46">
        <v>12984859</v>
      </c>
      <c r="E17" s="46">
        <v>93145</v>
      </c>
      <c r="F17" s="46">
        <v>0</v>
      </c>
      <c r="G17" s="46">
        <v>69623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13147627</v>
      </c>
      <c r="O17" s="47">
        <f t="shared" si="1"/>
        <v>195.21056851420173</v>
      </c>
      <c r="P17" s="9"/>
    </row>
    <row r="18" spans="1:16">
      <c r="A18" s="12"/>
      <c r="B18" s="44">
        <v>524</v>
      </c>
      <c r="C18" s="20" t="s">
        <v>29</v>
      </c>
      <c r="D18" s="46">
        <v>1166840</v>
      </c>
      <c r="E18" s="46">
        <v>2941679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4108519</v>
      </c>
      <c r="O18" s="47">
        <f t="shared" si="1"/>
        <v>61.001603539665332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SUM(D20:D23)</f>
        <v>0</v>
      </c>
      <c r="E19" s="31">
        <f t="shared" si="5"/>
        <v>1091157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51219205</v>
      </c>
      <c r="J19" s="31">
        <f t="shared" si="5"/>
        <v>2489407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54799769</v>
      </c>
      <c r="O19" s="43">
        <f t="shared" si="1"/>
        <v>813.6444744695699</v>
      </c>
      <c r="P19" s="10"/>
    </row>
    <row r="20" spans="1:16">
      <c r="A20" s="12"/>
      <c r="B20" s="44">
        <v>534</v>
      </c>
      <c r="C20" s="20" t="s">
        <v>74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9923621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9923621</v>
      </c>
      <c r="O20" s="47">
        <f t="shared" si="1"/>
        <v>147.3418509005063</v>
      </c>
      <c r="P20" s="9"/>
    </row>
    <row r="21" spans="1:16">
      <c r="A21" s="12"/>
      <c r="B21" s="44">
        <v>536</v>
      </c>
      <c r="C21" s="20" t="s">
        <v>75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34896170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34896170</v>
      </c>
      <c r="O21" s="47">
        <f t="shared" si="1"/>
        <v>518.12400706745257</v>
      </c>
      <c r="P21" s="9"/>
    </row>
    <row r="22" spans="1:16">
      <c r="A22" s="12"/>
      <c r="B22" s="44">
        <v>538</v>
      </c>
      <c r="C22" s="20" t="s">
        <v>76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5567857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5567857</v>
      </c>
      <c r="O22" s="47">
        <f t="shared" si="1"/>
        <v>82.669255096435094</v>
      </c>
      <c r="P22" s="9"/>
    </row>
    <row r="23" spans="1:16">
      <c r="A23" s="12"/>
      <c r="B23" s="44">
        <v>539</v>
      </c>
      <c r="C23" s="20" t="s">
        <v>33</v>
      </c>
      <c r="D23" s="46">
        <v>0</v>
      </c>
      <c r="E23" s="46">
        <v>1091157</v>
      </c>
      <c r="F23" s="46">
        <v>0</v>
      </c>
      <c r="G23" s="46">
        <v>0</v>
      </c>
      <c r="H23" s="46">
        <v>0</v>
      </c>
      <c r="I23" s="46">
        <v>831557</v>
      </c>
      <c r="J23" s="46">
        <v>2489407</v>
      </c>
      <c r="K23" s="46">
        <v>0</v>
      </c>
      <c r="L23" s="46">
        <v>0</v>
      </c>
      <c r="M23" s="46">
        <v>0</v>
      </c>
      <c r="N23" s="46">
        <f t="shared" si="4"/>
        <v>4412121</v>
      </c>
      <c r="O23" s="47">
        <f t="shared" si="1"/>
        <v>65.509361405175866</v>
      </c>
      <c r="P23" s="9"/>
    </row>
    <row r="24" spans="1:16" ht="15.75">
      <c r="A24" s="28" t="s">
        <v>34</v>
      </c>
      <c r="B24" s="29"/>
      <c r="C24" s="30"/>
      <c r="D24" s="31">
        <f t="shared" ref="D24:M24" si="6">SUM(D25:D26)</f>
        <v>11565262</v>
      </c>
      <c r="E24" s="31">
        <f t="shared" si="6"/>
        <v>1043458</v>
      </c>
      <c r="F24" s="31">
        <f t="shared" si="6"/>
        <v>0</v>
      </c>
      <c r="G24" s="31">
        <f t="shared" si="6"/>
        <v>1231403</v>
      </c>
      <c r="H24" s="31">
        <f t="shared" si="6"/>
        <v>0</v>
      </c>
      <c r="I24" s="31">
        <f t="shared" si="6"/>
        <v>512193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14352316</v>
      </c>
      <c r="O24" s="43">
        <f t="shared" si="1"/>
        <v>213.09729625395317</v>
      </c>
      <c r="P24" s="10"/>
    </row>
    <row r="25" spans="1:16">
      <c r="A25" s="12"/>
      <c r="B25" s="44">
        <v>541</v>
      </c>
      <c r="C25" s="20" t="s">
        <v>77</v>
      </c>
      <c r="D25" s="46">
        <v>11315520</v>
      </c>
      <c r="E25" s="46">
        <v>1043458</v>
      </c>
      <c r="F25" s="46">
        <v>0</v>
      </c>
      <c r="G25" s="46">
        <v>1216911</v>
      </c>
      <c r="H25" s="46">
        <v>0</v>
      </c>
      <c r="I25" s="46">
        <v>512193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14088082</v>
      </c>
      <c r="O25" s="47">
        <f t="shared" si="1"/>
        <v>209.17405829163636</v>
      </c>
      <c r="P25" s="9"/>
    </row>
    <row r="26" spans="1:16">
      <c r="A26" s="12"/>
      <c r="B26" s="44">
        <v>545</v>
      </c>
      <c r="C26" s="20" t="s">
        <v>65</v>
      </c>
      <c r="D26" s="46">
        <v>249742</v>
      </c>
      <c r="E26" s="46">
        <v>0</v>
      </c>
      <c r="F26" s="46">
        <v>0</v>
      </c>
      <c r="G26" s="46">
        <v>14492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264234</v>
      </c>
      <c r="O26" s="47">
        <f t="shared" si="1"/>
        <v>3.9232379623168177</v>
      </c>
      <c r="P26" s="9"/>
    </row>
    <row r="27" spans="1:16" ht="15.75">
      <c r="A27" s="28" t="s">
        <v>36</v>
      </c>
      <c r="B27" s="29"/>
      <c r="C27" s="30"/>
      <c r="D27" s="31">
        <f t="shared" ref="D27:M27" si="8">SUM(D28:D30)</f>
        <v>260972</v>
      </c>
      <c r="E27" s="31">
        <f t="shared" si="8"/>
        <v>1864658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58914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186948</v>
      </c>
      <c r="N27" s="31">
        <f t="shared" si="7"/>
        <v>2371492</v>
      </c>
      <c r="O27" s="43">
        <f t="shared" si="1"/>
        <v>35.210939703939069</v>
      </c>
      <c r="P27" s="10"/>
    </row>
    <row r="28" spans="1:16">
      <c r="A28" s="13"/>
      <c r="B28" s="45">
        <v>552</v>
      </c>
      <c r="C28" s="21" t="s">
        <v>37</v>
      </c>
      <c r="D28" s="46">
        <v>0</v>
      </c>
      <c r="E28" s="46">
        <v>890552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186948</v>
      </c>
      <c r="N28" s="46">
        <f t="shared" si="7"/>
        <v>1077500</v>
      </c>
      <c r="O28" s="47">
        <f t="shared" si="1"/>
        <v>15.998277679618713</v>
      </c>
      <c r="P28" s="9"/>
    </row>
    <row r="29" spans="1:16">
      <c r="A29" s="13"/>
      <c r="B29" s="45">
        <v>554</v>
      </c>
      <c r="C29" s="21" t="s">
        <v>38</v>
      </c>
      <c r="D29" s="46">
        <v>0</v>
      </c>
      <c r="E29" s="46">
        <v>974106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974106</v>
      </c>
      <c r="O29" s="47">
        <f t="shared" si="1"/>
        <v>14.463126011492035</v>
      </c>
      <c r="P29" s="9"/>
    </row>
    <row r="30" spans="1:16">
      <c r="A30" s="13"/>
      <c r="B30" s="45">
        <v>559</v>
      </c>
      <c r="C30" s="21" t="s">
        <v>66</v>
      </c>
      <c r="D30" s="46">
        <v>260972</v>
      </c>
      <c r="E30" s="46">
        <v>0</v>
      </c>
      <c r="F30" s="46">
        <v>0</v>
      </c>
      <c r="G30" s="46">
        <v>0</v>
      </c>
      <c r="H30" s="46">
        <v>0</v>
      </c>
      <c r="I30" s="46">
        <v>58914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319886</v>
      </c>
      <c r="O30" s="47">
        <f t="shared" si="1"/>
        <v>4.7495360128283171</v>
      </c>
      <c r="P30" s="9"/>
    </row>
    <row r="31" spans="1:16" ht="15.75">
      <c r="A31" s="28" t="s">
        <v>52</v>
      </c>
      <c r="B31" s="29"/>
      <c r="C31" s="30"/>
      <c r="D31" s="31">
        <f t="shared" ref="D31:M31" si="9">SUM(D32:D33)</f>
        <v>537891</v>
      </c>
      <c r="E31" s="31">
        <f t="shared" si="9"/>
        <v>1618851</v>
      </c>
      <c r="F31" s="31">
        <f t="shared" si="9"/>
        <v>0</v>
      </c>
      <c r="G31" s="31">
        <f t="shared" si="9"/>
        <v>1059384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209382</v>
      </c>
      <c r="N31" s="31">
        <f t="shared" si="7"/>
        <v>3425508</v>
      </c>
      <c r="O31" s="43">
        <f t="shared" si="1"/>
        <v>50.860536591884305</v>
      </c>
      <c r="P31" s="10"/>
    </row>
    <row r="32" spans="1:16">
      <c r="A32" s="12"/>
      <c r="B32" s="44">
        <v>564</v>
      </c>
      <c r="C32" s="20" t="s">
        <v>79</v>
      </c>
      <c r="D32" s="46">
        <v>2529</v>
      </c>
      <c r="E32" s="46">
        <v>0</v>
      </c>
      <c r="F32" s="46">
        <v>0</v>
      </c>
      <c r="G32" s="46">
        <v>1059384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209382</v>
      </c>
      <c r="N32" s="46">
        <f t="shared" ref="N32:N39" si="10">SUM(D32:M32)</f>
        <v>1271295</v>
      </c>
      <c r="O32" s="47">
        <f t="shared" si="1"/>
        <v>18.875666285578536</v>
      </c>
      <c r="P32" s="9"/>
    </row>
    <row r="33" spans="1:119">
      <c r="A33" s="12"/>
      <c r="B33" s="44">
        <v>569</v>
      </c>
      <c r="C33" s="20" t="s">
        <v>53</v>
      </c>
      <c r="D33" s="46">
        <v>535362</v>
      </c>
      <c r="E33" s="46">
        <v>1618851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2154213</v>
      </c>
      <c r="O33" s="47">
        <f t="shared" si="1"/>
        <v>31.984870306305773</v>
      </c>
      <c r="P33" s="9"/>
    </row>
    <row r="34" spans="1:119" ht="15.75">
      <c r="A34" s="28" t="s">
        <v>39</v>
      </c>
      <c r="B34" s="29"/>
      <c r="C34" s="30"/>
      <c r="D34" s="31">
        <f t="shared" ref="D34:M34" si="11">SUM(D35:D39)</f>
        <v>5331540</v>
      </c>
      <c r="E34" s="31">
        <f t="shared" si="11"/>
        <v>724307</v>
      </c>
      <c r="F34" s="31">
        <f t="shared" si="11"/>
        <v>0</v>
      </c>
      <c r="G34" s="31">
        <f t="shared" si="11"/>
        <v>2228783</v>
      </c>
      <c r="H34" s="31">
        <f t="shared" si="11"/>
        <v>0</v>
      </c>
      <c r="I34" s="31">
        <f t="shared" si="11"/>
        <v>9730611</v>
      </c>
      <c r="J34" s="31">
        <f t="shared" si="11"/>
        <v>26637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18041878</v>
      </c>
      <c r="O34" s="43">
        <f t="shared" si="1"/>
        <v>267.87839824204542</v>
      </c>
      <c r="P34" s="9"/>
    </row>
    <row r="35" spans="1:119">
      <c r="A35" s="12"/>
      <c r="B35" s="44">
        <v>572</v>
      </c>
      <c r="C35" s="20" t="s">
        <v>80</v>
      </c>
      <c r="D35" s="46">
        <v>3950814</v>
      </c>
      <c r="E35" s="46">
        <v>368790</v>
      </c>
      <c r="F35" s="46">
        <v>0</v>
      </c>
      <c r="G35" s="46">
        <v>84135</v>
      </c>
      <c r="H35" s="46">
        <v>0</v>
      </c>
      <c r="I35" s="46">
        <v>5461107</v>
      </c>
      <c r="J35" s="46">
        <v>26637</v>
      </c>
      <c r="K35" s="46">
        <v>0</v>
      </c>
      <c r="L35" s="46">
        <v>0</v>
      </c>
      <c r="M35" s="46">
        <v>0</v>
      </c>
      <c r="N35" s="46">
        <f t="shared" si="10"/>
        <v>9891483</v>
      </c>
      <c r="O35" s="47">
        <f t="shared" si="1"/>
        <v>146.86467906935309</v>
      </c>
      <c r="P35" s="9"/>
    </row>
    <row r="36" spans="1:119">
      <c r="A36" s="12"/>
      <c r="B36" s="44">
        <v>573</v>
      </c>
      <c r="C36" s="20" t="s">
        <v>67</v>
      </c>
      <c r="D36" s="46">
        <v>484672</v>
      </c>
      <c r="E36" s="46">
        <v>355000</v>
      </c>
      <c r="F36" s="46">
        <v>0</v>
      </c>
      <c r="G36" s="46">
        <v>0</v>
      </c>
      <c r="H36" s="46">
        <v>0</v>
      </c>
      <c r="I36" s="46">
        <v>1121122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1960794</v>
      </c>
      <c r="O36" s="47">
        <f t="shared" si="1"/>
        <v>29.113064393995636</v>
      </c>
      <c r="P36" s="9"/>
    </row>
    <row r="37" spans="1:119">
      <c r="A37" s="12"/>
      <c r="B37" s="44">
        <v>574</v>
      </c>
      <c r="C37" s="20" t="s">
        <v>68</v>
      </c>
      <c r="D37" s="46">
        <v>367</v>
      </c>
      <c r="E37" s="46">
        <v>0</v>
      </c>
      <c r="F37" s="46">
        <v>0</v>
      </c>
      <c r="G37" s="46">
        <v>0</v>
      </c>
      <c r="H37" s="46">
        <v>0</v>
      </c>
      <c r="I37" s="46">
        <v>2062726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2063093</v>
      </c>
      <c r="O37" s="47">
        <f t="shared" si="1"/>
        <v>30.631957951626553</v>
      </c>
      <c r="P37" s="9"/>
    </row>
    <row r="38" spans="1:119">
      <c r="A38" s="12"/>
      <c r="B38" s="44">
        <v>575</v>
      </c>
      <c r="C38" s="20" t="s">
        <v>81</v>
      </c>
      <c r="D38" s="46">
        <v>895687</v>
      </c>
      <c r="E38" s="46">
        <v>517</v>
      </c>
      <c r="F38" s="46">
        <v>0</v>
      </c>
      <c r="G38" s="46">
        <v>2143388</v>
      </c>
      <c r="H38" s="46">
        <v>0</v>
      </c>
      <c r="I38" s="46">
        <v>1085656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4125248</v>
      </c>
      <c r="O38" s="47">
        <f t="shared" si="1"/>
        <v>61.24998886430788</v>
      </c>
      <c r="P38" s="9"/>
    </row>
    <row r="39" spans="1:119">
      <c r="A39" s="12"/>
      <c r="B39" s="44">
        <v>579</v>
      </c>
      <c r="C39" s="20" t="s">
        <v>42</v>
      </c>
      <c r="D39" s="46">
        <v>0</v>
      </c>
      <c r="E39" s="46">
        <v>0</v>
      </c>
      <c r="F39" s="46">
        <v>0</v>
      </c>
      <c r="G39" s="46">
        <v>1260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1260</v>
      </c>
      <c r="O39" s="47">
        <f t="shared" si="1"/>
        <v>1.870796276224555E-2</v>
      </c>
      <c r="P39" s="9"/>
    </row>
    <row r="40" spans="1:119" ht="15.75">
      <c r="A40" s="28" t="s">
        <v>82</v>
      </c>
      <c r="B40" s="29"/>
      <c r="C40" s="30"/>
      <c r="D40" s="31">
        <f t="shared" ref="D40:M40" si="12">SUM(D41:D42)</f>
        <v>20731917</v>
      </c>
      <c r="E40" s="31">
        <f t="shared" si="12"/>
        <v>3500481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38049637</v>
      </c>
      <c r="J40" s="31">
        <f t="shared" si="12"/>
        <v>215846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62497881</v>
      </c>
      <c r="O40" s="43">
        <f t="shared" si="1"/>
        <v>927.94288132321719</v>
      </c>
      <c r="P40" s="9"/>
    </row>
    <row r="41" spans="1:119">
      <c r="A41" s="12"/>
      <c r="B41" s="44">
        <v>581</v>
      </c>
      <c r="C41" s="20" t="s">
        <v>83</v>
      </c>
      <c r="D41" s="46">
        <v>20731917</v>
      </c>
      <c r="E41" s="46">
        <v>3500481</v>
      </c>
      <c r="F41" s="46">
        <v>0</v>
      </c>
      <c r="G41" s="46">
        <v>0</v>
      </c>
      <c r="H41" s="46">
        <v>0</v>
      </c>
      <c r="I41" s="46">
        <v>34425639</v>
      </c>
      <c r="J41" s="46">
        <v>215846</v>
      </c>
      <c r="K41" s="46">
        <v>0</v>
      </c>
      <c r="L41" s="46">
        <v>0</v>
      </c>
      <c r="M41" s="46">
        <v>0</v>
      </c>
      <c r="N41" s="46">
        <f>SUM(D41:M41)</f>
        <v>58873883</v>
      </c>
      <c r="O41" s="47">
        <f t="shared" si="1"/>
        <v>874.13524669269941</v>
      </c>
      <c r="P41" s="9"/>
    </row>
    <row r="42" spans="1:119" ht="15.75" thickBot="1">
      <c r="A42" s="12"/>
      <c r="B42" s="44">
        <v>591</v>
      </c>
      <c r="C42" s="20" t="s">
        <v>88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3623998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3623998</v>
      </c>
      <c r="O42" s="47">
        <f t="shared" si="1"/>
        <v>53.807634630517732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3">SUM(D5,D15,D19,D24,D27,D31,D34,D40)</f>
        <v>95182650</v>
      </c>
      <c r="E43" s="15">
        <f t="shared" si="13"/>
        <v>14624682</v>
      </c>
      <c r="F43" s="15">
        <f t="shared" si="13"/>
        <v>5380143</v>
      </c>
      <c r="G43" s="15">
        <f t="shared" si="13"/>
        <v>4591001</v>
      </c>
      <c r="H43" s="15">
        <f t="shared" si="13"/>
        <v>0</v>
      </c>
      <c r="I43" s="15">
        <f t="shared" si="13"/>
        <v>102272981</v>
      </c>
      <c r="J43" s="15">
        <f t="shared" si="13"/>
        <v>15801439</v>
      </c>
      <c r="K43" s="15">
        <f t="shared" si="13"/>
        <v>17987919</v>
      </c>
      <c r="L43" s="15">
        <f t="shared" si="13"/>
        <v>0</v>
      </c>
      <c r="M43" s="15">
        <f t="shared" si="13"/>
        <v>396330</v>
      </c>
      <c r="N43" s="15">
        <f>SUM(D43:M43)</f>
        <v>256237145</v>
      </c>
      <c r="O43" s="37">
        <f t="shared" si="1"/>
        <v>3804.5039420350108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97</v>
      </c>
      <c r="M45" s="163"/>
      <c r="N45" s="163"/>
      <c r="O45" s="41">
        <v>67351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customHeight="1" thickBot="1">
      <c r="A47" s="165" t="s">
        <v>56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8410583</v>
      </c>
      <c r="E5" s="26">
        <f t="shared" ref="E5:M5" si="0">SUM(E6:E14)</f>
        <v>2477077</v>
      </c>
      <c r="F5" s="26">
        <f t="shared" si="0"/>
        <v>6872991</v>
      </c>
      <c r="G5" s="26">
        <f t="shared" si="0"/>
        <v>364927</v>
      </c>
      <c r="H5" s="26">
        <f t="shared" si="0"/>
        <v>0</v>
      </c>
      <c r="I5" s="26">
        <f t="shared" si="0"/>
        <v>2500795</v>
      </c>
      <c r="J5" s="26">
        <f t="shared" si="0"/>
        <v>13333525</v>
      </c>
      <c r="K5" s="26">
        <f t="shared" si="0"/>
        <v>16258196</v>
      </c>
      <c r="L5" s="26">
        <f t="shared" si="0"/>
        <v>0</v>
      </c>
      <c r="M5" s="26">
        <f t="shared" si="0"/>
        <v>0</v>
      </c>
      <c r="N5" s="27">
        <f>SUM(D5:M5)</f>
        <v>50218094</v>
      </c>
      <c r="O5" s="32">
        <f t="shared" ref="O5:O44" si="1">(N5/O$46)</f>
        <v>757.81450797531204</v>
      </c>
      <c r="P5" s="6"/>
    </row>
    <row r="6" spans="1:133">
      <c r="A6" s="12"/>
      <c r="B6" s="44">
        <v>511</v>
      </c>
      <c r="C6" s="20" t="s">
        <v>19</v>
      </c>
      <c r="D6" s="46">
        <v>675475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675475</v>
      </c>
      <c r="O6" s="47">
        <f t="shared" si="1"/>
        <v>10.193233434439465</v>
      </c>
      <c r="P6" s="9"/>
    </row>
    <row r="7" spans="1:133">
      <c r="A7" s="12"/>
      <c r="B7" s="44">
        <v>512</v>
      </c>
      <c r="C7" s="20" t="s">
        <v>20</v>
      </c>
      <c r="D7" s="46">
        <v>2414706</v>
      </c>
      <c r="E7" s="46">
        <v>12794</v>
      </c>
      <c r="F7" s="46">
        <v>0</v>
      </c>
      <c r="G7" s="46">
        <v>364927</v>
      </c>
      <c r="H7" s="46">
        <v>0</v>
      </c>
      <c r="I7" s="46">
        <v>9687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2802114</v>
      </c>
      <c r="O7" s="47">
        <f t="shared" si="1"/>
        <v>42.285209832948524</v>
      </c>
      <c r="P7" s="9"/>
    </row>
    <row r="8" spans="1:133">
      <c r="A8" s="12"/>
      <c r="B8" s="44">
        <v>513</v>
      </c>
      <c r="C8" s="20" t="s">
        <v>21</v>
      </c>
      <c r="D8" s="46">
        <v>2015752</v>
      </c>
      <c r="E8" s="46">
        <v>129590</v>
      </c>
      <c r="F8" s="46">
        <v>0</v>
      </c>
      <c r="G8" s="46">
        <v>0</v>
      </c>
      <c r="H8" s="46">
        <v>0</v>
      </c>
      <c r="I8" s="46">
        <v>2491108</v>
      </c>
      <c r="J8" s="46">
        <v>7456562</v>
      </c>
      <c r="K8" s="46">
        <v>0</v>
      </c>
      <c r="L8" s="46">
        <v>0</v>
      </c>
      <c r="M8" s="46">
        <v>0</v>
      </c>
      <c r="N8" s="46">
        <f t="shared" si="2"/>
        <v>12093012</v>
      </c>
      <c r="O8" s="47">
        <f t="shared" si="1"/>
        <v>182.48920277060981</v>
      </c>
      <c r="P8" s="9"/>
    </row>
    <row r="9" spans="1:133">
      <c r="A9" s="12"/>
      <c r="B9" s="44">
        <v>514</v>
      </c>
      <c r="C9" s="20" t="s">
        <v>22</v>
      </c>
      <c r="D9" s="46">
        <v>1170050</v>
      </c>
      <c r="E9" s="46">
        <v>32704</v>
      </c>
      <c r="F9" s="46">
        <v>0</v>
      </c>
      <c r="G9" s="46">
        <v>0</v>
      </c>
      <c r="H9" s="46">
        <v>0</v>
      </c>
      <c r="I9" s="46">
        <v>0</v>
      </c>
      <c r="J9" s="46">
        <v>185848</v>
      </c>
      <c r="K9" s="46">
        <v>0</v>
      </c>
      <c r="L9" s="46">
        <v>0</v>
      </c>
      <c r="M9" s="46">
        <v>0</v>
      </c>
      <c r="N9" s="46">
        <f t="shared" si="2"/>
        <v>1388602</v>
      </c>
      <c r="O9" s="47">
        <f t="shared" si="1"/>
        <v>20.954653145607921</v>
      </c>
      <c r="P9" s="9"/>
    </row>
    <row r="10" spans="1:133">
      <c r="A10" s="12"/>
      <c r="B10" s="44">
        <v>515</v>
      </c>
      <c r="C10" s="20" t="s">
        <v>23</v>
      </c>
      <c r="D10" s="46">
        <v>2118590</v>
      </c>
      <c r="E10" s="46">
        <v>2301989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4420579</v>
      </c>
      <c r="O10" s="47">
        <f t="shared" si="1"/>
        <v>66.708603075437253</v>
      </c>
      <c r="P10" s="9"/>
    </row>
    <row r="11" spans="1:133">
      <c r="A11" s="12"/>
      <c r="B11" s="44">
        <v>516</v>
      </c>
      <c r="C11" s="20" t="s">
        <v>63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4181409</v>
      </c>
      <c r="K11" s="46">
        <v>0</v>
      </c>
      <c r="L11" s="46">
        <v>0</v>
      </c>
      <c r="M11" s="46">
        <v>0</v>
      </c>
      <c r="N11" s="46">
        <f t="shared" si="2"/>
        <v>4181409</v>
      </c>
      <c r="O11" s="47">
        <f t="shared" si="1"/>
        <v>63.099415998913486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6872991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6872991</v>
      </c>
      <c r="O12" s="47">
        <f t="shared" si="1"/>
        <v>103.71664629453574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14924157</v>
      </c>
      <c r="L13" s="46">
        <v>0</v>
      </c>
      <c r="M13" s="46">
        <v>0</v>
      </c>
      <c r="N13" s="46">
        <f t="shared" si="2"/>
        <v>14924157</v>
      </c>
      <c r="O13" s="47">
        <f t="shared" si="1"/>
        <v>225.21250396124768</v>
      </c>
      <c r="P13" s="9"/>
    </row>
    <row r="14" spans="1:133">
      <c r="A14" s="12"/>
      <c r="B14" s="44">
        <v>519</v>
      </c>
      <c r="C14" s="20" t="s">
        <v>73</v>
      </c>
      <c r="D14" s="46">
        <v>16010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1509706</v>
      </c>
      <c r="K14" s="46">
        <v>1334039</v>
      </c>
      <c r="L14" s="46">
        <v>0</v>
      </c>
      <c r="M14" s="46">
        <v>0</v>
      </c>
      <c r="N14" s="46">
        <f t="shared" si="2"/>
        <v>2859755</v>
      </c>
      <c r="O14" s="47">
        <f t="shared" si="1"/>
        <v>43.155039461572123</v>
      </c>
      <c r="P14" s="9"/>
    </row>
    <row r="15" spans="1:133" ht="15.75">
      <c r="A15" s="28" t="s">
        <v>26</v>
      </c>
      <c r="B15" s="29"/>
      <c r="C15" s="30"/>
      <c r="D15" s="31">
        <f t="shared" ref="D15:M15" si="3">SUM(D16:D18)</f>
        <v>48872950</v>
      </c>
      <c r="E15" s="31">
        <f t="shared" si="3"/>
        <v>1267419</v>
      </c>
      <c r="F15" s="31">
        <f t="shared" si="3"/>
        <v>0</v>
      </c>
      <c r="G15" s="31">
        <f t="shared" si="3"/>
        <v>445204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3" si="4">SUM(D15:M15)</f>
        <v>50585573</v>
      </c>
      <c r="O15" s="43">
        <f t="shared" si="1"/>
        <v>763.35993782727451</v>
      </c>
      <c r="P15" s="10"/>
    </row>
    <row r="16" spans="1:133">
      <c r="A16" s="12"/>
      <c r="B16" s="44">
        <v>521</v>
      </c>
      <c r="C16" s="20" t="s">
        <v>27</v>
      </c>
      <c r="D16" s="46">
        <v>34655447</v>
      </c>
      <c r="E16" s="46">
        <v>1038140</v>
      </c>
      <c r="F16" s="46">
        <v>0</v>
      </c>
      <c r="G16" s="46">
        <v>352227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36045814</v>
      </c>
      <c r="O16" s="47">
        <f t="shared" si="1"/>
        <v>543.94817933511399</v>
      </c>
      <c r="P16" s="9"/>
    </row>
    <row r="17" spans="1:16">
      <c r="A17" s="12"/>
      <c r="B17" s="44">
        <v>522</v>
      </c>
      <c r="C17" s="20" t="s">
        <v>28</v>
      </c>
      <c r="D17" s="46">
        <v>13100798</v>
      </c>
      <c r="E17" s="46">
        <v>229279</v>
      </c>
      <c r="F17" s="46">
        <v>0</v>
      </c>
      <c r="G17" s="46">
        <v>92977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13423054</v>
      </c>
      <c r="O17" s="47">
        <f t="shared" si="1"/>
        <v>202.56015814809786</v>
      </c>
      <c r="P17" s="9"/>
    </row>
    <row r="18" spans="1:16">
      <c r="A18" s="12"/>
      <c r="B18" s="44">
        <v>524</v>
      </c>
      <c r="C18" s="20" t="s">
        <v>29</v>
      </c>
      <c r="D18" s="46">
        <v>1116705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1116705</v>
      </c>
      <c r="O18" s="47">
        <f t="shared" si="1"/>
        <v>16.851600344062657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SUM(D20:D23)</f>
        <v>5048952</v>
      </c>
      <c r="E19" s="31">
        <f t="shared" si="5"/>
        <v>3434728</v>
      </c>
      <c r="F19" s="31">
        <f t="shared" si="5"/>
        <v>0</v>
      </c>
      <c r="G19" s="31">
        <f t="shared" si="5"/>
        <v>6425</v>
      </c>
      <c r="H19" s="31">
        <f t="shared" si="5"/>
        <v>0</v>
      </c>
      <c r="I19" s="31">
        <f t="shared" si="5"/>
        <v>46644552</v>
      </c>
      <c r="J19" s="31">
        <f t="shared" si="5"/>
        <v>2244918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57379575</v>
      </c>
      <c r="O19" s="43">
        <f t="shared" si="1"/>
        <v>865.88460319616104</v>
      </c>
      <c r="P19" s="10"/>
    </row>
    <row r="20" spans="1:16">
      <c r="A20" s="12"/>
      <c r="B20" s="44">
        <v>534</v>
      </c>
      <c r="C20" s="20" t="s">
        <v>74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9507986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9507986</v>
      </c>
      <c r="O20" s="47">
        <f t="shared" si="1"/>
        <v>143.47995231412318</v>
      </c>
      <c r="P20" s="9"/>
    </row>
    <row r="21" spans="1:16">
      <c r="A21" s="12"/>
      <c r="B21" s="44">
        <v>536</v>
      </c>
      <c r="C21" s="20" t="s">
        <v>75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32572519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32572519</v>
      </c>
      <c r="O21" s="47">
        <f t="shared" si="1"/>
        <v>491.53453453453454</v>
      </c>
      <c r="P21" s="9"/>
    </row>
    <row r="22" spans="1:16">
      <c r="A22" s="12"/>
      <c r="B22" s="44">
        <v>538</v>
      </c>
      <c r="C22" s="20" t="s">
        <v>76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3669526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3669526</v>
      </c>
      <c r="O22" s="47">
        <f t="shared" si="1"/>
        <v>55.374862299485414</v>
      </c>
      <c r="P22" s="9"/>
    </row>
    <row r="23" spans="1:16">
      <c r="A23" s="12"/>
      <c r="B23" s="44">
        <v>539</v>
      </c>
      <c r="C23" s="20" t="s">
        <v>33</v>
      </c>
      <c r="D23" s="46">
        <v>5048952</v>
      </c>
      <c r="E23" s="46">
        <v>3434728</v>
      </c>
      <c r="F23" s="46">
        <v>0</v>
      </c>
      <c r="G23" s="46">
        <v>6425</v>
      </c>
      <c r="H23" s="46">
        <v>0</v>
      </c>
      <c r="I23" s="46">
        <v>894521</v>
      </c>
      <c r="J23" s="46">
        <v>2244918</v>
      </c>
      <c r="K23" s="46">
        <v>0</v>
      </c>
      <c r="L23" s="46">
        <v>0</v>
      </c>
      <c r="M23" s="46">
        <v>0</v>
      </c>
      <c r="N23" s="46">
        <f t="shared" si="4"/>
        <v>11629544</v>
      </c>
      <c r="O23" s="47">
        <f t="shared" si="1"/>
        <v>175.49525404801787</v>
      </c>
      <c r="P23" s="9"/>
    </row>
    <row r="24" spans="1:16" ht="15.75">
      <c r="A24" s="28" t="s">
        <v>34</v>
      </c>
      <c r="B24" s="29"/>
      <c r="C24" s="30"/>
      <c r="D24" s="31">
        <f t="shared" ref="D24:M24" si="6">SUM(D25:D27)</f>
        <v>4605000</v>
      </c>
      <c r="E24" s="31">
        <f t="shared" si="6"/>
        <v>3913196</v>
      </c>
      <c r="F24" s="31">
        <f t="shared" si="6"/>
        <v>0</v>
      </c>
      <c r="G24" s="31">
        <f t="shared" si="6"/>
        <v>2025995</v>
      </c>
      <c r="H24" s="31">
        <f t="shared" si="6"/>
        <v>0</v>
      </c>
      <c r="I24" s="31">
        <f t="shared" si="6"/>
        <v>487683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11031874</v>
      </c>
      <c r="O24" s="43">
        <f t="shared" si="1"/>
        <v>166.47613442588317</v>
      </c>
      <c r="P24" s="10"/>
    </row>
    <row r="25" spans="1:16">
      <c r="A25" s="12"/>
      <c r="B25" s="44">
        <v>541</v>
      </c>
      <c r="C25" s="20" t="s">
        <v>77</v>
      </c>
      <c r="D25" s="46">
        <v>4347775</v>
      </c>
      <c r="E25" s="46">
        <v>3908471</v>
      </c>
      <c r="F25" s="46">
        <v>0</v>
      </c>
      <c r="G25" s="46">
        <v>2025896</v>
      </c>
      <c r="H25" s="46">
        <v>0</v>
      </c>
      <c r="I25" s="46">
        <v>487683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10769825</v>
      </c>
      <c r="O25" s="47">
        <f t="shared" si="1"/>
        <v>162.52169254681817</v>
      </c>
      <c r="P25" s="9"/>
    </row>
    <row r="26" spans="1:16">
      <c r="A26" s="12"/>
      <c r="B26" s="44">
        <v>545</v>
      </c>
      <c r="C26" s="20" t="s">
        <v>65</v>
      </c>
      <c r="D26" s="46">
        <v>257225</v>
      </c>
      <c r="E26" s="46">
        <v>0</v>
      </c>
      <c r="F26" s="46">
        <v>0</v>
      </c>
      <c r="G26" s="46">
        <v>99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257324</v>
      </c>
      <c r="O26" s="47">
        <f t="shared" si="1"/>
        <v>3.8831394208278631</v>
      </c>
      <c r="P26" s="9"/>
    </row>
    <row r="27" spans="1:16">
      <c r="A27" s="12"/>
      <c r="B27" s="44">
        <v>549</v>
      </c>
      <c r="C27" s="20" t="s">
        <v>78</v>
      </c>
      <c r="D27" s="46">
        <v>0</v>
      </c>
      <c r="E27" s="46">
        <v>4725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4725</v>
      </c>
      <c r="O27" s="47">
        <f t="shared" si="1"/>
        <v>7.1302458237131605E-2</v>
      </c>
      <c r="P27" s="9"/>
    </row>
    <row r="28" spans="1:16" ht="15.75">
      <c r="A28" s="28" t="s">
        <v>36</v>
      </c>
      <c r="B28" s="29"/>
      <c r="C28" s="30"/>
      <c r="D28" s="31">
        <f t="shared" ref="D28:M28" si="8">SUM(D29:D31)</f>
        <v>55691</v>
      </c>
      <c r="E28" s="31">
        <f t="shared" si="8"/>
        <v>3964557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108801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192802</v>
      </c>
      <c r="N28" s="31">
        <f t="shared" si="7"/>
        <v>4321851</v>
      </c>
      <c r="O28" s="43">
        <f t="shared" si="1"/>
        <v>65.218751414731315</v>
      </c>
      <c r="P28" s="10"/>
    </row>
    <row r="29" spans="1:16">
      <c r="A29" s="13"/>
      <c r="B29" s="45">
        <v>552</v>
      </c>
      <c r="C29" s="21" t="s">
        <v>37</v>
      </c>
      <c r="D29" s="46">
        <v>0</v>
      </c>
      <c r="E29" s="46">
        <v>2728002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192802</v>
      </c>
      <c r="N29" s="46">
        <f t="shared" si="7"/>
        <v>2920804</v>
      </c>
      <c r="O29" s="47">
        <f t="shared" si="1"/>
        <v>44.076297402930571</v>
      </c>
      <c r="P29" s="9"/>
    </row>
    <row r="30" spans="1:16">
      <c r="A30" s="13"/>
      <c r="B30" s="45">
        <v>554</v>
      </c>
      <c r="C30" s="21" t="s">
        <v>38</v>
      </c>
      <c r="D30" s="46">
        <v>0</v>
      </c>
      <c r="E30" s="46">
        <v>1221543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1221543</v>
      </c>
      <c r="O30" s="47">
        <f t="shared" si="1"/>
        <v>18.433654760287926</v>
      </c>
      <c r="P30" s="9"/>
    </row>
    <row r="31" spans="1:16">
      <c r="A31" s="13"/>
      <c r="B31" s="45">
        <v>559</v>
      </c>
      <c r="C31" s="21" t="s">
        <v>66</v>
      </c>
      <c r="D31" s="46">
        <v>55691</v>
      </c>
      <c r="E31" s="46">
        <v>15012</v>
      </c>
      <c r="F31" s="46">
        <v>0</v>
      </c>
      <c r="G31" s="46">
        <v>0</v>
      </c>
      <c r="H31" s="46">
        <v>0</v>
      </c>
      <c r="I31" s="46">
        <v>108801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179504</v>
      </c>
      <c r="O31" s="47">
        <f t="shared" si="1"/>
        <v>2.7087992515128194</v>
      </c>
      <c r="P31" s="9"/>
    </row>
    <row r="32" spans="1:16" ht="15.75">
      <c r="A32" s="28" t="s">
        <v>52</v>
      </c>
      <c r="B32" s="29"/>
      <c r="C32" s="30"/>
      <c r="D32" s="31">
        <f t="shared" ref="D32:M32" si="9">SUM(D33:D34)</f>
        <v>667322</v>
      </c>
      <c r="E32" s="31">
        <f t="shared" si="9"/>
        <v>698498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67421</v>
      </c>
      <c r="N32" s="31">
        <f t="shared" si="7"/>
        <v>1433241</v>
      </c>
      <c r="O32" s="43">
        <f t="shared" si="1"/>
        <v>21.628276517723755</v>
      </c>
      <c r="P32" s="10"/>
    </row>
    <row r="33" spans="1:119">
      <c r="A33" s="12"/>
      <c r="B33" s="44">
        <v>564</v>
      </c>
      <c r="C33" s="20" t="s">
        <v>79</v>
      </c>
      <c r="D33" s="46">
        <v>508592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67421</v>
      </c>
      <c r="N33" s="46">
        <f t="shared" ref="N33:N40" si="10">SUM(D33:M33)</f>
        <v>576013</v>
      </c>
      <c r="O33" s="47">
        <f t="shared" si="1"/>
        <v>8.6923053706973299</v>
      </c>
      <c r="P33" s="9"/>
    </row>
    <row r="34" spans="1:119">
      <c r="A34" s="12"/>
      <c r="B34" s="44">
        <v>569</v>
      </c>
      <c r="C34" s="20" t="s">
        <v>53</v>
      </c>
      <c r="D34" s="46">
        <v>158730</v>
      </c>
      <c r="E34" s="46">
        <v>698498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857228</v>
      </c>
      <c r="O34" s="47">
        <f t="shared" si="1"/>
        <v>12.935971147026423</v>
      </c>
      <c r="P34" s="9"/>
    </row>
    <row r="35" spans="1:119" ht="15.75">
      <c r="A35" s="28" t="s">
        <v>39</v>
      </c>
      <c r="B35" s="29"/>
      <c r="C35" s="30"/>
      <c r="D35" s="31">
        <f t="shared" ref="D35:M35" si="11">SUM(D36:D40)</f>
        <v>4268257</v>
      </c>
      <c r="E35" s="31">
        <f t="shared" si="11"/>
        <v>1407421</v>
      </c>
      <c r="F35" s="31">
        <f t="shared" si="11"/>
        <v>0</v>
      </c>
      <c r="G35" s="31">
        <f t="shared" si="11"/>
        <v>1103412</v>
      </c>
      <c r="H35" s="31">
        <f t="shared" si="11"/>
        <v>0</v>
      </c>
      <c r="I35" s="31">
        <f t="shared" si="11"/>
        <v>10693397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17472487</v>
      </c>
      <c r="O35" s="43">
        <f t="shared" si="1"/>
        <v>263.66799462779363</v>
      </c>
      <c r="P35" s="9"/>
    </row>
    <row r="36" spans="1:119">
      <c r="A36" s="12"/>
      <c r="B36" s="44">
        <v>572</v>
      </c>
      <c r="C36" s="20" t="s">
        <v>80</v>
      </c>
      <c r="D36" s="46">
        <v>2209298</v>
      </c>
      <c r="E36" s="46">
        <v>427651</v>
      </c>
      <c r="F36" s="46">
        <v>0</v>
      </c>
      <c r="G36" s="46">
        <v>382332</v>
      </c>
      <c r="H36" s="46">
        <v>0</v>
      </c>
      <c r="I36" s="46">
        <v>5309163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8328444</v>
      </c>
      <c r="O36" s="47">
        <f t="shared" si="1"/>
        <v>125.6801122730771</v>
      </c>
      <c r="P36" s="9"/>
    </row>
    <row r="37" spans="1:119">
      <c r="A37" s="12"/>
      <c r="B37" s="44">
        <v>573</v>
      </c>
      <c r="C37" s="20" t="s">
        <v>67</v>
      </c>
      <c r="D37" s="46">
        <v>1008163</v>
      </c>
      <c r="E37" s="46">
        <v>235130</v>
      </c>
      <c r="F37" s="46">
        <v>0</v>
      </c>
      <c r="G37" s="46">
        <v>0</v>
      </c>
      <c r="H37" s="46">
        <v>0</v>
      </c>
      <c r="I37" s="46">
        <v>3773167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5016460</v>
      </c>
      <c r="O37" s="47">
        <f t="shared" si="1"/>
        <v>75.700725851479618</v>
      </c>
      <c r="P37" s="9"/>
    </row>
    <row r="38" spans="1:119">
      <c r="A38" s="12"/>
      <c r="B38" s="44">
        <v>574</v>
      </c>
      <c r="C38" s="20" t="s">
        <v>68</v>
      </c>
      <c r="D38" s="46">
        <v>64177</v>
      </c>
      <c r="E38" s="46">
        <v>0</v>
      </c>
      <c r="F38" s="46">
        <v>0</v>
      </c>
      <c r="G38" s="46">
        <v>0</v>
      </c>
      <c r="H38" s="46">
        <v>0</v>
      </c>
      <c r="I38" s="46">
        <v>449624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513801</v>
      </c>
      <c r="O38" s="47">
        <f t="shared" si="1"/>
        <v>7.7534972158087738</v>
      </c>
      <c r="P38" s="9"/>
    </row>
    <row r="39" spans="1:119">
      <c r="A39" s="12"/>
      <c r="B39" s="44">
        <v>575</v>
      </c>
      <c r="C39" s="20" t="s">
        <v>81</v>
      </c>
      <c r="D39" s="46">
        <v>984374</v>
      </c>
      <c r="E39" s="46">
        <v>744640</v>
      </c>
      <c r="F39" s="46">
        <v>0</v>
      </c>
      <c r="G39" s="46">
        <v>613970</v>
      </c>
      <c r="H39" s="46">
        <v>0</v>
      </c>
      <c r="I39" s="46">
        <v>1161443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3504427</v>
      </c>
      <c r="O39" s="47">
        <f t="shared" si="1"/>
        <v>52.883441230174896</v>
      </c>
      <c r="P39" s="9"/>
    </row>
    <row r="40" spans="1:119">
      <c r="A40" s="12"/>
      <c r="B40" s="44">
        <v>579</v>
      </c>
      <c r="C40" s="20" t="s">
        <v>42</v>
      </c>
      <c r="D40" s="46">
        <v>2245</v>
      </c>
      <c r="E40" s="46">
        <v>0</v>
      </c>
      <c r="F40" s="46">
        <v>0</v>
      </c>
      <c r="G40" s="46">
        <v>107110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109355</v>
      </c>
      <c r="O40" s="47">
        <f t="shared" si="1"/>
        <v>1.6502180572532332</v>
      </c>
      <c r="P40" s="9"/>
    </row>
    <row r="41" spans="1:119" ht="15.75">
      <c r="A41" s="28" t="s">
        <v>82</v>
      </c>
      <c r="B41" s="29"/>
      <c r="C41" s="30"/>
      <c r="D41" s="31">
        <f t="shared" ref="D41:M41" si="12">SUM(D42:D43)</f>
        <v>4837460</v>
      </c>
      <c r="E41" s="31">
        <f t="shared" si="12"/>
        <v>3485383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23646456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31969299</v>
      </c>
      <c r="O41" s="43">
        <f t="shared" si="1"/>
        <v>482.43166281859749</v>
      </c>
      <c r="P41" s="9"/>
    </row>
    <row r="42" spans="1:119">
      <c r="A42" s="12"/>
      <c r="B42" s="44">
        <v>581</v>
      </c>
      <c r="C42" s="20" t="s">
        <v>83</v>
      </c>
      <c r="D42" s="46">
        <v>4837460</v>
      </c>
      <c r="E42" s="46">
        <v>3485383</v>
      </c>
      <c r="F42" s="46">
        <v>0</v>
      </c>
      <c r="G42" s="46">
        <v>0</v>
      </c>
      <c r="H42" s="46">
        <v>0</v>
      </c>
      <c r="I42" s="46">
        <v>20296739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28619582</v>
      </c>
      <c r="O42" s="47">
        <f t="shared" si="1"/>
        <v>431.88286779241554</v>
      </c>
      <c r="P42" s="9"/>
    </row>
    <row r="43" spans="1:119" ht="15.75" thickBot="1">
      <c r="A43" s="12"/>
      <c r="B43" s="44">
        <v>591</v>
      </c>
      <c r="C43" s="20" t="s">
        <v>88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3349717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3349717</v>
      </c>
      <c r="O43" s="47">
        <f t="shared" si="1"/>
        <v>50.548795026181963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3">SUM(D5,D15,D19,D24,D28,D32,D35,D41)</f>
        <v>76766215</v>
      </c>
      <c r="E44" s="15">
        <f t="shared" si="13"/>
        <v>20648279</v>
      </c>
      <c r="F44" s="15">
        <f t="shared" si="13"/>
        <v>6872991</v>
      </c>
      <c r="G44" s="15">
        <f t="shared" si="13"/>
        <v>3945963</v>
      </c>
      <c r="H44" s="15">
        <f t="shared" si="13"/>
        <v>0</v>
      </c>
      <c r="I44" s="15">
        <f t="shared" si="13"/>
        <v>84081684</v>
      </c>
      <c r="J44" s="15">
        <f t="shared" si="13"/>
        <v>15578443</v>
      </c>
      <c r="K44" s="15">
        <f t="shared" si="13"/>
        <v>16258196</v>
      </c>
      <c r="L44" s="15">
        <f t="shared" si="13"/>
        <v>0</v>
      </c>
      <c r="M44" s="15">
        <f t="shared" si="13"/>
        <v>260223</v>
      </c>
      <c r="N44" s="15">
        <f>SUM(D44:M44)</f>
        <v>224411994</v>
      </c>
      <c r="O44" s="37">
        <f t="shared" si="1"/>
        <v>3386.481868803477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163" t="s">
        <v>95</v>
      </c>
      <c r="M46" s="163"/>
      <c r="N46" s="163"/>
      <c r="O46" s="41">
        <v>66267</v>
      </c>
    </row>
    <row r="47" spans="1:119">
      <c r="A47" s="164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2"/>
    </row>
    <row r="48" spans="1:119" ht="15.75" customHeight="1" thickBot="1">
      <c r="A48" s="165" t="s">
        <v>56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5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7956324</v>
      </c>
      <c r="E5" s="26">
        <f t="shared" ref="E5:M5" si="0">SUM(E6:E14)</f>
        <v>2725545</v>
      </c>
      <c r="F5" s="26">
        <f t="shared" si="0"/>
        <v>5370784</v>
      </c>
      <c r="G5" s="26">
        <f t="shared" si="0"/>
        <v>407591</v>
      </c>
      <c r="H5" s="26">
        <f t="shared" si="0"/>
        <v>0</v>
      </c>
      <c r="I5" s="26">
        <f t="shared" si="0"/>
        <v>2734363</v>
      </c>
      <c r="J5" s="26">
        <f t="shared" si="0"/>
        <v>12257468</v>
      </c>
      <c r="K5" s="26">
        <f t="shared" si="0"/>
        <v>15567567</v>
      </c>
      <c r="L5" s="26">
        <f t="shared" si="0"/>
        <v>0</v>
      </c>
      <c r="M5" s="26">
        <f t="shared" si="0"/>
        <v>0</v>
      </c>
      <c r="N5" s="27">
        <f>SUM(D5:M5)</f>
        <v>47019642</v>
      </c>
      <c r="O5" s="32">
        <f t="shared" ref="O5:O44" si="1">(N5/O$46)</f>
        <v>717.10170964937697</v>
      </c>
      <c r="P5" s="6"/>
    </row>
    <row r="6" spans="1:133">
      <c r="A6" s="12"/>
      <c r="B6" s="44">
        <v>511</v>
      </c>
      <c r="C6" s="20" t="s">
        <v>19</v>
      </c>
      <c r="D6" s="46">
        <v>737113</v>
      </c>
      <c r="E6" s="46">
        <v>0</v>
      </c>
      <c r="F6" s="46">
        <v>0</v>
      </c>
      <c r="G6" s="46">
        <v>2180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739293</v>
      </c>
      <c r="O6" s="47">
        <f t="shared" si="1"/>
        <v>11.275038509051534</v>
      </c>
      <c r="P6" s="9"/>
    </row>
    <row r="7" spans="1:133">
      <c r="A7" s="12"/>
      <c r="B7" s="44">
        <v>512</v>
      </c>
      <c r="C7" s="20" t="s">
        <v>20</v>
      </c>
      <c r="D7" s="46">
        <v>2194871</v>
      </c>
      <c r="E7" s="46">
        <v>485919</v>
      </c>
      <c r="F7" s="46">
        <v>0</v>
      </c>
      <c r="G7" s="46">
        <v>401221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3082011</v>
      </c>
      <c r="O7" s="47">
        <f t="shared" si="1"/>
        <v>47.004087297350885</v>
      </c>
      <c r="P7" s="9"/>
    </row>
    <row r="8" spans="1:133">
      <c r="A8" s="12"/>
      <c r="B8" s="44">
        <v>513</v>
      </c>
      <c r="C8" s="20" t="s">
        <v>21</v>
      </c>
      <c r="D8" s="46">
        <v>1997215</v>
      </c>
      <c r="E8" s="46">
        <v>133408</v>
      </c>
      <c r="F8" s="46">
        <v>0</v>
      </c>
      <c r="G8" s="46">
        <v>0</v>
      </c>
      <c r="H8" s="46">
        <v>0</v>
      </c>
      <c r="I8" s="46">
        <v>2734363</v>
      </c>
      <c r="J8" s="46">
        <v>6661707</v>
      </c>
      <c r="K8" s="46">
        <v>673562</v>
      </c>
      <c r="L8" s="46">
        <v>0</v>
      </c>
      <c r="M8" s="46">
        <v>0</v>
      </c>
      <c r="N8" s="46">
        <f t="shared" si="2"/>
        <v>12200255</v>
      </c>
      <c r="O8" s="47">
        <f t="shared" si="1"/>
        <v>186.06742515518005</v>
      </c>
      <c r="P8" s="9"/>
    </row>
    <row r="9" spans="1:133">
      <c r="A9" s="12"/>
      <c r="B9" s="44">
        <v>514</v>
      </c>
      <c r="C9" s="20" t="s">
        <v>22</v>
      </c>
      <c r="D9" s="46">
        <v>1145846</v>
      </c>
      <c r="E9" s="46">
        <v>38805</v>
      </c>
      <c r="F9" s="46">
        <v>0</v>
      </c>
      <c r="G9" s="46">
        <v>0</v>
      </c>
      <c r="H9" s="46">
        <v>0</v>
      </c>
      <c r="I9" s="46">
        <v>0</v>
      </c>
      <c r="J9" s="46">
        <v>167755</v>
      </c>
      <c r="K9" s="46">
        <v>0</v>
      </c>
      <c r="L9" s="46">
        <v>0</v>
      </c>
      <c r="M9" s="46">
        <v>0</v>
      </c>
      <c r="N9" s="46">
        <f t="shared" si="2"/>
        <v>1352406</v>
      </c>
      <c r="O9" s="47">
        <f t="shared" si="1"/>
        <v>20.625692019094391</v>
      </c>
      <c r="P9" s="9"/>
    </row>
    <row r="10" spans="1:133">
      <c r="A10" s="12"/>
      <c r="B10" s="44">
        <v>515</v>
      </c>
      <c r="C10" s="20" t="s">
        <v>23</v>
      </c>
      <c r="D10" s="46">
        <v>1881279</v>
      </c>
      <c r="E10" s="46">
        <v>2067413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3948692</v>
      </c>
      <c r="O10" s="47">
        <f t="shared" si="1"/>
        <v>60.221934145709099</v>
      </c>
      <c r="P10" s="9"/>
    </row>
    <row r="11" spans="1:133">
      <c r="A11" s="12"/>
      <c r="B11" s="44">
        <v>516</v>
      </c>
      <c r="C11" s="20" t="s">
        <v>63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4014181</v>
      </c>
      <c r="K11" s="46">
        <v>0</v>
      </c>
      <c r="L11" s="46">
        <v>0</v>
      </c>
      <c r="M11" s="46">
        <v>0</v>
      </c>
      <c r="N11" s="46">
        <f t="shared" si="2"/>
        <v>4014181</v>
      </c>
      <c r="O11" s="47">
        <f t="shared" si="1"/>
        <v>61.220714056947642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5370784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5370784</v>
      </c>
      <c r="O12" s="47">
        <f t="shared" si="1"/>
        <v>81.910414982689986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14111772</v>
      </c>
      <c r="L13" s="46">
        <v>0</v>
      </c>
      <c r="M13" s="46">
        <v>0</v>
      </c>
      <c r="N13" s="46">
        <f t="shared" si="2"/>
        <v>14111772</v>
      </c>
      <c r="O13" s="47">
        <f t="shared" si="1"/>
        <v>215.22018026811452</v>
      </c>
      <c r="P13" s="9"/>
    </row>
    <row r="14" spans="1:133">
      <c r="A14" s="12"/>
      <c r="B14" s="44">
        <v>519</v>
      </c>
      <c r="C14" s="20" t="s">
        <v>73</v>
      </c>
      <c r="D14" s="46">
        <v>0</v>
      </c>
      <c r="E14" s="46">
        <v>0</v>
      </c>
      <c r="F14" s="46">
        <v>0</v>
      </c>
      <c r="G14" s="46">
        <v>4190</v>
      </c>
      <c r="H14" s="46">
        <v>0</v>
      </c>
      <c r="I14" s="46">
        <v>0</v>
      </c>
      <c r="J14" s="46">
        <v>1413825</v>
      </c>
      <c r="K14" s="46">
        <v>782233</v>
      </c>
      <c r="L14" s="46">
        <v>0</v>
      </c>
      <c r="M14" s="46">
        <v>0</v>
      </c>
      <c r="N14" s="46">
        <f t="shared" si="2"/>
        <v>2200248</v>
      </c>
      <c r="O14" s="47">
        <f t="shared" si="1"/>
        <v>33.556223215238909</v>
      </c>
      <c r="P14" s="9"/>
    </row>
    <row r="15" spans="1:133" ht="15.75">
      <c r="A15" s="28" t="s">
        <v>26</v>
      </c>
      <c r="B15" s="29"/>
      <c r="C15" s="30"/>
      <c r="D15" s="31">
        <f t="shared" ref="D15:M15" si="3">SUM(D16:D18)</f>
        <v>46207724</v>
      </c>
      <c r="E15" s="31">
        <f t="shared" si="3"/>
        <v>865736</v>
      </c>
      <c r="F15" s="31">
        <f t="shared" si="3"/>
        <v>0</v>
      </c>
      <c r="G15" s="31">
        <f t="shared" si="3"/>
        <v>111737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3" si="4">SUM(D15:M15)</f>
        <v>47185197</v>
      </c>
      <c r="O15" s="43">
        <f t="shared" si="1"/>
        <v>719.62660708566546</v>
      </c>
      <c r="P15" s="10"/>
    </row>
    <row r="16" spans="1:133">
      <c r="A16" s="12"/>
      <c r="B16" s="44">
        <v>521</v>
      </c>
      <c r="C16" s="20" t="s">
        <v>27</v>
      </c>
      <c r="D16" s="46">
        <v>32272691</v>
      </c>
      <c r="E16" s="46">
        <v>746537</v>
      </c>
      <c r="F16" s="46">
        <v>0</v>
      </c>
      <c r="G16" s="46">
        <v>51737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33070965</v>
      </c>
      <c r="O16" s="47">
        <f t="shared" si="1"/>
        <v>504.36890908813615</v>
      </c>
      <c r="P16" s="9"/>
    </row>
    <row r="17" spans="1:16">
      <c r="A17" s="12"/>
      <c r="B17" s="44">
        <v>522</v>
      </c>
      <c r="C17" s="20" t="s">
        <v>28</v>
      </c>
      <c r="D17" s="46">
        <v>12463064</v>
      </c>
      <c r="E17" s="46">
        <v>113852</v>
      </c>
      <c r="F17" s="46">
        <v>0</v>
      </c>
      <c r="G17" s="46">
        <v>60000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12636916</v>
      </c>
      <c r="O17" s="47">
        <f t="shared" si="1"/>
        <v>192.7269898885144</v>
      </c>
      <c r="P17" s="9"/>
    </row>
    <row r="18" spans="1:16">
      <c r="A18" s="12"/>
      <c r="B18" s="44">
        <v>524</v>
      </c>
      <c r="C18" s="20" t="s">
        <v>29</v>
      </c>
      <c r="D18" s="46">
        <v>1471969</v>
      </c>
      <c r="E18" s="46">
        <v>5347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1477316</v>
      </c>
      <c r="O18" s="47">
        <f t="shared" si="1"/>
        <v>22.530708109014931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SUM(D20:D23)</f>
        <v>4672478</v>
      </c>
      <c r="E19" s="31">
        <f t="shared" si="5"/>
        <v>7418170</v>
      </c>
      <c r="F19" s="31">
        <f t="shared" si="5"/>
        <v>0</v>
      </c>
      <c r="G19" s="31">
        <f t="shared" si="5"/>
        <v>102451</v>
      </c>
      <c r="H19" s="31">
        <f t="shared" si="5"/>
        <v>0</v>
      </c>
      <c r="I19" s="31">
        <f t="shared" si="5"/>
        <v>44447831</v>
      </c>
      <c r="J19" s="31">
        <f t="shared" si="5"/>
        <v>1937549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58578479</v>
      </c>
      <c r="O19" s="43">
        <f t="shared" si="1"/>
        <v>893.38679863960101</v>
      </c>
      <c r="P19" s="10"/>
    </row>
    <row r="20" spans="1:16">
      <c r="A20" s="12"/>
      <c r="B20" s="44">
        <v>534</v>
      </c>
      <c r="C20" s="20" t="s">
        <v>74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9198135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9198135</v>
      </c>
      <c r="O20" s="47">
        <f t="shared" si="1"/>
        <v>140.28176424834908</v>
      </c>
      <c r="P20" s="9"/>
    </row>
    <row r="21" spans="1:16">
      <c r="A21" s="12"/>
      <c r="B21" s="44">
        <v>536</v>
      </c>
      <c r="C21" s="20" t="s">
        <v>75</v>
      </c>
      <c r="D21" s="46">
        <v>0</v>
      </c>
      <c r="E21" s="46">
        <v>157720</v>
      </c>
      <c r="F21" s="46">
        <v>0</v>
      </c>
      <c r="G21" s="46">
        <v>0</v>
      </c>
      <c r="H21" s="46">
        <v>0</v>
      </c>
      <c r="I21" s="46">
        <v>29829723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29987443</v>
      </c>
      <c r="O21" s="47">
        <f t="shared" si="1"/>
        <v>457.34177736430325</v>
      </c>
      <c r="P21" s="9"/>
    </row>
    <row r="22" spans="1:16">
      <c r="A22" s="12"/>
      <c r="B22" s="44">
        <v>538</v>
      </c>
      <c r="C22" s="20" t="s">
        <v>76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4654208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4654208</v>
      </c>
      <c r="O22" s="47">
        <f t="shared" si="1"/>
        <v>70.981835928563797</v>
      </c>
      <c r="P22" s="9"/>
    </row>
    <row r="23" spans="1:16">
      <c r="A23" s="12"/>
      <c r="B23" s="44">
        <v>539</v>
      </c>
      <c r="C23" s="20" t="s">
        <v>33</v>
      </c>
      <c r="D23" s="46">
        <v>4672478</v>
      </c>
      <c r="E23" s="46">
        <v>7260450</v>
      </c>
      <c r="F23" s="46">
        <v>0</v>
      </c>
      <c r="G23" s="46">
        <v>102451</v>
      </c>
      <c r="H23" s="46">
        <v>0</v>
      </c>
      <c r="I23" s="46">
        <v>765765</v>
      </c>
      <c r="J23" s="46">
        <v>1937549</v>
      </c>
      <c r="K23" s="46">
        <v>0</v>
      </c>
      <c r="L23" s="46">
        <v>0</v>
      </c>
      <c r="M23" s="46">
        <v>0</v>
      </c>
      <c r="N23" s="46">
        <f t="shared" si="4"/>
        <v>14738693</v>
      </c>
      <c r="O23" s="47">
        <f t="shared" si="1"/>
        <v>224.7814210983849</v>
      </c>
      <c r="P23" s="9"/>
    </row>
    <row r="24" spans="1:16" ht="15.75">
      <c r="A24" s="28" t="s">
        <v>34</v>
      </c>
      <c r="B24" s="29"/>
      <c r="C24" s="30"/>
      <c r="D24" s="31">
        <f t="shared" ref="D24:M24" si="6">SUM(D25:D27)</f>
        <v>4844327</v>
      </c>
      <c r="E24" s="31">
        <f t="shared" si="6"/>
        <v>2100150</v>
      </c>
      <c r="F24" s="31">
        <f t="shared" si="6"/>
        <v>0</v>
      </c>
      <c r="G24" s="31">
        <f t="shared" si="6"/>
        <v>1258214</v>
      </c>
      <c r="H24" s="31">
        <f t="shared" si="6"/>
        <v>0</v>
      </c>
      <c r="I24" s="31">
        <f t="shared" si="6"/>
        <v>415694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8618385</v>
      </c>
      <c r="O24" s="43">
        <f t="shared" si="1"/>
        <v>131.43993350516251</v>
      </c>
      <c r="P24" s="10"/>
    </row>
    <row r="25" spans="1:16">
      <c r="A25" s="12"/>
      <c r="B25" s="44">
        <v>541</v>
      </c>
      <c r="C25" s="20" t="s">
        <v>77</v>
      </c>
      <c r="D25" s="46">
        <v>4619633</v>
      </c>
      <c r="E25" s="46">
        <v>2059134</v>
      </c>
      <c r="F25" s="46">
        <v>0</v>
      </c>
      <c r="G25" s="46">
        <v>1141130</v>
      </c>
      <c r="H25" s="46">
        <v>0</v>
      </c>
      <c r="I25" s="46">
        <v>415694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8235591</v>
      </c>
      <c r="O25" s="47">
        <f t="shared" si="1"/>
        <v>125.60190028824597</v>
      </c>
      <c r="P25" s="9"/>
    </row>
    <row r="26" spans="1:16">
      <c r="A26" s="12"/>
      <c r="B26" s="44">
        <v>545</v>
      </c>
      <c r="C26" s="20" t="s">
        <v>65</v>
      </c>
      <c r="D26" s="46">
        <v>224694</v>
      </c>
      <c r="E26" s="46">
        <v>20200</v>
      </c>
      <c r="F26" s="46">
        <v>0</v>
      </c>
      <c r="G26" s="46">
        <v>15016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259910</v>
      </c>
      <c r="O26" s="47">
        <f t="shared" si="1"/>
        <v>3.9639158748798975</v>
      </c>
      <c r="P26" s="9"/>
    </row>
    <row r="27" spans="1:16">
      <c r="A27" s="12"/>
      <c r="B27" s="44">
        <v>549</v>
      </c>
      <c r="C27" s="20" t="s">
        <v>78</v>
      </c>
      <c r="D27" s="46">
        <v>0</v>
      </c>
      <c r="E27" s="46">
        <v>20816</v>
      </c>
      <c r="F27" s="46">
        <v>0</v>
      </c>
      <c r="G27" s="46">
        <v>102068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122884</v>
      </c>
      <c r="O27" s="47">
        <f t="shared" si="1"/>
        <v>1.8741173420366333</v>
      </c>
      <c r="P27" s="9"/>
    </row>
    <row r="28" spans="1:16" ht="15.75">
      <c r="A28" s="28" t="s">
        <v>36</v>
      </c>
      <c r="B28" s="29"/>
      <c r="C28" s="30"/>
      <c r="D28" s="31">
        <f t="shared" ref="D28:M28" si="8">SUM(D29:D31)</f>
        <v>148275</v>
      </c>
      <c r="E28" s="31">
        <f t="shared" si="8"/>
        <v>2266206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103440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181596</v>
      </c>
      <c r="N28" s="31">
        <f t="shared" si="7"/>
        <v>2699517</v>
      </c>
      <c r="O28" s="43">
        <f t="shared" si="1"/>
        <v>41.170629413289817</v>
      </c>
      <c r="P28" s="10"/>
    </row>
    <row r="29" spans="1:16">
      <c r="A29" s="13"/>
      <c r="B29" s="45">
        <v>552</v>
      </c>
      <c r="C29" s="21" t="s">
        <v>37</v>
      </c>
      <c r="D29" s="46">
        <v>0</v>
      </c>
      <c r="E29" s="46">
        <v>1118365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181596</v>
      </c>
      <c r="N29" s="46">
        <f t="shared" si="7"/>
        <v>1299961</v>
      </c>
      <c r="O29" s="47">
        <f t="shared" si="1"/>
        <v>19.825847580411477</v>
      </c>
      <c r="P29" s="9"/>
    </row>
    <row r="30" spans="1:16">
      <c r="A30" s="13"/>
      <c r="B30" s="45">
        <v>554</v>
      </c>
      <c r="C30" s="21" t="s">
        <v>38</v>
      </c>
      <c r="D30" s="46">
        <v>0</v>
      </c>
      <c r="E30" s="46">
        <v>1135921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1135921</v>
      </c>
      <c r="O30" s="47">
        <f t="shared" si="1"/>
        <v>17.324055575043083</v>
      </c>
      <c r="P30" s="9"/>
    </row>
    <row r="31" spans="1:16">
      <c r="A31" s="13"/>
      <c r="B31" s="45">
        <v>559</v>
      </c>
      <c r="C31" s="21" t="s">
        <v>66</v>
      </c>
      <c r="D31" s="46">
        <v>148275</v>
      </c>
      <c r="E31" s="46">
        <v>11920</v>
      </c>
      <c r="F31" s="46">
        <v>0</v>
      </c>
      <c r="G31" s="46">
        <v>0</v>
      </c>
      <c r="H31" s="46">
        <v>0</v>
      </c>
      <c r="I31" s="46">
        <v>103440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263635</v>
      </c>
      <c r="O31" s="47">
        <f t="shared" si="1"/>
        <v>4.0207262578352578</v>
      </c>
      <c r="P31" s="9"/>
    </row>
    <row r="32" spans="1:16" ht="15.75">
      <c r="A32" s="28" t="s">
        <v>52</v>
      </c>
      <c r="B32" s="29"/>
      <c r="C32" s="30"/>
      <c r="D32" s="31">
        <f t="shared" ref="D32:M32" si="9">SUM(D33:D34)</f>
        <v>521943</v>
      </c>
      <c r="E32" s="31">
        <f t="shared" si="9"/>
        <v>1292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5867</v>
      </c>
      <c r="N32" s="31">
        <f t="shared" si="7"/>
        <v>529102</v>
      </c>
      <c r="O32" s="43">
        <f t="shared" si="1"/>
        <v>8.0693925483078885</v>
      </c>
      <c r="P32" s="10"/>
    </row>
    <row r="33" spans="1:119">
      <c r="A33" s="12"/>
      <c r="B33" s="44">
        <v>564</v>
      </c>
      <c r="C33" s="20" t="s">
        <v>79</v>
      </c>
      <c r="D33" s="46">
        <v>521943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521943</v>
      </c>
      <c r="O33" s="47">
        <f t="shared" si="1"/>
        <v>7.9602098552669709</v>
      </c>
      <c r="P33" s="9"/>
    </row>
    <row r="34" spans="1:119">
      <c r="A34" s="12"/>
      <c r="B34" s="44">
        <v>569</v>
      </c>
      <c r="C34" s="20" t="s">
        <v>53</v>
      </c>
      <c r="D34" s="46">
        <v>0</v>
      </c>
      <c r="E34" s="46">
        <v>1292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5867</v>
      </c>
      <c r="N34" s="46">
        <f t="shared" si="10"/>
        <v>7159</v>
      </c>
      <c r="O34" s="47">
        <f t="shared" si="1"/>
        <v>0.10918269304091872</v>
      </c>
      <c r="P34" s="9"/>
    </row>
    <row r="35" spans="1:119" ht="15.75">
      <c r="A35" s="28" t="s">
        <v>39</v>
      </c>
      <c r="B35" s="29"/>
      <c r="C35" s="30"/>
      <c r="D35" s="31">
        <f t="shared" ref="D35:M35" si="11">SUM(D36:D40)</f>
        <v>4157567</v>
      </c>
      <c r="E35" s="31">
        <f t="shared" si="11"/>
        <v>285743</v>
      </c>
      <c r="F35" s="31">
        <f t="shared" si="11"/>
        <v>0</v>
      </c>
      <c r="G35" s="31">
        <f t="shared" si="11"/>
        <v>1319768</v>
      </c>
      <c r="H35" s="31">
        <f t="shared" si="11"/>
        <v>0</v>
      </c>
      <c r="I35" s="31">
        <f t="shared" si="11"/>
        <v>9352997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15116075</v>
      </c>
      <c r="O35" s="43">
        <f t="shared" si="1"/>
        <v>230.53691531058885</v>
      </c>
      <c r="P35" s="9"/>
    </row>
    <row r="36" spans="1:119">
      <c r="A36" s="12"/>
      <c r="B36" s="44">
        <v>572</v>
      </c>
      <c r="C36" s="20" t="s">
        <v>80</v>
      </c>
      <c r="D36" s="46">
        <v>2368004</v>
      </c>
      <c r="E36" s="46">
        <v>176042</v>
      </c>
      <c r="F36" s="46">
        <v>0</v>
      </c>
      <c r="G36" s="46">
        <v>209196</v>
      </c>
      <c r="H36" s="46">
        <v>0</v>
      </c>
      <c r="I36" s="46">
        <v>5015584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7768826</v>
      </c>
      <c r="O36" s="47">
        <f t="shared" si="1"/>
        <v>118.48321615397521</v>
      </c>
      <c r="P36" s="9"/>
    </row>
    <row r="37" spans="1:119">
      <c r="A37" s="12"/>
      <c r="B37" s="44">
        <v>573</v>
      </c>
      <c r="C37" s="20" t="s">
        <v>67</v>
      </c>
      <c r="D37" s="46">
        <v>918685</v>
      </c>
      <c r="E37" s="46">
        <v>18600</v>
      </c>
      <c r="F37" s="46">
        <v>0</v>
      </c>
      <c r="G37" s="46">
        <v>4751</v>
      </c>
      <c r="H37" s="46">
        <v>0</v>
      </c>
      <c r="I37" s="46">
        <v>2886644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3828680</v>
      </c>
      <c r="O37" s="47">
        <f t="shared" si="1"/>
        <v>58.391617990208786</v>
      </c>
      <c r="P37" s="9"/>
    </row>
    <row r="38" spans="1:119">
      <c r="A38" s="12"/>
      <c r="B38" s="44">
        <v>574</v>
      </c>
      <c r="C38" s="20" t="s">
        <v>68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417139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417139</v>
      </c>
      <c r="O38" s="47">
        <f t="shared" si="1"/>
        <v>6.3618325733197088</v>
      </c>
      <c r="P38" s="9"/>
    </row>
    <row r="39" spans="1:119">
      <c r="A39" s="12"/>
      <c r="B39" s="44">
        <v>575</v>
      </c>
      <c r="C39" s="20" t="s">
        <v>81</v>
      </c>
      <c r="D39" s="46">
        <v>870878</v>
      </c>
      <c r="E39" s="46">
        <v>91101</v>
      </c>
      <c r="F39" s="46">
        <v>0</v>
      </c>
      <c r="G39" s="46">
        <v>1096486</v>
      </c>
      <c r="H39" s="46">
        <v>0</v>
      </c>
      <c r="I39" s="46">
        <v>1033630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3092095</v>
      </c>
      <c r="O39" s="47">
        <f t="shared" si="1"/>
        <v>47.157879485732586</v>
      </c>
      <c r="P39" s="9"/>
    </row>
    <row r="40" spans="1:119">
      <c r="A40" s="12"/>
      <c r="B40" s="44">
        <v>579</v>
      </c>
      <c r="C40" s="20" t="s">
        <v>42</v>
      </c>
      <c r="D40" s="46">
        <v>0</v>
      </c>
      <c r="E40" s="46">
        <v>0</v>
      </c>
      <c r="F40" s="46">
        <v>0</v>
      </c>
      <c r="G40" s="46">
        <v>9335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9335</v>
      </c>
      <c r="O40" s="47">
        <f t="shared" si="1"/>
        <v>0.14236910735255989</v>
      </c>
      <c r="P40" s="9"/>
    </row>
    <row r="41" spans="1:119" ht="15.75">
      <c r="A41" s="28" t="s">
        <v>82</v>
      </c>
      <c r="B41" s="29"/>
      <c r="C41" s="30"/>
      <c r="D41" s="31">
        <f t="shared" ref="D41:M41" si="12">SUM(D42:D43)</f>
        <v>8070805</v>
      </c>
      <c r="E41" s="31">
        <f t="shared" si="12"/>
        <v>3535712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22528144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34134661</v>
      </c>
      <c r="O41" s="43">
        <f t="shared" si="1"/>
        <v>520.59145327822603</v>
      </c>
      <c r="P41" s="9"/>
    </row>
    <row r="42" spans="1:119">
      <c r="A42" s="12"/>
      <c r="B42" s="44">
        <v>581</v>
      </c>
      <c r="C42" s="20" t="s">
        <v>83</v>
      </c>
      <c r="D42" s="46">
        <v>8070805</v>
      </c>
      <c r="E42" s="46">
        <v>3535712</v>
      </c>
      <c r="F42" s="46">
        <v>0</v>
      </c>
      <c r="G42" s="46">
        <v>0</v>
      </c>
      <c r="H42" s="46">
        <v>0</v>
      </c>
      <c r="I42" s="46">
        <v>18810244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30416761</v>
      </c>
      <c r="O42" s="47">
        <f t="shared" si="1"/>
        <v>463.88935320044533</v>
      </c>
      <c r="P42" s="9"/>
    </row>
    <row r="43" spans="1:119" ht="15.75" thickBot="1">
      <c r="A43" s="12"/>
      <c r="B43" s="44">
        <v>591</v>
      </c>
      <c r="C43" s="20" t="s">
        <v>88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3717900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3717900</v>
      </c>
      <c r="O43" s="47">
        <f t="shared" si="1"/>
        <v>56.702100077780656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3">SUM(D5,D15,D19,D24,D28,D32,D35,D41)</f>
        <v>76579443</v>
      </c>
      <c r="E44" s="15">
        <f t="shared" si="13"/>
        <v>19198554</v>
      </c>
      <c r="F44" s="15">
        <f t="shared" si="13"/>
        <v>5370784</v>
      </c>
      <c r="G44" s="15">
        <f t="shared" si="13"/>
        <v>3199761</v>
      </c>
      <c r="H44" s="15">
        <f t="shared" si="13"/>
        <v>0</v>
      </c>
      <c r="I44" s="15">
        <f t="shared" si="13"/>
        <v>79582469</v>
      </c>
      <c r="J44" s="15">
        <f t="shared" si="13"/>
        <v>14195017</v>
      </c>
      <c r="K44" s="15">
        <f t="shared" si="13"/>
        <v>15567567</v>
      </c>
      <c r="L44" s="15">
        <f t="shared" si="13"/>
        <v>0</v>
      </c>
      <c r="M44" s="15">
        <f t="shared" si="13"/>
        <v>187463</v>
      </c>
      <c r="N44" s="15">
        <f>SUM(D44:M44)</f>
        <v>213881058</v>
      </c>
      <c r="O44" s="37">
        <f t="shared" si="1"/>
        <v>3261.9234394302184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163" t="s">
        <v>93</v>
      </c>
      <c r="M46" s="163"/>
      <c r="N46" s="163"/>
      <c r="O46" s="41">
        <v>65569</v>
      </c>
    </row>
    <row r="47" spans="1:119">
      <c r="A47" s="164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2"/>
    </row>
    <row r="48" spans="1:119" ht="15.75" customHeight="1" thickBot="1">
      <c r="A48" s="165" t="s">
        <v>56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5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7205713</v>
      </c>
      <c r="E5" s="26">
        <f t="shared" ref="E5:M5" si="0">SUM(E6:E14)</f>
        <v>1952111</v>
      </c>
      <c r="F5" s="26">
        <f t="shared" si="0"/>
        <v>5254367</v>
      </c>
      <c r="G5" s="26">
        <f t="shared" si="0"/>
        <v>0</v>
      </c>
      <c r="H5" s="26">
        <f t="shared" si="0"/>
        <v>0</v>
      </c>
      <c r="I5" s="26">
        <f t="shared" si="0"/>
        <v>2435210</v>
      </c>
      <c r="J5" s="26">
        <f t="shared" si="0"/>
        <v>11288352</v>
      </c>
      <c r="K5" s="26">
        <f t="shared" si="0"/>
        <v>15833393</v>
      </c>
      <c r="L5" s="26">
        <f t="shared" si="0"/>
        <v>0</v>
      </c>
      <c r="M5" s="26">
        <f t="shared" si="0"/>
        <v>0</v>
      </c>
      <c r="N5" s="27">
        <f>SUM(D5:M5)</f>
        <v>43969146</v>
      </c>
      <c r="O5" s="32">
        <f t="shared" ref="O5:O44" si="1">(N5/O$46)</f>
        <v>680.96371323700225</v>
      </c>
      <c r="P5" s="6"/>
    </row>
    <row r="6" spans="1:133">
      <c r="A6" s="12"/>
      <c r="B6" s="44">
        <v>511</v>
      </c>
      <c r="C6" s="20" t="s">
        <v>19</v>
      </c>
      <c r="D6" s="46">
        <v>622273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622273</v>
      </c>
      <c r="O6" s="47">
        <f t="shared" si="1"/>
        <v>9.6373337050287287</v>
      </c>
      <c r="P6" s="9"/>
    </row>
    <row r="7" spans="1:133">
      <c r="A7" s="12"/>
      <c r="B7" s="44">
        <v>512</v>
      </c>
      <c r="C7" s="20" t="s">
        <v>20</v>
      </c>
      <c r="D7" s="46">
        <v>2065583</v>
      </c>
      <c r="E7" s="46">
        <v>45253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2110836</v>
      </c>
      <c r="O7" s="47">
        <f t="shared" si="1"/>
        <v>32.691167588161498</v>
      </c>
      <c r="P7" s="9"/>
    </row>
    <row r="8" spans="1:133">
      <c r="A8" s="12"/>
      <c r="B8" s="44">
        <v>513</v>
      </c>
      <c r="C8" s="20" t="s">
        <v>21</v>
      </c>
      <c r="D8" s="46">
        <v>1740784</v>
      </c>
      <c r="E8" s="46">
        <v>77908</v>
      </c>
      <c r="F8" s="46">
        <v>0</v>
      </c>
      <c r="G8" s="46">
        <v>0</v>
      </c>
      <c r="H8" s="46">
        <v>0</v>
      </c>
      <c r="I8" s="46">
        <v>2435210</v>
      </c>
      <c r="J8" s="46">
        <v>5839196</v>
      </c>
      <c r="K8" s="46">
        <v>350411</v>
      </c>
      <c r="L8" s="46">
        <v>0</v>
      </c>
      <c r="M8" s="46">
        <v>0</v>
      </c>
      <c r="N8" s="46">
        <f t="shared" si="2"/>
        <v>10443509</v>
      </c>
      <c r="O8" s="47">
        <f t="shared" si="1"/>
        <v>161.74184206043148</v>
      </c>
      <c r="P8" s="9"/>
    </row>
    <row r="9" spans="1:133">
      <c r="A9" s="12"/>
      <c r="B9" s="44">
        <v>514</v>
      </c>
      <c r="C9" s="20" t="s">
        <v>22</v>
      </c>
      <c r="D9" s="46">
        <v>1095453</v>
      </c>
      <c r="E9" s="46">
        <v>36939</v>
      </c>
      <c r="F9" s="46">
        <v>0</v>
      </c>
      <c r="G9" s="46">
        <v>0</v>
      </c>
      <c r="H9" s="46">
        <v>0</v>
      </c>
      <c r="I9" s="46">
        <v>0</v>
      </c>
      <c r="J9" s="46">
        <v>133364</v>
      </c>
      <c r="K9" s="46">
        <v>0</v>
      </c>
      <c r="L9" s="46">
        <v>0</v>
      </c>
      <c r="M9" s="46">
        <v>0</v>
      </c>
      <c r="N9" s="46">
        <f t="shared" si="2"/>
        <v>1265756</v>
      </c>
      <c r="O9" s="47">
        <f t="shared" si="1"/>
        <v>19.603153215939539</v>
      </c>
      <c r="P9" s="9"/>
    </row>
    <row r="10" spans="1:133">
      <c r="A10" s="12"/>
      <c r="B10" s="44">
        <v>515</v>
      </c>
      <c r="C10" s="20" t="s">
        <v>23</v>
      </c>
      <c r="D10" s="46">
        <v>1665440</v>
      </c>
      <c r="E10" s="46">
        <v>1792011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3457451</v>
      </c>
      <c r="O10" s="47">
        <f t="shared" si="1"/>
        <v>53.546609053880346</v>
      </c>
      <c r="P10" s="9"/>
    </row>
    <row r="11" spans="1:133">
      <c r="A11" s="12"/>
      <c r="B11" s="44">
        <v>516</v>
      </c>
      <c r="C11" s="20" t="s">
        <v>63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3924887</v>
      </c>
      <c r="K11" s="46">
        <v>0</v>
      </c>
      <c r="L11" s="46">
        <v>0</v>
      </c>
      <c r="M11" s="46">
        <v>0</v>
      </c>
      <c r="N11" s="46">
        <f t="shared" si="2"/>
        <v>3924887</v>
      </c>
      <c r="O11" s="47">
        <f t="shared" si="1"/>
        <v>60.785934426737292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5254367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5254367</v>
      </c>
      <c r="O12" s="47">
        <f t="shared" si="1"/>
        <v>81.37600086728925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14661176</v>
      </c>
      <c r="L13" s="46">
        <v>0</v>
      </c>
      <c r="M13" s="46">
        <v>0</v>
      </c>
      <c r="N13" s="46">
        <f t="shared" si="2"/>
        <v>14661176</v>
      </c>
      <c r="O13" s="47">
        <f t="shared" si="1"/>
        <v>227.06215056760985</v>
      </c>
      <c r="P13" s="9"/>
    </row>
    <row r="14" spans="1:133">
      <c r="A14" s="12"/>
      <c r="B14" s="44">
        <v>519</v>
      </c>
      <c r="C14" s="20" t="s">
        <v>73</v>
      </c>
      <c r="D14" s="46">
        <v>16180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1390905</v>
      </c>
      <c r="K14" s="46">
        <v>821806</v>
      </c>
      <c r="L14" s="46">
        <v>0</v>
      </c>
      <c r="M14" s="46">
        <v>0</v>
      </c>
      <c r="N14" s="46">
        <f t="shared" si="2"/>
        <v>2228891</v>
      </c>
      <c r="O14" s="47">
        <f t="shared" si="1"/>
        <v>34.519521751924295</v>
      </c>
      <c r="P14" s="9"/>
    </row>
    <row r="15" spans="1:133" ht="15.75">
      <c r="A15" s="28" t="s">
        <v>26</v>
      </c>
      <c r="B15" s="29"/>
      <c r="C15" s="30"/>
      <c r="D15" s="31">
        <f t="shared" ref="D15:M15" si="3">SUM(D16:D18)</f>
        <v>42696320</v>
      </c>
      <c r="E15" s="31">
        <f t="shared" si="3"/>
        <v>692975</v>
      </c>
      <c r="F15" s="31">
        <f t="shared" si="3"/>
        <v>0</v>
      </c>
      <c r="G15" s="31">
        <f t="shared" si="3"/>
        <v>1126296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3" si="4">SUM(D15:M15)</f>
        <v>44515591</v>
      </c>
      <c r="O15" s="43">
        <f t="shared" si="1"/>
        <v>689.42667533955921</v>
      </c>
      <c r="P15" s="10"/>
    </row>
    <row r="16" spans="1:133">
      <c r="A16" s="12"/>
      <c r="B16" s="44">
        <v>521</v>
      </c>
      <c r="C16" s="20" t="s">
        <v>27</v>
      </c>
      <c r="D16" s="46">
        <v>30221851</v>
      </c>
      <c r="E16" s="46">
        <v>692975</v>
      </c>
      <c r="F16" s="46">
        <v>0</v>
      </c>
      <c r="G16" s="46">
        <v>172271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31087097</v>
      </c>
      <c r="O16" s="47">
        <f t="shared" si="1"/>
        <v>481.45545075810372</v>
      </c>
      <c r="P16" s="9"/>
    </row>
    <row r="17" spans="1:16">
      <c r="A17" s="12"/>
      <c r="B17" s="44">
        <v>522</v>
      </c>
      <c r="C17" s="20" t="s">
        <v>28</v>
      </c>
      <c r="D17" s="46">
        <v>11233224</v>
      </c>
      <c r="E17" s="46">
        <v>0</v>
      </c>
      <c r="F17" s="46">
        <v>0</v>
      </c>
      <c r="G17" s="46">
        <v>954025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12187249</v>
      </c>
      <c r="O17" s="47">
        <f t="shared" si="1"/>
        <v>188.74768077560438</v>
      </c>
      <c r="P17" s="9"/>
    </row>
    <row r="18" spans="1:16">
      <c r="A18" s="12"/>
      <c r="B18" s="44">
        <v>524</v>
      </c>
      <c r="C18" s="20" t="s">
        <v>29</v>
      </c>
      <c r="D18" s="46">
        <v>1241245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1241245</v>
      </c>
      <c r="O18" s="47">
        <f t="shared" si="1"/>
        <v>19.223543805851104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SUM(D20:D23)</f>
        <v>4160122</v>
      </c>
      <c r="E19" s="31">
        <f t="shared" si="5"/>
        <v>168129</v>
      </c>
      <c r="F19" s="31">
        <f t="shared" si="5"/>
        <v>0</v>
      </c>
      <c r="G19" s="31">
        <f t="shared" si="5"/>
        <v>197731</v>
      </c>
      <c r="H19" s="31">
        <f t="shared" si="5"/>
        <v>0</v>
      </c>
      <c r="I19" s="31">
        <f t="shared" si="5"/>
        <v>43250834</v>
      </c>
      <c r="J19" s="31">
        <f t="shared" si="5"/>
        <v>1910610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49687426</v>
      </c>
      <c r="O19" s="43">
        <f t="shared" si="1"/>
        <v>769.52447769053265</v>
      </c>
      <c r="P19" s="10"/>
    </row>
    <row r="20" spans="1:16">
      <c r="A20" s="12"/>
      <c r="B20" s="44">
        <v>534</v>
      </c>
      <c r="C20" s="20" t="s">
        <v>74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8591460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8591460</v>
      </c>
      <c r="O20" s="47">
        <f t="shared" si="1"/>
        <v>133.05858848673512</v>
      </c>
      <c r="P20" s="9"/>
    </row>
    <row r="21" spans="1:16">
      <c r="A21" s="12"/>
      <c r="B21" s="44">
        <v>536</v>
      </c>
      <c r="C21" s="20" t="s">
        <v>75</v>
      </c>
      <c r="D21" s="46">
        <v>0</v>
      </c>
      <c r="E21" s="46">
        <v>168129</v>
      </c>
      <c r="F21" s="46">
        <v>0</v>
      </c>
      <c r="G21" s="46">
        <v>0</v>
      </c>
      <c r="H21" s="46">
        <v>0</v>
      </c>
      <c r="I21" s="46">
        <v>29664537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29832666</v>
      </c>
      <c r="O21" s="47">
        <f t="shared" si="1"/>
        <v>462.02769130697391</v>
      </c>
      <c r="P21" s="9"/>
    </row>
    <row r="22" spans="1:16">
      <c r="A22" s="12"/>
      <c r="B22" s="44">
        <v>538</v>
      </c>
      <c r="C22" s="20" t="s">
        <v>76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4330756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4330756</v>
      </c>
      <c r="O22" s="47">
        <f t="shared" si="1"/>
        <v>67.071752698663445</v>
      </c>
      <c r="P22" s="9"/>
    </row>
    <row r="23" spans="1:16">
      <c r="A23" s="12"/>
      <c r="B23" s="44">
        <v>539</v>
      </c>
      <c r="C23" s="20" t="s">
        <v>33</v>
      </c>
      <c r="D23" s="46">
        <v>4160122</v>
      </c>
      <c r="E23" s="46">
        <v>0</v>
      </c>
      <c r="F23" s="46">
        <v>0</v>
      </c>
      <c r="G23" s="46">
        <v>197731</v>
      </c>
      <c r="H23" s="46">
        <v>0</v>
      </c>
      <c r="I23" s="46">
        <v>664081</v>
      </c>
      <c r="J23" s="46">
        <v>1910610</v>
      </c>
      <c r="K23" s="46">
        <v>0</v>
      </c>
      <c r="L23" s="46">
        <v>0</v>
      </c>
      <c r="M23" s="46">
        <v>0</v>
      </c>
      <c r="N23" s="46">
        <f t="shared" si="4"/>
        <v>6932544</v>
      </c>
      <c r="O23" s="47">
        <f t="shared" si="1"/>
        <v>107.36644519816011</v>
      </c>
      <c r="P23" s="9"/>
    </row>
    <row r="24" spans="1:16" ht="15.75">
      <c r="A24" s="28" t="s">
        <v>34</v>
      </c>
      <c r="B24" s="29"/>
      <c r="C24" s="30"/>
      <c r="D24" s="31">
        <f t="shared" ref="D24:M24" si="6">SUM(D25:D27)</f>
        <v>3803919</v>
      </c>
      <c r="E24" s="31">
        <f t="shared" si="6"/>
        <v>1852937</v>
      </c>
      <c r="F24" s="31">
        <f t="shared" si="6"/>
        <v>0</v>
      </c>
      <c r="G24" s="31">
        <f t="shared" si="6"/>
        <v>1773848</v>
      </c>
      <c r="H24" s="31">
        <f t="shared" si="6"/>
        <v>0</v>
      </c>
      <c r="I24" s="31">
        <f t="shared" si="6"/>
        <v>408925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7839629</v>
      </c>
      <c r="O24" s="43">
        <f t="shared" si="1"/>
        <v>121.41475011228299</v>
      </c>
      <c r="P24" s="10"/>
    </row>
    <row r="25" spans="1:16">
      <c r="A25" s="12"/>
      <c r="B25" s="44">
        <v>541</v>
      </c>
      <c r="C25" s="20" t="s">
        <v>77</v>
      </c>
      <c r="D25" s="46">
        <v>3596148</v>
      </c>
      <c r="E25" s="46">
        <v>961684</v>
      </c>
      <c r="F25" s="46">
        <v>0</v>
      </c>
      <c r="G25" s="46">
        <v>1432753</v>
      </c>
      <c r="H25" s="46">
        <v>0</v>
      </c>
      <c r="I25" s="46">
        <v>408925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6399510</v>
      </c>
      <c r="O25" s="47">
        <f t="shared" si="1"/>
        <v>99.11118338521581</v>
      </c>
      <c r="P25" s="9"/>
    </row>
    <row r="26" spans="1:16">
      <c r="A26" s="12"/>
      <c r="B26" s="44">
        <v>545</v>
      </c>
      <c r="C26" s="20" t="s">
        <v>65</v>
      </c>
      <c r="D26" s="46">
        <v>207771</v>
      </c>
      <c r="E26" s="46">
        <v>0</v>
      </c>
      <c r="F26" s="46">
        <v>0</v>
      </c>
      <c r="G26" s="46">
        <v>8727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216498</v>
      </c>
      <c r="O26" s="47">
        <f t="shared" si="1"/>
        <v>3.3529712400687637</v>
      </c>
      <c r="P26" s="9"/>
    </row>
    <row r="27" spans="1:16">
      <c r="A27" s="12"/>
      <c r="B27" s="44">
        <v>549</v>
      </c>
      <c r="C27" s="20" t="s">
        <v>78</v>
      </c>
      <c r="D27" s="46">
        <v>0</v>
      </c>
      <c r="E27" s="46">
        <v>891253</v>
      </c>
      <c r="F27" s="46">
        <v>0</v>
      </c>
      <c r="G27" s="46">
        <v>332368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1223621</v>
      </c>
      <c r="O27" s="47">
        <f t="shared" si="1"/>
        <v>18.950595486998406</v>
      </c>
      <c r="P27" s="9"/>
    </row>
    <row r="28" spans="1:16" ht="15.75">
      <c r="A28" s="28" t="s">
        <v>36</v>
      </c>
      <c r="B28" s="29"/>
      <c r="C28" s="30"/>
      <c r="D28" s="31">
        <f t="shared" ref="D28:M28" si="8">SUM(D29:D31)</f>
        <v>148415</v>
      </c>
      <c r="E28" s="31">
        <f t="shared" si="8"/>
        <v>3078727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51498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175448</v>
      </c>
      <c r="N28" s="31">
        <f t="shared" si="7"/>
        <v>3454088</v>
      </c>
      <c r="O28" s="43">
        <f t="shared" si="1"/>
        <v>53.494525236568634</v>
      </c>
      <c r="P28" s="10"/>
    </row>
    <row r="29" spans="1:16">
      <c r="A29" s="13"/>
      <c r="B29" s="45">
        <v>552</v>
      </c>
      <c r="C29" s="21" t="s">
        <v>37</v>
      </c>
      <c r="D29" s="46">
        <v>0</v>
      </c>
      <c r="E29" s="46">
        <v>1639856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175448</v>
      </c>
      <c r="N29" s="46">
        <f t="shared" si="7"/>
        <v>1815304</v>
      </c>
      <c r="O29" s="47">
        <f t="shared" si="1"/>
        <v>28.114172435688953</v>
      </c>
      <c r="P29" s="9"/>
    </row>
    <row r="30" spans="1:16">
      <c r="A30" s="13"/>
      <c r="B30" s="45">
        <v>554</v>
      </c>
      <c r="C30" s="21" t="s">
        <v>38</v>
      </c>
      <c r="D30" s="46">
        <v>0</v>
      </c>
      <c r="E30" s="46">
        <v>1438871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1438871</v>
      </c>
      <c r="O30" s="47">
        <f t="shared" si="1"/>
        <v>22.284238566494757</v>
      </c>
      <c r="P30" s="9"/>
    </row>
    <row r="31" spans="1:16">
      <c r="A31" s="13"/>
      <c r="B31" s="45">
        <v>559</v>
      </c>
      <c r="C31" s="21" t="s">
        <v>66</v>
      </c>
      <c r="D31" s="46">
        <v>148415</v>
      </c>
      <c r="E31" s="46">
        <v>0</v>
      </c>
      <c r="F31" s="46">
        <v>0</v>
      </c>
      <c r="G31" s="46">
        <v>0</v>
      </c>
      <c r="H31" s="46">
        <v>0</v>
      </c>
      <c r="I31" s="46">
        <v>51498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199913</v>
      </c>
      <c r="O31" s="47">
        <f t="shared" si="1"/>
        <v>3.0961142343849217</v>
      </c>
      <c r="P31" s="9"/>
    </row>
    <row r="32" spans="1:16" ht="15.75">
      <c r="A32" s="28" t="s">
        <v>52</v>
      </c>
      <c r="B32" s="29"/>
      <c r="C32" s="30"/>
      <c r="D32" s="31">
        <f t="shared" ref="D32:M32" si="9">SUM(D33:D34)</f>
        <v>378888</v>
      </c>
      <c r="E32" s="31">
        <f t="shared" si="9"/>
        <v>126618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505506</v>
      </c>
      <c r="O32" s="43">
        <f t="shared" si="1"/>
        <v>7.8289271941643825</v>
      </c>
      <c r="P32" s="10"/>
    </row>
    <row r="33" spans="1:119">
      <c r="A33" s="12"/>
      <c r="B33" s="44">
        <v>564</v>
      </c>
      <c r="C33" s="20" t="s">
        <v>79</v>
      </c>
      <c r="D33" s="46">
        <v>378888</v>
      </c>
      <c r="E33" s="46">
        <v>16607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395495</v>
      </c>
      <c r="O33" s="47">
        <f t="shared" si="1"/>
        <v>6.1251529371679911</v>
      </c>
      <c r="P33" s="9"/>
    </row>
    <row r="34" spans="1:119">
      <c r="A34" s="12"/>
      <c r="B34" s="44">
        <v>569</v>
      </c>
      <c r="C34" s="20" t="s">
        <v>53</v>
      </c>
      <c r="D34" s="46">
        <v>0</v>
      </c>
      <c r="E34" s="46">
        <v>110011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110011</v>
      </c>
      <c r="O34" s="47">
        <f t="shared" si="1"/>
        <v>1.7037742569963914</v>
      </c>
      <c r="P34" s="9"/>
    </row>
    <row r="35" spans="1:119" ht="15.75">
      <c r="A35" s="28" t="s">
        <v>39</v>
      </c>
      <c r="B35" s="29"/>
      <c r="C35" s="30"/>
      <c r="D35" s="31">
        <f t="shared" ref="D35:M35" si="11">SUM(D36:D40)</f>
        <v>4092984</v>
      </c>
      <c r="E35" s="31">
        <f t="shared" si="11"/>
        <v>1097864</v>
      </c>
      <c r="F35" s="31">
        <f t="shared" si="11"/>
        <v>0</v>
      </c>
      <c r="G35" s="31">
        <f t="shared" si="11"/>
        <v>311732</v>
      </c>
      <c r="H35" s="31">
        <f t="shared" si="11"/>
        <v>0</v>
      </c>
      <c r="I35" s="31">
        <f t="shared" si="11"/>
        <v>9247725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14750305</v>
      </c>
      <c r="O35" s="43">
        <f t="shared" si="1"/>
        <v>228.44251885579769</v>
      </c>
      <c r="P35" s="9"/>
    </row>
    <row r="36" spans="1:119">
      <c r="A36" s="12"/>
      <c r="B36" s="44">
        <v>572</v>
      </c>
      <c r="C36" s="20" t="s">
        <v>80</v>
      </c>
      <c r="D36" s="46">
        <v>2078110</v>
      </c>
      <c r="E36" s="46">
        <v>849070</v>
      </c>
      <c r="F36" s="46">
        <v>0</v>
      </c>
      <c r="G36" s="46">
        <v>212936</v>
      </c>
      <c r="H36" s="46">
        <v>0</v>
      </c>
      <c r="I36" s="46">
        <v>4867816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8007932</v>
      </c>
      <c r="O36" s="47">
        <f t="shared" si="1"/>
        <v>124.02131053601573</v>
      </c>
      <c r="P36" s="9"/>
    </row>
    <row r="37" spans="1:119">
      <c r="A37" s="12"/>
      <c r="B37" s="44">
        <v>573</v>
      </c>
      <c r="C37" s="20" t="s">
        <v>67</v>
      </c>
      <c r="D37" s="46">
        <v>948018</v>
      </c>
      <c r="E37" s="46">
        <v>6811</v>
      </c>
      <c r="F37" s="46">
        <v>0</v>
      </c>
      <c r="G37" s="46">
        <v>24890</v>
      </c>
      <c r="H37" s="46">
        <v>0</v>
      </c>
      <c r="I37" s="46">
        <v>2984752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3964471</v>
      </c>
      <c r="O37" s="47">
        <f t="shared" si="1"/>
        <v>61.398984032585297</v>
      </c>
      <c r="P37" s="9"/>
    </row>
    <row r="38" spans="1:119">
      <c r="A38" s="12"/>
      <c r="B38" s="44">
        <v>574</v>
      </c>
      <c r="C38" s="20" t="s">
        <v>68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417321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417321</v>
      </c>
      <c r="O38" s="47">
        <f t="shared" si="1"/>
        <v>6.4631789248710678</v>
      </c>
      <c r="P38" s="9"/>
    </row>
    <row r="39" spans="1:119">
      <c r="A39" s="12"/>
      <c r="B39" s="44">
        <v>575</v>
      </c>
      <c r="C39" s="20" t="s">
        <v>81</v>
      </c>
      <c r="D39" s="46">
        <v>1043491</v>
      </c>
      <c r="E39" s="46">
        <v>241983</v>
      </c>
      <c r="F39" s="46">
        <v>0</v>
      </c>
      <c r="G39" s="46">
        <v>73906</v>
      </c>
      <c r="H39" s="46">
        <v>0</v>
      </c>
      <c r="I39" s="46">
        <v>977836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2337216</v>
      </c>
      <c r="O39" s="47">
        <f t="shared" si="1"/>
        <v>36.197184407378153</v>
      </c>
      <c r="P39" s="9"/>
    </row>
    <row r="40" spans="1:119">
      <c r="A40" s="12"/>
      <c r="B40" s="44">
        <v>579</v>
      </c>
      <c r="C40" s="20" t="s">
        <v>42</v>
      </c>
      <c r="D40" s="46">
        <v>23365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23365</v>
      </c>
      <c r="O40" s="47">
        <f t="shared" si="1"/>
        <v>0.3618609549474206</v>
      </c>
      <c r="P40" s="9"/>
    </row>
    <row r="41" spans="1:119" ht="15.75">
      <c r="A41" s="28" t="s">
        <v>82</v>
      </c>
      <c r="B41" s="29"/>
      <c r="C41" s="30"/>
      <c r="D41" s="31">
        <f t="shared" ref="D41:M41" si="12">SUM(D42:D43)</f>
        <v>4779797</v>
      </c>
      <c r="E41" s="31">
        <f t="shared" si="12"/>
        <v>3536733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22271287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30587817</v>
      </c>
      <c r="O41" s="43">
        <f t="shared" si="1"/>
        <v>473.72294754448728</v>
      </c>
      <c r="P41" s="9"/>
    </row>
    <row r="42" spans="1:119">
      <c r="A42" s="12"/>
      <c r="B42" s="44">
        <v>581</v>
      </c>
      <c r="C42" s="20" t="s">
        <v>83</v>
      </c>
      <c r="D42" s="46">
        <v>4779797</v>
      </c>
      <c r="E42" s="46">
        <v>3536733</v>
      </c>
      <c r="F42" s="46">
        <v>0</v>
      </c>
      <c r="G42" s="46">
        <v>0</v>
      </c>
      <c r="H42" s="46">
        <v>0</v>
      </c>
      <c r="I42" s="46">
        <v>18774528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27091058</v>
      </c>
      <c r="O42" s="47">
        <f t="shared" si="1"/>
        <v>419.56756338180861</v>
      </c>
      <c r="P42" s="9"/>
    </row>
    <row r="43" spans="1:119" ht="15.75" thickBot="1">
      <c r="A43" s="12"/>
      <c r="B43" s="44">
        <v>591</v>
      </c>
      <c r="C43" s="20" t="s">
        <v>88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3496759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3496759</v>
      </c>
      <c r="O43" s="47">
        <f t="shared" si="1"/>
        <v>54.155384162678686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3">SUM(D5,D15,D19,D24,D28,D32,D35,D41)</f>
        <v>67266158</v>
      </c>
      <c r="E44" s="15">
        <f t="shared" si="13"/>
        <v>12506094</v>
      </c>
      <c r="F44" s="15">
        <f t="shared" si="13"/>
        <v>5254367</v>
      </c>
      <c r="G44" s="15">
        <f t="shared" si="13"/>
        <v>3409607</v>
      </c>
      <c r="H44" s="15">
        <f t="shared" si="13"/>
        <v>0</v>
      </c>
      <c r="I44" s="15">
        <f t="shared" si="13"/>
        <v>77665479</v>
      </c>
      <c r="J44" s="15">
        <f t="shared" si="13"/>
        <v>13198962</v>
      </c>
      <c r="K44" s="15">
        <f t="shared" si="13"/>
        <v>15833393</v>
      </c>
      <c r="L44" s="15">
        <f t="shared" si="13"/>
        <v>0</v>
      </c>
      <c r="M44" s="15">
        <f t="shared" si="13"/>
        <v>175448</v>
      </c>
      <c r="N44" s="15">
        <f>SUM(D44:M44)</f>
        <v>195309508</v>
      </c>
      <c r="O44" s="37">
        <f t="shared" si="1"/>
        <v>3024.8185352103951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163" t="s">
        <v>91</v>
      </c>
      <c r="M46" s="163"/>
      <c r="N46" s="163"/>
      <c r="O46" s="41">
        <v>64569</v>
      </c>
    </row>
    <row r="47" spans="1:119">
      <c r="A47" s="164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2"/>
    </row>
    <row r="48" spans="1:119" ht="15.75" customHeight="1" thickBot="1">
      <c r="A48" s="165" t="s">
        <v>56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5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6921694</v>
      </c>
      <c r="E5" s="26">
        <f t="shared" ref="E5:M5" si="0">SUM(E6:E14)</f>
        <v>1852399</v>
      </c>
      <c r="F5" s="26">
        <f t="shared" si="0"/>
        <v>5248587</v>
      </c>
      <c r="G5" s="26">
        <f t="shared" si="0"/>
        <v>102421</v>
      </c>
      <c r="H5" s="26">
        <f t="shared" si="0"/>
        <v>0</v>
      </c>
      <c r="I5" s="26">
        <f t="shared" si="0"/>
        <v>3024394</v>
      </c>
      <c r="J5" s="26">
        <f t="shared" si="0"/>
        <v>9826756</v>
      </c>
      <c r="K5" s="26">
        <f t="shared" si="0"/>
        <v>14416974</v>
      </c>
      <c r="L5" s="26">
        <f t="shared" si="0"/>
        <v>0</v>
      </c>
      <c r="M5" s="26">
        <f t="shared" si="0"/>
        <v>0</v>
      </c>
      <c r="N5" s="27">
        <f>SUM(D5:M5)</f>
        <v>41393225</v>
      </c>
      <c r="O5" s="32">
        <f t="shared" ref="O5:O43" si="1">(N5/O$45)</f>
        <v>651.51296943368902</v>
      </c>
      <c r="P5" s="6"/>
    </row>
    <row r="6" spans="1:133">
      <c r="A6" s="12"/>
      <c r="B6" s="44">
        <v>511</v>
      </c>
      <c r="C6" s="20" t="s">
        <v>19</v>
      </c>
      <c r="D6" s="46">
        <v>574522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574522</v>
      </c>
      <c r="O6" s="47">
        <f t="shared" si="1"/>
        <v>9.042748764441086</v>
      </c>
      <c r="P6" s="9"/>
    </row>
    <row r="7" spans="1:133">
      <c r="A7" s="12"/>
      <c r="B7" s="44">
        <v>512</v>
      </c>
      <c r="C7" s="20" t="s">
        <v>20</v>
      </c>
      <c r="D7" s="46">
        <v>1814616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1814616</v>
      </c>
      <c r="O7" s="47">
        <f t="shared" si="1"/>
        <v>28.561337236755122</v>
      </c>
      <c r="P7" s="9"/>
    </row>
    <row r="8" spans="1:133">
      <c r="A8" s="12"/>
      <c r="B8" s="44">
        <v>513</v>
      </c>
      <c r="C8" s="20" t="s">
        <v>21</v>
      </c>
      <c r="D8" s="46">
        <v>1631281</v>
      </c>
      <c r="E8" s="46">
        <v>71585</v>
      </c>
      <c r="F8" s="46">
        <v>0</v>
      </c>
      <c r="G8" s="46">
        <v>0</v>
      </c>
      <c r="H8" s="46">
        <v>0</v>
      </c>
      <c r="I8" s="46">
        <v>3024394</v>
      </c>
      <c r="J8" s="46">
        <v>5586497</v>
      </c>
      <c r="K8" s="46">
        <v>0</v>
      </c>
      <c r="L8" s="46">
        <v>0</v>
      </c>
      <c r="M8" s="46">
        <v>0</v>
      </c>
      <c r="N8" s="46">
        <f t="shared" si="2"/>
        <v>10313757</v>
      </c>
      <c r="O8" s="47">
        <f t="shared" si="1"/>
        <v>162.33445084521674</v>
      </c>
      <c r="P8" s="9"/>
    </row>
    <row r="9" spans="1:133">
      <c r="A9" s="12"/>
      <c r="B9" s="44">
        <v>514</v>
      </c>
      <c r="C9" s="20" t="s">
        <v>22</v>
      </c>
      <c r="D9" s="46">
        <v>1045199</v>
      </c>
      <c r="E9" s="46">
        <v>34936</v>
      </c>
      <c r="F9" s="46">
        <v>0</v>
      </c>
      <c r="G9" s="46">
        <v>0</v>
      </c>
      <c r="H9" s="46">
        <v>0</v>
      </c>
      <c r="I9" s="46">
        <v>0</v>
      </c>
      <c r="J9" s="46">
        <v>136491</v>
      </c>
      <c r="K9" s="46">
        <v>0</v>
      </c>
      <c r="L9" s="46">
        <v>0</v>
      </c>
      <c r="M9" s="46">
        <v>0</v>
      </c>
      <c r="N9" s="46">
        <f t="shared" si="2"/>
        <v>1216626</v>
      </c>
      <c r="O9" s="47">
        <f t="shared" si="1"/>
        <v>19.149211445840024</v>
      </c>
      <c r="P9" s="9"/>
    </row>
    <row r="10" spans="1:133">
      <c r="A10" s="12"/>
      <c r="B10" s="44">
        <v>515</v>
      </c>
      <c r="C10" s="20" t="s">
        <v>23</v>
      </c>
      <c r="D10" s="46">
        <v>1574713</v>
      </c>
      <c r="E10" s="46">
        <v>1745878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3320591</v>
      </c>
      <c r="O10" s="47">
        <f t="shared" si="1"/>
        <v>52.264787357950077</v>
      </c>
      <c r="P10" s="9"/>
    </row>
    <row r="11" spans="1:133">
      <c r="A11" s="12"/>
      <c r="B11" s="44">
        <v>516</v>
      </c>
      <c r="C11" s="20" t="s">
        <v>63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3300689</v>
      </c>
      <c r="K11" s="46">
        <v>0</v>
      </c>
      <c r="L11" s="46">
        <v>0</v>
      </c>
      <c r="M11" s="46">
        <v>0</v>
      </c>
      <c r="N11" s="46">
        <f t="shared" si="2"/>
        <v>3300689</v>
      </c>
      <c r="O11" s="47">
        <f t="shared" si="1"/>
        <v>51.951537759309979</v>
      </c>
      <c r="P11" s="9"/>
    </row>
    <row r="12" spans="1:133">
      <c r="A12" s="12"/>
      <c r="B12" s="44">
        <v>517</v>
      </c>
      <c r="C12" s="20" t="s">
        <v>24</v>
      </c>
      <c r="D12" s="46">
        <v>0</v>
      </c>
      <c r="E12" s="46">
        <v>0</v>
      </c>
      <c r="F12" s="46">
        <v>5248587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5248587</v>
      </c>
      <c r="O12" s="47">
        <f t="shared" si="1"/>
        <v>82.610680895268672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13642079</v>
      </c>
      <c r="L13" s="46">
        <v>0</v>
      </c>
      <c r="M13" s="46">
        <v>0</v>
      </c>
      <c r="N13" s="46">
        <f t="shared" si="2"/>
        <v>13642079</v>
      </c>
      <c r="O13" s="47">
        <f t="shared" si="1"/>
        <v>214.72092108162559</v>
      </c>
      <c r="P13" s="9"/>
    </row>
    <row r="14" spans="1:133">
      <c r="A14" s="12"/>
      <c r="B14" s="44">
        <v>519</v>
      </c>
      <c r="C14" s="20" t="s">
        <v>73</v>
      </c>
      <c r="D14" s="46">
        <v>281363</v>
      </c>
      <c r="E14" s="46">
        <v>0</v>
      </c>
      <c r="F14" s="46">
        <v>0</v>
      </c>
      <c r="G14" s="46">
        <v>102421</v>
      </c>
      <c r="H14" s="46">
        <v>0</v>
      </c>
      <c r="I14" s="46">
        <v>0</v>
      </c>
      <c r="J14" s="46">
        <v>803079</v>
      </c>
      <c r="K14" s="46">
        <v>774895</v>
      </c>
      <c r="L14" s="46">
        <v>0</v>
      </c>
      <c r="M14" s="46">
        <v>0</v>
      </c>
      <c r="N14" s="46">
        <f t="shared" si="2"/>
        <v>1961758</v>
      </c>
      <c r="O14" s="47">
        <f t="shared" si="1"/>
        <v>30.877294047281769</v>
      </c>
      <c r="P14" s="9"/>
    </row>
    <row r="15" spans="1:133" ht="15.75">
      <c r="A15" s="28" t="s">
        <v>26</v>
      </c>
      <c r="B15" s="29"/>
      <c r="C15" s="30"/>
      <c r="D15" s="31">
        <f t="shared" ref="D15:M15" si="3">SUM(D16:D18)</f>
        <v>43068089</v>
      </c>
      <c r="E15" s="31">
        <f t="shared" si="3"/>
        <v>956348</v>
      </c>
      <c r="F15" s="31">
        <f t="shared" si="3"/>
        <v>0</v>
      </c>
      <c r="G15" s="31">
        <f t="shared" si="3"/>
        <v>113230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3" si="4">SUM(D15:M15)</f>
        <v>44137667</v>
      </c>
      <c r="O15" s="43">
        <f t="shared" si="1"/>
        <v>694.70939969150379</v>
      </c>
      <c r="P15" s="10"/>
    </row>
    <row r="16" spans="1:133">
      <c r="A16" s="12"/>
      <c r="B16" s="44">
        <v>521</v>
      </c>
      <c r="C16" s="20" t="s">
        <v>27</v>
      </c>
      <c r="D16" s="46">
        <v>29858958</v>
      </c>
      <c r="E16" s="46">
        <v>536352</v>
      </c>
      <c r="F16" s="46">
        <v>0</v>
      </c>
      <c r="G16" s="46">
        <v>33681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30428991</v>
      </c>
      <c r="O16" s="47">
        <f t="shared" si="1"/>
        <v>478.940268202852</v>
      </c>
      <c r="P16" s="9"/>
    </row>
    <row r="17" spans="1:16">
      <c r="A17" s="12"/>
      <c r="B17" s="44">
        <v>522</v>
      </c>
      <c r="C17" s="20" t="s">
        <v>28</v>
      </c>
      <c r="D17" s="46">
        <v>12433249</v>
      </c>
      <c r="E17" s="46">
        <v>419996</v>
      </c>
      <c r="F17" s="46">
        <v>0</v>
      </c>
      <c r="G17" s="46">
        <v>79549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12932794</v>
      </c>
      <c r="O17" s="47">
        <f t="shared" si="1"/>
        <v>203.55705606446941</v>
      </c>
      <c r="P17" s="9"/>
    </row>
    <row r="18" spans="1:16">
      <c r="A18" s="12"/>
      <c r="B18" s="44">
        <v>524</v>
      </c>
      <c r="C18" s="20" t="s">
        <v>29</v>
      </c>
      <c r="D18" s="46">
        <v>775882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775882</v>
      </c>
      <c r="O18" s="47">
        <f t="shared" si="1"/>
        <v>12.212075424182327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SUM(D20:D23)</f>
        <v>4036593</v>
      </c>
      <c r="E19" s="31">
        <f t="shared" si="5"/>
        <v>99936</v>
      </c>
      <c r="F19" s="31">
        <f t="shared" si="5"/>
        <v>0</v>
      </c>
      <c r="G19" s="31">
        <f t="shared" si="5"/>
        <v>22756</v>
      </c>
      <c r="H19" s="31">
        <f t="shared" si="5"/>
        <v>0</v>
      </c>
      <c r="I19" s="31">
        <f t="shared" si="5"/>
        <v>45082401</v>
      </c>
      <c r="J19" s="31">
        <f t="shared" si="5"/>
        <v>2233826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51475512</v>
      </c>
      <c r="O19" s="43">
        <f t="shared" si="1"/>
        <v>810.20417414297856</v>
      </c>
      <c r="P19" s="10"/>
    </row>
    <row r="20" spans="1:16">
      <c r="A20" s="12"/>
      <c r="B20" s="44">
        <v>534</v>
      </c>
      <c r="C20" s="20" t="s">
        <v>74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9337344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9337344</v>
      </c>
      <c r="O20" s="47">
        <f t="shared" si="1"/>
        <v>146.96609689300217</v>
      </c>
      <c r="P20" s="9"/>
    </row>
    <row r="21" spans="1:16">
      <c r="A21" s="12"/>
      <c r="B21" s="44">
        <v>536</v>
      </c>
      <c r="C21" s="20" t="s">
        <v>75</v>
      </c>
      <c r="D21" s="46">
        <v>0</v>
      </c>
      <c r="E21" s="46">
        <v>99936</v>
      </c>
      <c r="F21" s="46">
        <v>0</v>
      </c>
      <c r="G21" s="46">
        <v>0</v>
      </c>
      <c r="H21" s="46">
        <v>0</v>
      </c>
      <c r="I21" s="46">
        <v>31032558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31132494</v>
      </c>
      <c r="O21" s="47">
        <f t="shared" si="1"/>
        <v>490.01312682972895</v>
      </c>
      <c r="P21" s="9"/>
    </row>
    <row r="22" spans="1:16">
      <c r="A22" s="12"/>
      <c r="B22" s="44">
        <v>538</v>
      </c>
      <c r="C22" s="20" t="s">
        <v>76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4222194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4222194</v>
      </c>
      <c r="O22" s="47">
        <f t="shared" si="1"/>
        <v>66.455661535555762</v>
      </c>
      <c r="P22" s="9"/>
    </row>
    <row r="23" spans="1:16">
      <c r="A23" s="12"/>
      <c r="B23" s="44">
        <v>539</v>
      </c>
      <c r="C23" s="20" t="s">
        <v>33</v>
      </c>
      <c r="D23" s="46">
        <v>4036593</v>
      </c>
      <c r="E23" s="46">
        <v>0</v>
      </c>
      <c r="F23" s="46">
        <v>0</v>
      </c>
      <c r="G23" s="46">
        <v>22756</v>
      </c>
      <c r="H23" s="46">
        <v>0</v>
      </c>
      <c r="I23" s="46">
        <v>490305</v>
      </c>
      <c r="J23" s="46">
        <v>2233826</v>
      </c>
      <c r="K23" s="46">
        <v>0</v>
      </c>
      <c r="L23" s="46">
        <v>0</v>
      </c>
      <c r="M23" s="46">
        <v>0</v>
      </c>
      <c r="N23" s="46">
        <f t="shared" si="4"/>
        <v>6783480</v>
      </c>
      <c r="O23" s="47">
        <f t="shared" si="1"/>
        <v>106.76928888469166</v>
      </c>
      <c r="P23" s="9"/>
    </row>
    <row r="24" spans="1:16" ht="15.75">
      <c r="A24" s="28" t="s">
        <v>34</v>
      </c>
      <c r="B24" s="29"/>
      <c r="C24" s="30"/>
      <c r="D24" s="31">
        <f t="shared" ref="D24:M24" si="6">SUM(D25:D27)</f>
        <v>3533040</v>
      </c>
      <c r="E24" s="31">
        <f t="shared" si="6"/>
        <v>678822</v>
      </c>
      <c r="F24" s="31">
        <f t="shared" si="6"/>
        <v>0</v>
      </c>
      <c r="G24" s="31">
        <f t="shared" si="6"/>
        <v>2444496</v>
      </c>
      <c r="H24" s="31">
        <f t="shared" si="6"/>
        <v>0</v>
      </c>
      <c r="I24" s="31">
        <f t="shared" si="6"/>
        <v>470291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7126649</v>
      </c>
      <c r="O24" s="43">
        <f t="shared" si="1"/>
        <v>112.17063304687254</v>
      </c>
      <c r="P24" s="10"/>
    </row>
    <row r="25" spans="1:16">
      <c r="A25" s="12"/>
      <c r="B25" s="44">
        <v>541</v>
      </c>
      <c r="C25" s="20" t="s">
        <v>77</v>
      </c>
      <c r="D25" s="46">
        <v>3321662</v>
      </c>
      <c r="E25" s="46">
        <v>620827</v>
      </c>
      <c r="F25" s="46">
        <v>0</v>
      </c>
      <c r="G25" s="46">
        <v>1567065</v>
      </c>
      <c r="H25" s="46">
        <v>0</v>
      </c>
      <c r="I25" s="46">
        <v>470291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5979845</v>
      </c>
      <c r="O25" s="47">
        <f t="shared" si="1"/>
        <v>94.120392230931472</v>
      </c>
      <c r="P25" s="9"/>
    </row>
    <row r="26" spans="1:16">
      <c r="A26" s="12"/>
      <c r="B26" s="44">
        <v>545</v>
      </c>
      <c r="C26" s="20" t="s">
        <v>65</v>
      </c>
      <c r="D26" s="46">
        <v>211378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211378</v>
      </c>
      <c r="O26" s="47">
        <f t="shared" si="1"/>
        <v>3.3270060125287246</v>
      </c>
      <c r="P26" s="9"/>
    </row>
    <row r="27" spans="1:16">
      <c r="A27" s="12"/>
      <c r="B27" s="44">
        <v>549</v>
      </c>
      <c r="C27" s="20" t="s">
        <v>78</v>
      </c>
      <c r="D27" s="46">
        <v>0</v>
      </c>
      <c r="E27" s="46">
        <v>57995</v>
      </c>
      <c r="F27" s="46">
        <v>0</v>
      </c>
      <c r="G27" s="46">
        <v>877431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935426</v>
      </c>
      <c r="O27" s="47">
        <f t="shared" si="1"/>
        <v>14.723234803412346</v>
      </c>
      <c r="P27" s="9"/>
    </row>
    <row r="28" spans="1:16" ht="15.75">
      <c r="A28" s="28" t="s">
        <v>36</v>
      </c>
      <c r="B28" s="29"/>
      <c r="C28" s="30"/>
      <c r="D28" s="31">
        <f t="shared" ref="D28:M28" si="8">SUM(D29:D31)</f>
        <v>248992</v>
      </c>
      <c r="E28" s="31">
        <f t="shared" si="8"/>
        <v>2439869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28073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172177</v>
      </c>
      <c r="N28" s="31">
        <f t="shared" si="7"/>
        <v>2889111</v>
      </c>
      <c r="O28" s="43">
        <f t="shared" si="1"/>
        <v>45.473463027670221</v>
      </c>
      <c r="P28" s="10"/>
    </row>
    <row r="29" spans="1:16">
      <c r="A29" s="13"/>
      <c r="B29" s="45">
        <v>552</v>
      </c>
      <c r="C29" s="21" t="s">
        <v>37</v>
      </c>
      <c r="D29" s="46">
        <v>0</v>
      </c>
      <c r="E29" s="46">
        <v>1316806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172177</v>
      </c>
      <c r="N29" s="46">
        <f t="shared" si="7"/>
        <v>1488983</v>
      </c>
      <c r="O29" s="47">
        <f t="shared" si="1"/>
        <v>23.436002770170301</v>
      </c>
      <c r="P29" s="9"/>
    </row>
    <row r="30" spans="1:16">
      <c r="A30" s="13"/>
      <c r="B30" s="45">
        <v>554</v>
      </c>
      <c r="C30" s="21" t="s">
        <v>38</v>
      </c>
      <c r="D30" s="46">
        <v>0</v>
      </c>
      <c r="E30" s="46">
        <v>1123063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1123063</v>
      </c>
      <c r="O30" s="47">
        <f t="shared" si="1"/>
        <v>17.676566877577361</v>
      </c>
      <c r="P30" s="9"/>
    </row>
    <row r="31" spans="1:16">
      <c r="A31" s="13"/>
      <c r="B31" s="45">
        <v>559</v>
      </c>
      <c r="C31" s="21" t="s">
        <v>66</v>
      </c>
      <c r="D31" s="46">
        <v>248992</v>
      </c>
      <c r="E31" s="46">
        <v>0</v>
      </c>
      <c r="F31" s="46">
        <v>0</v>
      </c>
      <c r="G31" s="46">
        <v>0</v>
      </c>
      <c r="H31" s="46">
        <v>0</v>
      </c>
      <c r="I31" s="46">
        <v>28073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277065</v>
      </c>
      <c r="O31" s="47">
        <f t="shared" si="1"/>
        <v>4.3608933799225609</v>
      </c>
      <c r="P31" s="9"/>
    </row>
    <row r="32" spans="1:16" ht="15.75">
      <c r="A32" s="28" t="s">
        <v>52</v>
      </c>
      <c r="B32" s="29"/>
      <c r="C32" s="30"/>
      <c r="D32" s="31">
        <f t="shared" ref="D32:M32" si="9">SUM(D33:D33)</f>
        <v>78972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78972</v>
      </c>
      <c r="O32" s="43">
        <f t="shared" si="1"/>
        <v>1.2429880064217584</v>
      </c>
      <c r="P32" s="10"/>
    </row>
    <row r="33" spans="1:119">
      <c r="A33" s="12"/>
      <c r="B33" s="44">
        <v>564</v>
      </c>
      <c r="C33" s="20" t="s">
        <v>79</v>
      </c>
      <c r="D33" s="46">
        <v>78972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78972</v>
      </c>
      <c r="O33" s="47">
        <f t="shared" si="1"/>
        <v>1.2429880064217584</v>
      </c>
      <c r="P33" s="9"/>
    </row>
    <row r="34" spans="1:119" ht="15.75">
      <c r="A34" s="28" t="s">
        <v>39</v>
      </c>
      <c r="B34" s="29"/>
      <c r="C34" s="30"/>
      <c r="D34" s="31">
        <f t="shared" ref="D34:M34" si="11">SUM(D35:D39)</f>
        <v>3631354</v>
      </c>
      <c r="E34" s="31">
        <f t="shared" si="11"/>
        <v>36192</v>
      </c>
      <c r="F34" s="31">
        <f t="shared" si="11"/>
        <v>0</v>
      </c>
      <c r="G34" s="31">
        <f t="shared" si="11"/>
        <v>3744120</v>
      </c>
      <c r="H34" s="31">
        <f t="shared" si="11"/>
        <v>0</v>
      </c>
      <c r="I34" s="31">
        <f t="shared" si="11"/>
        <v>9462050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16873716</v>
      </c>
      <c r="O34" s="43">
        <f t="shared" si="1"/>
        <v>265.58560770611012</v>
      </c>
      <c r="P34" s="9"/>
    </row>
    <row r="35" spans="1:119">
      <c r="A35" s="12"/>
      <c r="B35" s="44">
        <v>572</v>
      </c>
      <c r="C35" s="20" t="s">
        <v>80</v>
      </c>
      <c r="D35" s="46">
        <v>2532600</v>
      </c>
      <c r="E35" s="46">
        <v>18003</v>
      </c>
      <c r="F35" s="46">
        <v>0</v>
      </c>
      <c r="G35" s="46">
        <v>1105215</v>
      </c>
      <c r="H35" s="46">
        <v>0</v>
      </c>
      <c r="I35" s="46">
        <v>5614987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9270805</v>
      </c>
      <c r="O35" s="47">
        <f t="shared" si="1"/>
        <v>145.91879938300752</v>
      </c>
      <c r="P35" s="9"/>
    </row>
    <row r="36" spans="1:119">
      <c r="A36" s="12"/>
      <c r="B36" s="44">
        <v>573</v>
      </c>
      <c r="C36" s="20" t="s">
        <v>67</v>
      </c>
      <c r="D36" s="46">
        <v>151699</v>
      </c>
      <c r="E36" s="46">
        <v>18189</v>
      </c>
      <c r="F36" s="46">
        <v>0</v>
      </c>
      <c r="G36" s="46">
        <v>279730</v>
      </c>
      <c r="H36" s="46">
        <v>0</v>
      </c>
      <c r="I36" s="46">
        <v>2689535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3139153</v>
      </c>
      <c r="O36" s="47">
        <f t="shared" si="1"/>
        <v>49.409025088928765</v>
      </c>
      <c r="P36" s="9"/>
    </row>
    <row r="37" spans="1:119">
      <c r="A37" s="12"/>
      <c r="B37" s="44">
        <v>574</v>
      </c>
      <c r="C37" s="20" t="s">
        <v>68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272624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272624</v>
      </c>
      <c r="O37" s="47">
        <f t="shared" si="1"/>
        <v>4.2909937985960269</v>
      </c>
      <c r="P37" s="9"/>
    </row>
    <row r="38" spans="1:119">
      <c r="A38" s="12"/>
      <c r="B38" s="44">
        <v>575</v>
      </c>
      <c r="C38" s="20" t="s">
        <v>81</v>
      </c>
      <c r="D38" s="46">
        <v>947055</v>
      </c>
      <c r="E38" s="46">
        <v>0</v>
      </c>
      <c r="F38" s="46">
        <v>0</v>
      </c>
      <c r="G38" s="46">
        <v>131337</v>
      </c>
      <c r="H38" s="46">
        <v>0</v>
      </c>
      <c r="I38" s="46">
        <v>884904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1963296</v>
      </c>
      <c r="O38" s="47">
        <f t="shared" si="1"/>
        <v>30.901501558220794</v>
      </c>
      <c r="P38" s="9"/>
    </row>
    <row r="39" spans="1:119">
      <c r="A39" s="12"/>
      <c r="B39" s="44">
        <v>579</v>
      </c>
      <c r="C39" s="20" t="s">
        <v>42</v>
      </c>
      <c r="D39" s="46">
        <v>0</v>
      </c>
      <c r="E39" s="46">
        <v>0</v>
      </c>
      <c r="F39" s="46">
        <v>0</v>
      </c>
      <c r="G39" s="46">
        <v>2227838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2227838</v>
      </c>
      <c r="O39" s="47">
        <f t="shared" si="1"/>
        <v>35.065287877357008</v>
      </c>
      <c r="P39" s="9"/>
    </row>
    <row r="40" spans="1:119" ht="15.75">
      <c r="A40" s="28" t="s">
        <v>82</v>
      </c>
      <c r="B40" s="29"/>
      <c r="C40" s="30"/>
      <c r="D40" s="31">
        <f t="shared" ref="D40:M40" si="12">SUM(D41:D42)</f>
        <v>4360819</v>
      </c>
      <c r="E40" s="31">
        <f t="shared" si="12"/>
        <v>3536327</v>
      </c>
      <c r="F40" s="31">
        <f t="shared" si="12"/>
        <v>0</v>
      </c>
      <c r="G40" s="31">
        <f t="shared" si="12"/>
        <v>80882</v>
      </c>
      <c r="H40" s="31">
        <f t="shared" si="12"/>
        <v>0</v>
      </c>
      <c r="I40" s="31">
        <f t="shared" si="12"/>
        <v>19941657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27919685</v>
      </c>
      <c r="O40" s="43">
        <f t="shared" si="1"/>
        <v>439.4447854691976</v>
      </c>
      <c r="P40" s="9"/>
    </row>
    <row r="41" spans="1:119">
      <c r="A41" s="12"/>
      <c r="B41" s="44">
        <v>581</v>
      </c>
      <c r="C41" s="20" t="s">
        <v>83</v>
      </c>
      <c r="D41" s="46">
        <v>4360819</v>
      </c>
      <c r="E41" s="46">
        <v>3536327</v>
      </c>
      <c r="F41" s="46">
        <v>0</v>
      </c>
      <c r="G41" s="46">
        <v>80882</v>
      </c>
      <c r="H41" s="46">
        <v>0</v>
      </c>
      <c r="I41" s="46">
        <v>16222486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24200514</v>
      </c>
      <c r="O41" s="47">
        <f t="shared" si="1"/>
        <v>380.90650675229011</v>
      </c>
      <c r="P41" s="9"/>
    </row>
    <row r="42" spans="1:119" ht="15.75" thickBot="1">
      <c r="A42" s="12"/>
      <c r="B42" s="44">
        <v>591</v>
      </c>
      <c r="C42" s="20" t="s">
        <v>88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3719171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3719171</v>
      </c>
      <c r="O42" s="47">
        <f t="shared" si="1"/>
        <v>58.538278716907485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3">SUM(D5,D15,D19,D24,D28,D32,D34,D40)</f>
        <v>65879553</v>
      </c>
      <c r="E43" s="15">
        <f t="shared" si="13"/>
        <v>9599893</v>
      </c>
      <c r="F43" s="15">
        <f t="shared" si="13"/>
        <v>5248587</v>
      </c>
      <c r="G43" s="15">
        <f t="shared" si="13"/>
        <v>6507905</v>
      </c>
      <c r="H43" s="15">
        <f t="shared" si="13"/>
        <v>0</v>
      </c>
      <c r="I43" s="15">
        <f t="shared" si="13"/>
        <v>78008866</v>
      </c>
      <c r="J43" s="15">
        <f t="shared" si="13"/>
        <v>12060582</v>
      </c>
      <c r="K43" s="15">
        <f t="shared" si="13"/>
        <v>14416974</v>
      </c>
      <c r="L43" s="15">
        <f t="shared" si="13"/>
        <v>0</v>
      </c>
      <c r="M43" s="15">
        <f t="shared" si="13"/>
        <v>172177</v>
      </c>
      <c r="N43" s="15">
        <f>SUM(D43:M43)</f>
        <v>191894537</v>
      </c>
      <c r="O43" s="37">
        <f t="shared" si="1"/>
        <v>3020.3440205244437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163" t="s">
        <v>89</v>
      </c>
      <c r="M45" s="163"/>
      <c r="N45" s="163"/>
      <c r="O45" s="41">
        <v>63534</v>
      </c>
    </row>
    <row r="46" spans="1:119">
      <c r="A46" s="164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2"/>
    </row>
    <row r="47" spans="1:119" ht="15.75" customHeight="1" thickBot="1">
      <c r="A47" s="165" t="s">
        <v>56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2024-11-18T18:02:02Z</cp:lastPrinted>
  <dcterms:created xsi:type="dcterms:W3CDTF">2000-08-31T21:26:31Z</dcterms:created>
  <dcterms:modified xsi:type="dcterms:W3CDTF">2024-11-18T18:02:13Z</dcterms:modified>
</cp:coreProperties>
</file>