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'2008'!$A$1:$O$57</definedName>
    <definedName name="_xlnm.Print_Area" localSheetId="14">'2009'!$A$1:$O$60</definedName>
    <definedName name="_xlnm.Print_Area" localSheetId="13">'2010'!$A$1:$O$64</definedName>
    <definedName name="_xlnm.Print_Area" localSheetId="12">'2011'!$A$1:$O$68</definedName>
    <definedName name="_xlnm.Print_Area" localSheetId="11">'2012'!$A$1:$O$67</definedName>
    <definedName name="_xlnm.Print_Area" localSheetId="10">'2013'!$A$1:$O$76</definedName>
    <definedName name="_xlnm.Print_Area" localSheetId="9">'2014'!$A$1:$O$76</definedName>
    <definedName name="_xlnm.Print_Area" localSheetId="8">'2015'!$A$1:$O$79</definedName>
    <definedName name="_xlnm.Print_Area" localSheetId="7">'2016'!$A$1:$O$76</definedName>
    <definedName name="_xlnm.Print_Area" localSheetId="6">'2017'!$A$1:$O$76</definedName>
    <definedName name="_xlnm.Print_Area" localSheetId="5">'2018'!$A$1:$O$75</definedName>
    <definedName name="_xlnm.Print_Area" localSheetId="4">'2019'!$A$1:$O$81</definedName>
    <definedName name="_xlnm.Print_Area" localSheetId="3">'2020'!$A$1:$O$85</definedName>
    <definedName name="_xlnm.Print_Area" localSheetId="2">'2021'!$A$1:$P$82</definedName>
    <definedName name="_xlnm.Print_Area" localSheetId="1">'2022'!$A$1:$P$81</definedName>
    <definedName name="_xlnm.Print_Area" localSheetId="0">'2023'!$A$1:$P$90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5" i="48" l="1"/>
  <c r="P85" i="48" s="1"/>
  <c r="O84" i="48"/>
  <c r="P84" i="48" s="1"/>
  <c r="O83" i="48"/>
  <c r="P83" i="48" s="1"/>
  <c r="O82" i="48"/>
  <c r="P82" i="48" s="1"/>
  <c r="N81" i="48"/>
  <c r="M81" i="48"/>
  <c r="L81" i="48"/>
  <c r="K81" i="48"/>
  <c r="J81" i="48"/>
  <c r="I81" i="48"/>
  <c r="H81" i="48"/>
  <c r="G81" i="48"/>
  <c r="F81" i="48"/>
  <c r="E81" i="48"/>
  <c r="D81" i="48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1" i="48" l="1"/>
  <c r="P81" i="48" s="1"/>
  <c r="O68" i="48"/>
  <c r="P68" i="48" s="1"/>
  <c r="O61" i="48"/>
  <c r="P61" i="48" s="1"/>
  <c r="O47" i="48"/>
  <c r="P47" i="48" s="1"/>
  <c r="O26" i="48"/>
  <c r="P26" i="48" s="1"/>
  <c r="D86" i="48"/>
  <c r="K86" i="48"/>
  <c r="J86" i="48"/>
  <c r="G86" i="48"/>
  <c r="H86" i="48"/>
  <c r="E86" i="48"/>
  <c r="F86" i="48"/>
  <c r="I86" i="48"/>
  <c r="M86" i="48"/>
  <c r="N86" i="48"/>
  <c r="O13" i="48"/>
  <c r="P13" i="48" s="1"/>
  <c r="O5" i="48"/>
  <c r="P5" i="48" s="1"/>
  <c r="L86" i="48"/>
  <c r="O76" i="47"/>
  <c r="P76" i="47" s="1"/>
  <c r="O75" i="47"/>
  <c r="P75" i="47" s="1"/>
  <c r="O74" i="47"/>
  <c r="P74" i="47" s="1"/>
  <c r="O73" i="47"/>
  <c r="P73" i="47" s="1"/>
  <c r="N72" i="47"/>
  <c r="M72" i="47"/>
  <c r="L72" i="47"/>
  <c r="K72" i="47"/>
  <c r="J72" i="47"/>
  <c r="I72" i="47"/>
  <c r="H72" i="47"/>
  <c r="G72" i="47"/>
  <c r="F72" i="47"/>
  <c r="E72" i="47"/>
  <c r="D72" i="47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6" i="48" l="1"/>
  <c r="P86" i="48" s="1"/>
  <c r="O72" i="47"/>
  <c r="P72" i="47" s="1"/>
  <c r="O61" i="47"/>
  <c r="P61" i="47" s="1"/>
  <c r="O54" i="47"/>
  <c r="P54" i="47" s="1"/>
  <c r="O43" i="47"/>
  <c r="P43" i="47" s="1"/>
  <c r="O26" i="47"/>
  <c r="P26" i="47" s="1"/>
  <c r="D77" i="47"/>
  <c r="M77" i="47"/>
  <c r="H77" i="47"/>
  <c r="L77" i="47"/>
  <c r="N77" i="47"/>
  <c r="O13" i="47"/>
  <c r="P13" i="47" s="1"/>
  <c r="J77" i="47"/>
  <c r="I77" i="47"/>
  <c r="K77" i="47"/>
  <c r="O5" i="47"/>
  <c r="P5" i="47" s="1"/>
  <c r="G77" i="47"/>
  <c r="E77" i="47"/>
  <c r="F77" i="47"/>
  <c r="N24" i="45"/>
  <c r="O24" i="45"/>
  <c r="N23" i="45"/>
  <c r="O23" i="45"/>
  <c r="O77" i="46"/>
  <c r="P77" i="46" s="1"/>
  <c r="O76" i="46"/>
  <c r="P76" i="46"/>
  <c r="O75" i="46"/>
  <c r="P75" i="46"/>
  <c r="O74" i="46"/>
  <c r="P74" i="46" s="1"/>
  <c r="N73" i="46"/>
  <c r="M73" i="46"/>
  <c r="L73" i="46"/>
  <c r="K73" i="46"/>
  <c r="J73" i="46"/>
  <c r="I73" i="46"/>
  <c r="H73" i="46"/>
  <c r="G73" i="46"/>
  <c r="F73" i="46"/>
  <c r="E73" i="46"/>
  <c r="D73" i="46"/>
  <c r="O72" i="46"/>
  <c r="P72" i="46" s="1"/>
  <c r="O71" i="46"/>
  <c r="P71" i="46" s="1"/>
  <c r="O70" i="46"/>
  <c r="P70" i="46"/>
  <c r="O69" i="46"/>
  <c r="P69" i="46" s="1"/>
  <c r="O68" i="46"/>
  <c r="P68" i="46" s="1"/>
  <c r="O67" i="46"/>
  <c r="P67" i="46"/>
  <c r="O66" i="46"/>
  <c r="P66" i="46" s="1"/>
  <c r="O65" i="46"/>
  <c r="P65" i="46" s="1"/>
  <c r="O64" i="46"/>
  <c r="P64" i="46"/>
  <c r="O63" i="46"/>
  <c r="P63" i="46" s="1"/>
  <c r="N62" i="46"/>
  <c r="M62" i="46"/>
  <c r="L62" i="46"/>
  <c r="K62" i="46"/>
  <c r="J62" i="46"/>
  <c r="I62" i="46"/>
  <c r="H62" i="46"/>
  <c r="G62" i="46"/>
  <c r="F62" i="46"/>
  <c r="E62" i="46"/>
  <c r="D62" i="46"/>
  <c r="O61" i="46"/>
  <c r="P61" i="46"/>
  <c r="O60" i="46"/>
  <c r="P60" i="46"/>
  <c r="O59" i="46"/>
  <c r="P59" i="46" s="1"/>
  <c r="O58" i="46"/>
  <c r="P58" i="46"/>
  <c r="O57" i="46"/>
  <c r="P57" i="46"/>
  <c r="N56" i="46"/>
  <c r="M56" i="46"/>
  <c r="L56" i="46"/>
  <c r="K56" i="46"/>
  <c r="J56" i="46"/>
  <c r="I56" i="46"/>
  <c r="H56" i="46"/>
  <c r="G56" i="46"/>
  <c r="F56" i="46"/>
  <c r="E56" i="46"/>
  <c r="D56" i="46"/>
  <c r="O55" i="46"/>
  <c r="P55" i="46"/>
  <c r="O54" i="46"/>
  <c r="P54" i="46" s="1"/>
  <c r="O53" i="46"/>
  <c r="P53" i="46" s="1"/>
  <c r="O52" i="46"/>
  <c r="P52" i="46" s="1"/>
  <c r="O51" i="46"/>
  <c r="P51" i="46" s="1"/>
  <c r="O50" i="46"/>
  <c r="P50" i="46" s="1"/>
  <c r="O49" i="46"/>
  <c r="P49" i="46"/>
  <c r="O48" i="46"/>
  <c r="P48" i="46" s="1"/>
  <c r="O47" i="46"/>
  <c r="P47" i="46" s="1"/>
  <c r="O46" i="46"/>
  <c r="P46" i="46"/>
  <c r="O45" i="46"/>
  <c r="P45" i="46" s="1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/>
  <c r="O42" i="46"/>
  <c r="P42" i="46"/>
  <c r="O41" i="46"/>
  <c r="P41" i="46" s="1"/>
  <c r="O40" i="46"/>
  <c r="P40" i="46"/>
  <c r="O39" i="46"/>
  <c r="P39" i="46"/>
  <c r="O38" i="46"/>
  <c r="P38" i="46" s="1"/>
  <c r="O37" i="46"/>
  <c r="P37" i="46"/>
  <c r="O36" i="46"/>
  <c r="P36" i="46"/>
  <c r="O35" i="46"/>
  <c r="P35" i="46" s="1"/>
  <c r="O34" i="46"/>
  <c r="P34" i="46"/>
  <c r="O33" i="46"/>
  <c r="P33" i="46"/>
  <c r="O32" i="46"/>
  <c r="P32" i="46" s="1"/>
  <c r="O31" i="46"/>
  <c r="P31" i="46"/>
  <c r="O30" i="46"/>
  <c r="P30" i="46"/>
  <c r="O29" i="46"/>
  <c r="P29" i="46" s="1"/>
  <c r="O28" i="46"/>
  <c r="P28" i="46" s="1"/>
  <c r="O27" i="46"/>
  <c r="P27" i="46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 s="1"/>
  <c r="O24" i="46"/>
  <c r="P24" i="46" s="1"/>
  <c r="O23" i="46"/>
  <c r="P23" i="46" s="1"/>
  <c r="O22" i="46"/>
  <c r="P22" i="46"/>
  <c r="O21" i="46"/>
  <c r="P21" i="46" s="1"/>
  <c r="O20" i="46"/>
  <c r="P20" i="46" s="1"/>
  <c r="O19" i="46"/>
  <c r="P19" i="46"/>
  <c r="O18" i="46"/>
  <c r="P18" i="46" s="1"/>
  <c r="O17" i="46"/>
  <c r="P17" i="46" s="1"/>
  <c r="O16" i="46"/>
  <c r="P16" i="46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/>
  <c r="O11" i="46"/>
  <c r="P11" i="46"/>
  <c r="O10" i="46"/>
  <c r="P10" i="46"/>
  <c r="O9" i="46"/>
  <c r="P9" i="46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80" i="45"/>
  <c r="O80" i="45"/>
  <c r="N79" i="45"/>
  <c r="O79" i="45" s="1"/>
  <c r="N78" i="45"/>
  <c r="O78" i="45" s="1"/>
  <c r="M77" i="45"/>
  <c r="L77" i="45"/>
  <c r="K77" i="45"/>
  <c r="J77" i="45"/>
  <c r="I77" i="45"/>
  <c r="H77" i="45"/>
  <c r="G77" i="45"/>
  <c r="F77" i="45"/>
  <c r="E77" i="45"/>
  <c r="N77" i="45" s="1"/>
  <c r="O77" i="45" s="1"/>
  <c r="D77" i="45"/>
  <c r="N76" i="45"/>
  <c r="O76" i="45"/>
  <c r="N75" i="45"/>
  <c r="O75" i="45" s="1"/>
  <c r="N74" i="45"/>
  <c r="O74" i="45" s="1"/>
  <c r="N73" i="45"/>
  <c r="O73" i="45"/>
  <c r="N72" i="45"/>
  <c r="O72" i="45" s="1"/>
  <c r="N71" i="45"/>
  <c r="O71" i="45" s="1"/>
  <c r="N70" i="45"/>
  <c r="O70" i="45"/>
  <c r="N69" i="45"/>
  <c r="O69" i="45" s="1"/>
  <c r="N68" i="45"/>
  <c r="O68" i="45" s="1"/>
  <c r="N67" i="45"/>
  <c r="O67" i="45" s="1"/>
  <c r="M66" i="45"/>
  <c r="N66" i="45" s="1"/>
  <c r="O66" i="45" s="1"/>
  <c r="L66" i="45"/>
  <c r="K66" i="45"/>
  <c r="J66" i="45"/>
  <c r="I66" i="45"/>
  <c r="H66" i="45"/>
  <c r="G66" i="45"/>
  <c r="F66" i="45"/>
  <c r="E66" i="45"/>
  <c r="D66" i="45"/>
  <c r="N65" i="45"/>
  <c r="O65" i="45" s="1"/>
  <c r="N64" i="45"/>
  <c r="O64" i="45" s="1"/>
  <c r="N63" i="45"/>
  <c r="O63" i="45"/>
  <c r="N62" i="45"/>
  <c r="O62" i="45" s="1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/>
  <c r="N49" i="45"/>
  <c r="O49" i="45" s="1"/>
  <c r="N48" i="45"/>
  <c r="O48" i="45" s="1"/>
  <c r="M47" i="45"/>
  <c r="L47" i="45"/>
  <c r="L81" i="45" s="1"/>
  <c r="K47" i="45"/>
  <c r="J47" i="45"/>
  <c r="I47" i="45"/>
  <c r="H47" i="45"/>
  <c r="G47" i="45"/>
  <c r="F47" i="45"/>
  <c r="E47" i="45"/>
  <c r="D47" i="45"/>
  <c r="N46" i="45"/>
  <c r="O46" i="45" s="1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/>
  <c r="N39" i="45"/>
  <c r="O39" i="45" s="1"/>
  <c r="N38" i="45"/>
  <c r="O38" i="45" s="1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/>
  <c r="N30" i="45"/>
  <c r="O30" i="45" s="1"/>
  <c r="N29" i="45"/>
  <c r="O29" i="45" s="1"/>
  <c r="N28" i="45"/>
  <c r="O28" i="45" s="1"/>
  <c r="M27" i="45"/>
  <c r="N27" i="45" s="1"/>
  <c r="O27" i="45" s="1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2" i="45"/>
  <c r="O22" i="45"/>
  <c r="N21" i="45"/>
  <c r="O21" i="45" s="1"/>
  <c r="N20" i="45"/>
  <c r="O20" i="45" s="1"/>
  <c r="N19" i="45"/>
  <c r="O19" i="45"/>
  <c r="N18" i="45"/>
  <c r="O18" i="45" s="1"/>
  <c r="N17" i="45"/>
  <c r="O17" i="45" s="1"/>
  <c r="N16" i="45"/>
  <c r="O16" i="45"/>
  <c r="N15" i="45"/>
  <c r="O15" i="45" s="1"/>
  <c r="M14" i="45"/>
  <c r="L14" i="45"/>
  <c r="K14" i="45"/>
  <c r="K81" i="45" s="1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/>
  <c r="N10" i="45"/>
  <c r="O10" i="45"/>
  <c r="N9" i="45"/>
  <c r="O9" i="45" s="1"/>
  <c r="N8" i="45"/>
  <c r="O8" i="45"/>
  <c r="N7" i="45"/>
  <c r="O7" i="45"/>
  <c r="N6" i="45"/>
  <c r="O6" i="45"/>
  <c r="M5" i="45"/>
  <c r="L5" i="45"/>
  <c r="K5" i="45"/>
  <c r="J5" i="45"/>
  <c r="I5" i="45"/>
  <c r="I81" i="45" s="1"/>
  <c r="H5" i="45"/>
  <c r="G5" i="45"/>
  <c r="F5" i="45"/>
  <c r="F81" i="45" s="1"/>
  <c r="E5" i="45"/>
  <c r="N5" i="45"/>
  <c r="O5" i="45" s="1"/>
  <c r="D5" i="45"/>
  <c r="N76" i="44"/>
  <c r="O76" i="44"/>
  <c r="N75" i="44"/>
  <c r="O75" i="44"/>
  <c r="N74" i="44"/>
  <c r="O74" i="44" s="1"/>
  <c r="N73" i="44"/>
  <c r="O73" i="44"/>
  <c r="M72" i="44"/>
  <c r="L72" i="44"/>
  <c r="K72" i="44"/>
  <c r="J72" i="44"/>
  <c r="I72" i="44"/>
  <c r="H72" i="44"/>
  <c r="G72" i="44"/>
  <c r="F72" i="44"/>
  <c r="E72" i="44"/>
  <c r="D72" i="44"/>
  <c r="N71" i="44"/>
  <c r="O71" i="44"/>
  <c r="N70" i="44"/>
  <c r="O70" i="44"/>
  <c r="N69" i="44"/>
  <c r="O69" i="44"/>
  <c r="N68" i="44"/>
  <c r="O68" i="44"/>
  <c r="N67" i="44"/>
  <c r="O67" i="44"/>
  <c r="N66" i="44"/>
  <c r="O66" i="44" s="1"/>
  <c r="N65" i="44"/>
  <c r="O65" i="44"/>
  <c r="N64" i="44"/>
  <c r="O64" i="44" s="1"/>
  <c r="N63" i="44"/>
  <c r="O63" i="44"/>
  <c r="N62" i="44"/>
  <c r="O62" i="44"/>
  <c r="M61" i="44"/>
  <c r="L61" i="44"/>
  <c r="K61" i="44"/>
  <c r="J61" i="44"/>
  <c r="I61" i="44"/>
  <c r="H61" i="44"/>
  <c r="G61" i="44"/>
  <c r="F61" i="44"/>
  <c r="E61" i="44"/>
  <c r="D61" i="44"/>
  <c r="N60" i="44"/>
  <c r="O60" i="44"/>
  <c r="N59" i="44"/>
  <c r="O59" i="44"/>
  <c r="N58" i="44"/>
  <c r="O58" i="44" s="1"/>
  <c r="N57" i="44"/>
  <c r="O57" i="44"/>
  <c r="N56" i="44"/>
  <c r="O56" i="44" s="1"/>
  <c r="N55" i="44"/>
  <c r="O55" i="44"/>
  <c r="M54" i="44"/>
  <c r="L54" i="44"/>
  <c r="K54" i="44"/>
  <c r="J54" i="44"/>
  <c r="I54" i="44"/>
  <c r="H54" i="44"/>
  <c r="G54" i="44"/>
  <c r="F54" i="44"/>
  <c r="F77" i="44" s="1"/>
  <c r="E54" i="44"/>
  <c r="D54" i="44"/>
  <c r="N53" i="44"/>
  <c r="O53" i="44"/>
  <c r="N52" i="44"/>
  <c r="O52" i="44"/>
  <c r="N51" i="44"/>
  <c r="O51" i="44"/>
  <c r="N50" i="44"/>
  <c r="O50" i="44" s="1"/>
  <c r="N49" i="44"/>
  <c r="O49" i="44"/>
  <c r="N48" i="44"/>
  <c r="O48" i="44" s="1"/>
  <c r="N47" i="44"/>
  <c r="O47" i="44"/>
  <c r="N46" i="44"/>
  <c r="O46" i="44"/>
  <c r="N45" i="44"/>
  <c r="O45" i="44"/>
  <c r="N44" i="44"/>
  <c r="O44" i="44" s="1"/>
  <c r="N43" i="44"/>
  <c r="O43" i="44"/>
  <c r="M42" i="44"/>
  <c r="L42" i="44"/>
  <c r="N42" i="44" s="1"/>
  <c r="O42" i="44" s="1"/>
  <c r="K42" i="44"/>
  <c r="J42" i="44"/>
  <c r="I42" i="44"/>
  <c r="H42" i="44"/>
  <c r="G42" i="44"/>
  <c r="F42" i="44"/>
  <c r="E42" i="44"/>
  <c r="D42" i="44"/>
  <c r="N41" i="44"/>
  <c r="O41" i="44"/>
  <c r="N40" i="44"/>
  <c r="O40" i="44"/>
  <c r="N39" i="44"/>
  <c r="O39" i="44"/>
  <c r="N38" i="44"/>
  <c r="O38" i="44"/>
  <c r="N37" i="44"/>
  <c r="O37" i="44"/>
  <c r="N36" i="44"/>
  <c r="O36" i="44" s="1"/>
  <c r="N35" i="44"/>
  <c r="O35" i="44"/>
  <c r="N34" i="44"/>
  <c r="O34" i="44" s="1"/>
  <c r="N33" i="44"/>
  <c r="O33" i="44"/>
  <c r="N32" i="44"/>
  <c r="O32" i="44"/>
  <c r="N31" i="44"/>
  <c r="O31" i="44"/>
  <c r="N30" i="44"/>
  <c r="O30" i="44" s="1"/>
  <c r="N29" i="44"/>
  <c r="O29" i="44"/>
  <c r="N28" i="44"/>
  <c r="O28" i="44"/>
  <c r="N27" i="44"/>
  <c r="O27" i="44"/>
  <c r="N26" i="44"/>
  <c r="O26" i="44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N21" i="44"/>
  <c r="O21" i="44"/>
  <c r="N20" i="44"/>
  <c r="O20" i="44"/>
  <c r="N19" i="44"/>
  <c r="O19" i="44"/>
  <c r="N18" i="44"/>
  <c r="O18" i="44"/>
  <c r="N17" i="44"/>
  <c r="O17" i="44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70" i="43"/>
  <c r="O70" i="43" s="1"/>
  <c r="N69" i="43"/>
  <c r="O69" i="43"/>
  <c r="N68" i="43"/>
  <c r="O68" i="43"/>
  <c r="N67" i="43"/>
  <c r="O67" i="43"/>
  <c r="M66" i="43"/>
  <c r="L66" i="43"/>
  <c r="K66" i="43"/>
  <c r="J66" i="43"/>
  <c r="I66" i="43"/>
  <c r="H66" i="43"/>
  <c r="G66" i="43"/>
  <c r="F66" i="43"/>
  <c r="E66" i="43"/>
  <c r="D66" i="43"/>
  <c r="N65" i="43"/>
  <c r="O65" i="43"/>
  <c r="N64" i="43"/>
  <c r="O64" i="43" s="1"/>
  <c r="N63" i="43"/>
  <c r="O63" i="43"/>
  <c r="N62" i="43"/>
  <c r="O62" i="43"/>
  <c r="N61" i="43"/>
  <c r="O61" i="43"/>
  <c r="N60" i="43"/>
  <c r="O60" i="43"/>
  <c r="N59" i="43"/>
  <c r="O59" i="43"/>
  <c r="N58" i="43"/>
  <c r="O58" i="43" s="1"/>
  <c r="M57" i="43"/>
  <c r="L57" i="43"/>
  <c r="K57" i="43"/>
  <c r="J57" i="43"/>
  <c r="I57" i="43"/>
  <c r="H57" i="43"/>
  <c r="G57" i="43"/>
  <c r="F57" i="43"/>
  <c r="E57" i="43"/>
  <c r="D57" i="43"/>
  <c r="N56" i="43"/>
  <c r="O56" i="43" s="1"/>
  <c r="N55" i="43"/>
  <c r="O55" i="43"/>
  <c r="N54" i="43"/>
  <c r="O54" i="43"/>
  <c r="N53" i="43"/>
  <c r="O53" i="43"/>
  <c r="N52" i="43"/>
  <c r="O52" i="43"/>
  <c r="N51" i="43"/>
  <c r="O51" i="43"/>
  <c r="M50" i="43"/>
  <c r="L50" i="43"/>
  <c r="K50" i="43"/>
  <c r="J50" i="43"/>
  <c r="I50" i="43"/>
  <c r="H50" i="43"/>
  <c r="G50" i="43"/>
  <c r="F50" i="43"/>
  <c r="E50" i="43"/>
  <c r="D50" i="43"/>
  <c r="N49" i="43"/>
  <c r="O49" i="43"/>
  <c r="N48" i="43"/>
  <c r="O48" i="43" s="1"/>
  <c r="N47" i="43"/>
  <c r="O47" i="43"/>
  <c r="N46" i="43"/>
  <c r="O46" i="43" s="1"/>
  <c r="N45" i="43"/>
  <c r="O45" i="43"/>
  <c r="N44" i="43"/>
  <c r="O44" i="43"/>
  <c r="N43" i="43"/>
  <c r="O43" i="43"/>
  <c r="N42" i="43"/>
  <c r="O42" i="43" s="1"/>
  <c r="N41" i="43"/>
  <c r="O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9" i="43" s="1"/>
  <c r="O39" i="43" s="1"/>
  <c r="N38" i="43"/>
  <c r="O38" i="43" s="1"/>
  <c r="N37" i="43"/>
  <c r="O37" i="43"/>
  <c r="N36" i="43"/>
  <c r="O36" i="43"/>
  <c r="N35" i="43"/>
  <c r="O35" i="43"/>
  <c r="N34" i="43"/>
  <c r="O34" i="43" s="1"/>
  <c r="N33" i="43"/>
  <c r="O33" i="43"/>
  <c r="N32" i="43"/>
  <c r="O32" i="43" s="1"/>
  <c r="N31" i="43"/>
  <c r="O31" i="43"/>
  <c r="N30" i="43"/>
  <c r="O30" i="43"/>
  <c r="N29" i="43"/>
  <c r="O29" i="43"/>
  <c r="N28" i="43"/>
  <c r="O28" i="43" s="1"/>
  <c r="N27" i="43"/>
  <c r="O27" i="43"/>
  <c r="N26" i="43"/>
  <c r="O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/>
  <c r="N22" i="43"/>
  <c r="O22" i="43"/>
  <c r="N21" i="43"/>
  <c r="O21" i="43"/>
  <c r="N20" i="43"/>
  <c r="O20" i="43" s="1"/>
  <c r="N19" i="43"/>
  <c r="O19" i="43"/>
  <c r="N18" i="43"/>
  <c r="O18" i="43" s="1"/>
  <c r="N17" i="43"/>
  <c r="O17" i="43"/>
  <c r="N16" i="43"/>
  <c r="O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/>
  <c r="N9" i="43"/>
  <c r="O9" i="43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71" i="42"/>
  <c r="O71" i="42" s="1"/>
  <c r="N70" i="42"/>
  <c r="O70" i="42"/>
  <c r="N69" i="42"/>
  <c r="O69" i="42" s="1"/>
  <c r="N68" i="42"/>
  <c r="O68" i="42"/>
  <c r="N67" i="42"/>
  <c r="O67" i="42"/>
  <c r="M66" i="42"/>
  <c r="L66" i="42"/>
  <c r="K66" i="42"/>
  <c r="J66" i="42"/>
  <c r="I66" i="42"/>
  <c r="H66" i="42"/>
  <c r="G66" i="42"/>
  <c r="F66" i="42"/>
  <c r="E66" i="42"/>
  <c r="D66" i="42"/>
  <c r="N65" i="42"/>
  <c r="O65" i="42"/>
  <c r="N64" i="42"/>
  <c r="O64" i="42"/>
  <c r="N63" i="42"/>
  <c r="O63" i="42" s="1"/>
  <c r="N62" i="42"/>
  <c r="O62" i="42"/>
  <c r="N61" i="42"/>
  <c r="O61" i="42"/>
  <c r="N60" i="42"/>
  <c r="O60" i="42"/>
  <c r="N59" i="42"/>
  <c r="O59" i="42"/>
  <c r="N58" i="42"/>
  <c r="O58" i="42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5" i="42"/>
  <c r="O55" i="42" s="1"/>
  <c r="N54" i="42"/>
  <c r="O54" i="42"/>
  <c r="N53" i="42"/>
  <c r="O53" i="42"/>
  <c r="N52" i="42"/>
  <c r="O52" i="42"/>
  <c r="N51" i="42"/>
  <c r="O51" i="42"/>
  <c r="M50" i="42"/>
  <c r="L50" i="42"/>
  <c r="K50" i="42"/>
  <c r="J50" i="42"/>
  <c r="I50" i="42"/>
  <c r="H50" i="42"/>
  <c r="G50" i="42"/>
  <c r="F50" i="42"/>
  <c r="E50" i="42"/>
  <c r="D50" i="42"/>
  <c r="N49" i="42"/>
  <c r="O49" i="42"/>
  <c r="N48" i="42"/>
  <c r="O48" i="42"/>
  <c r="N47" i="42"/>
  <c r="O47" i="42" s="1"/>
  <c r="N46" i="42"/>
  <c r="O46" i="42"/>
  <c r="N45" i="42"/>
  <c r="O45" i="42" s="1"/>
  <c r="N44" i="42"/>
  <c r="O44" i="42"/>
  <c r="N43" i="42"/>
  <c r="O43" i="42"/>
  <c r="N42" i="42"/>
  <c r="O42" i="42"/>
  <c r="N41" i="42"/>
  <c r="O41" i="42" s="1"/>
  <c r="N40" i="42"/>
  <c r="O40" i="42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D72" i="42" s="1"/>
  <c r="N72" i="42" s="1"/>
  <c r="O72" i="42" s="1"/>
  <c r="N37" i="42"/>
  <c r="O37" i="42" s="1"/>
  <c r="N36" i="42"/>
  <c r="O36" i="42"/>
  <c r="N35" i="42"/>
  <c r="O35" i="42"/>
  <c r="N34" i="42"/>
  <c r="O34" i="42"/>
  <c r="N33" i="42"/>
  <c r="O33" i="42" s="1"/>
  <c r="N32" i="42"/>
  <c r="O32" i="42"/>
  <c r="N31" i="42"/>
  <c r="O31" i="42" s="1"/>
  <c r="N30" i="42"/>
  <c r="O30" i="42"/>
  <c r="N29" i="42"/>
  <c r="O29" i="42"/>
  <c r="N28" i="42"/>
  <c r="O28" i="42"/>
  <c r="N27" i="42"/>
  <c r="O27" i="42" s="1"/>
  <c r="N26" i="42"/>
  <c r="O26" i="42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N22" i="42"/>
  <c r="O22" i="42"/>
  <c r="N21" i="42"/>
  <c r="O21" i="42"/>
  <c r="N20" i="42"/>
  <c r="O20" i="42"/>
  <c r="N19" i="42"/>
  <c r="O19" i="42" s="1"/>
  <c r="N18" i="42"/>
  <c r="O18" i="42"/>
  <c r="N17" i="42"/>
  <c r="O17" i="42" s="1"/>
  <c r="N16" i="42"/>
  <c r="O16" i="42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/>
  <c r="N9" i="42"/>
  <c r="O9" i="42"/>
  <c r="N8" i="42"/>
  <c r="O8" i="42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71" i="41"/>
  <c r="O71" i="41"/>
  <c r="N70" i="41"/>
  <c r="O70" i="41" s="1"/>
  <c r="N69" i="41"/>
  <c r="O69" i="41"/>
  <c r="N68" i="41"/>
  <c r="O68" i="41"/>
  <c r="M67" i="41"/>
  <c r="L67" i="41"/>
  <c r="K67" i="41"/>
  <c r="J67" i="41"/>
  <c r="I67" i="41"/>
  <c r="H67" i="41"/>
  <c r="G67" i="41"/>
  <c r="F67" i="41"/>
  <c r="E67" i="41"/>
  <c r="D67" i="41"/>
  <c r="N66" i="41"/>
  <c r="O66" i="41"/>
  <c r="N65" i="41"/>
  <c r="O65" i="41"/>
  <c r="N64" i="41"/>
  <c r="O64" i="41"/>
  <c r="N63" i="41"/>
  <c r="O63" i="41"/>
  <c r="N62" i="41"/>
  <c r="O62" i="41" s="1"/>
  <c r="N61" i="41"/>
  <c r="O61" i="41"/>
  <c r="N60" i="41"/>
  <c r="O60" i="41" s="1"/>
  <c r="N59" i="41"/>
  <c r="O59" i="41"/>
  <c r="N58" i="41"/>
  <c r="O58" i="41"/>
  <c r="M57" i="41"/>
  <c r="L57" i="41"/>
  <c r="K57" i="41"/>
  <c r="J57" i="41"/>
  <c r="I57" i="41"/>
  <c r="H57" i="41"/>
  <c r="G57" i="41"/>
  <c r="F57" i="41"/>
  <c r="E57" i="41"/>
  <c r="D57" i="41"/>
  <c r="N56" i="41"/>
  <c r="O56" i="41"/>
  <c r="N55" i="41"/>
  <c r="O55" i="41"/>
  <c r="N54" i="41"/>
  <c r="O54" i="41" s="1"/>
  <c r="N53" i="41"/>
  <c r="O53" i="41"/>
  <c r="N52" i="41"/>
  <c r="O52" i="41" s="1"/>
  <c r="N51" i="41"/>
  <c r="O51" i="41"/>
  <c r="M50" i="41"/>
  <c r="L50" i="41"/>
  <c r="K50" i="41"/>
  <c r="J50" i="41"/>
  <c r="I50" i="41"/>
  <c r="H50" i="41"/>
  <c r="G50" i="41"/>
  <c r="F50" i="41"/>
  <c r="E50" i="41"/>
  <c r="D50" i="41"/>
  <c r="N49" i="41"/>
  <c r="O49" i="41"/>
  <c r="N48" i="41"/>
  <c r="O48" i="41"/>
  <c r="N47" i="41"/>
  <c r="O47" i="41"/>
  <c r="N46" i="41"/>
  <c r="O46" i="41" s="1"/>
  <c r="N45" i="41"/>
  <c r="O45" i="41"/>
  <c r="N44" i="41"/>
  <c r="O44" i="41"/>
  <c r="N43" i="41"/>
  <c r="O43" i="41"/>
  <c r="N42" i="41"/>
  <c r="O42" i="41"/>
  <c r="N41" i="41"/>
  <c r="O41" i="41"/>
  <c r="N40" i="41"/>
  <c r="O40" i="41" s="1"/>
  <c r="N39" i="41"/>
  <c r="O39" i="41"/>
  <c r="M38" i="41"/>
  <c r="L38" i="41"/>
  <c r="K38" i="41"/>
  <c r="J38" i="41"/>
  <c r="I38" i="41"/>
  <c r="H38" i="41"/>
  <c r="G38" i="41"/>
  <c r="F38" i="41"/>
  <c r="E38" i="41"/>
  <c r="D38" i="41"/>
  <c r="N37" i="41"/>
  <c r="O37" i="41"/>
  <c r="N36" i="41"/>
  <c r="O36" i="41"/>
  <c r="N35" i="41"/>
  <c r="O35" i="41"/>
  <c r="N34" i="41"/>
  <c r="O34" i="41" s="1"/>
  <c r="N33" i="41"/>
  <c r="O33" i="41"/>
  <c r="N32" i="41"/>
  <c r="O32" i="41" s="1"/>
  <c r="N31" i="41"/>
  <c r="O31" i="41"/>
  <c r="N30" i="41"/>
  <c r="O30" i="41" s="1"/>
  <c r="N29" i="41"/>
  <c r="O29" i="41"/>
  <c r="N28" i="41"/>
  <c r="O28" i="41" s="1"/>
  <c r="N27" i="41"/>
  <c r="O27" i="41"/>
  <c r="N26" i="41"/>
  <c r="O26" i="41" s="1"/>
  <c r="N25" i="41"/>
  <c r="O25" i="41"/>
  <c r="M24" i="41"/>
  <c r="M72" i="41" s="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 s="1"/>
  <c r="N21" i="41"/>
  <c r="O21" i="41"/>
  <c r="N20" i="41"/>
  <c r="O20" i="41" s="1"/>
  <c r="N19" i="41"/>
  <c r="O19" i="41"/>
  <c r="N18" i="41"/>
  <c r="O18" i="41" s="1"/>
  <c r="N17" i="41"/>
  <c r="O17" i="4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74" i="40"/>
  <c r="O74" i="40" s="1"/>
  <c r="N73" i="40"/>
  <c r="O73" i="40"/>
  <c r="N72" i="40"/>
  <c r="O72" i="40" s="1"/>
  <c r="N71" i="40"/>
  <c r="O71" i="40"/>
  <c r="N70" i="40"/>
  <c r="O70" i="40"/>
  <c r="M69" i="40"/>
  <c r="L69" i="40"/>
  <c r="K69" i="40"/>
  <c r="J69" i="40"/>
  <c r="I69" i="40"/>
  <c r="H69" i="40"/>
  <c r="G69" i="40"/>
  <c r="F69" i="40"/>
  <c r="E69" i="40"/>
  <c r="D69" i="40"/>
  <c r="N68" i="40"/>
  <c r="O68" i="40"/>
  <c r="N67" i="40"/>
  <c r="O67" i="40"/>
  <c r="N66" i="40"/>
  <c r="O66" i="40" s="1"/>
  <c r="N65" i="40"/>
  <c r="O65" i="40"/>
  <c r="N64" i="40"/>
  <c r="O64" i="40" s="1"/>
  <c r="N63" i="40"/>
  <c r="O63" i="40"/>
  <c r="N62" i="40"/>
  <c r="O62" i="40" s="1"/>
  <c r="N61" i="40"/>
  <c r="O61" i="40"/>
  <c r="N60" i="40"/>
  <c r="O60" i="40" s="1"/>
  <c r="M59" i="40"/>
  <c r="L59" i="40"/>
  <c r="K59" i="40"/>
  <c r="J59" i="40"/>
  <c r="I59" i="40"/>
  <c r="H59" i="40"/>
  <c r="G59" i="40"/>
  <c r="F59" i="40"/>
  <c r="E59" i="40"/>
  <c r="D59" i="40"/>
  <c r="N58" i="40"/>
  <c r="O58" i="40"/>
  <c r="N57" i="40"/>
  <c r="O57" i="40" s="1"/>
  <c r="N56" i="40"/>
  <c r="O56" i="40"/>
  <c r="N55" i="40"/>
  <c r="O55" i="40" s="1"/>
  <c r="N54" i="40"/>
  <c r="O54" i="40"/>
  <c r="N53" i="40"/>
  <c r="O53" i="40" s="1"/>
  <c r="M52" i="40"/>
  <c r="L52" i="40"/>
  <c r="L75" i="40" s="1"/>
  <c r="K52" i="40"/>
  <c r="J52" i="40"/>
  <c r="I52" i="40"/>
  <c r="H52" i="40"/>
  <c r="G52" i="40"/>
  <c r="F52" i="40"/>
  <c r="E52" i="40"/>
  <c r="D52" i="40"/>
  <c r="N51" i="40"/>
  <c r="O51" i="40" s="1"/>
  <c r="N50" i="40"/>
  <c r="O50" i="40"/>
  <c r="N49" i="40"/>
  <c r="O49" i="40" s="1"/>
  <c r="N48" i="40"/>
  <c r="O48" i="40"/>
  <c r="N47" i="40"/>
  <c r="O47" i="40" s="1"/>
  <c r="N46" i="40"/>
  <c r="O46" i="40"/>
  <c r="N45" i="40"/>
  <c r="O45" i="40" s="1"/>
  <c r="N44" i="40"/>
  <c r="O44" i="40"/>
  <c r="N43" i="40"/>
  <c r="O43" i="40" s="1"/>
  <c r="N42" i="40"/>
  <c r="O42" i="40"/>
  <c r="N41" i="40"/>
  <c r="O41" i="40"/>
  <c r="M40" i="40"/>
  <c r="L40" i="40"/>
  <c r="K40" i="40"/>
  <c r="J40" i="40"/>
  <c r="I40" i="40"/>
  <c r="H40" i="40"/>
  <c r="G40" i="40"/>
  <c r="F40" i="40"/>
  <c r="E40" i="40"/>
  <c r="D40" i="40"/>
  <c r="N39" i="40"/>
  <c r="O39" i="40"/>
  <c r="N38" i="40"/>
  <c r="O38" i="40" s="1"/>
  <c r="N37" i="40"/>
  <c r="O37" i="40"/>
  <c r="N36" i="40"/>
  <c r="O36" i="40" s="1"/>
  <c r="N35" i="40"/>
  <c r="O35" i="40"/>
  <c r="N34" i="40"/>
  <c r="O34" i="40" s="1"/>
  <c r="N33" i="40"/>
  <c r="O33" i="40"/>
  <c r="N32" i="40"/>
  <c r="O32" i="40" s="1"/>
  <c r="N31" i="40"/>
  <c r="O31" i="40"/>
  <c r="N30" i="40"/>
  <c r="O30" i="40" s="1"/>
  <c r="N29" i="40"/>
  <c r="O29" i="40"/>
  <c r="N28" i="40"/>
  <c r="O28" i="40" s="1"/>
  <c r="N27" i="40"/>
  <c r="O27" i="40"/>
  <c r="N26" i="40"/>
  <c r="O26" i="40" s="1"/>
  <c r="N25" i="40"/>
  <c r="O25" i="40"/>
  <c r="M24" i="40"/>
  <c r="L24" i="40"/>
  <c r="K24" i="40"/>
  <c r="J24" i="40"/>
  <c r="J75" i="40" s="1"/>
  <c r="I24" i="40"/>
  <c r="H24" i="40"/>
  <c r="N24" i="40" s="1"/>
  <c r="O24" i="40" s="1"/>
  <c r="G24" i="40"/>
  <c r="F24" i="40"/>
  <c r="E24" i="40"/>
  <c r="D24" i="40"/>
  <c r="N23" i="40"/>
  <c r="O23" i="40"/>
  <c r="N22" i="40"/>
  <c r="O22" i="40" s="1"/>
  <c r="N21" i="40"/>
  <c r="O21" i="40"/>
  <c r="N20" i="40"/>
  <c r="O20" i="40" s="1"/>
  <c r="N19" i="40"/>
  <c r="O19" i="40"/>
  <c r="N18" i="40"/>
  <c r="O18" i="40" s="1"/>
  <c r="N17" i="40"/>
  <c r="O17" i="40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/>
  <c r="N11" i="40"/>
  <c r="O11" i="40" s="1"/>
  <c r="N10" i="40"/>
  <c r="O10" i="40"/>
  <c r="N9" i="40"/>
  <c r="O9" i="40" s="1"/>
  <c r="N8" i="40"/>
  <c r="O8" i="40"/>
  <c r="N7" i="40"/>
  <c r="O7" i="40" s="1"/>
  <c r="N6" i="40"/>
  <c r="O6" i="40"/>
  <c r="M5" i="40"/>
  <c r="L5" i="40"/>
  <c r="K5" i="40"/>
  <c r="J5" i="40"/>
  <c r="I5" i="40"/>
  <c r="H5" i="40"/>
  <c r="G5" i="40"/>
  <c r="F5" i="40"/>
  <c r="F75" i="40" s="1"/>
  <c r="E5" i="40"/>
  <c r="D5" i="40"/>
  <c r="N71" i="39"/>
  <c r="O71" i="39"/>
  <c r="N70" i="39"/>
  <c r="O70" i="39" s="1"/>
  <c r="N69" i="39"/>
  <c r="O69" i="39"/>
  <c r="M68" i="39"/>
  <c r="L68" i="39"/>
  <c r="K68" i="39"/>
  <c r="J68" i="39"/>
  <c r="I68" i="39"/>
  <c r="H68" i="39"/>
  <c r="G68" i="39"/>
  <c r="F68" i="39"/>
  <c r="E68" i="39"/>
  <c r="D68" i="39"/>
  <c r="N67" i="39"/>
  <c r="O67" i="39"/>
  <c r="N66" i="39"/>
  <c r="O66" i="39" s="1"/>
  <c r="N65" i="39"/>
  <c r="O65" i="39"/>
  <c r="N64" i="39"/>
  <c r="O64" i="39" s="1"/>
  <c r="N63" i="39"/>
  <c r="O63" i="39"/>
  <c r="N62" i="39"/>
  <c r="O62" i="39" s="1"/>
  <c r="N61" i="39"/>
  <c r="O61" i="39"/>
  <c r="N60" i="39"/>
  <c r="O60" i="39" s="1"/>
  <c r="M59" i="39"/>
  <c r="L59" i="39"/>
  <c r="K59" i="39"/>
  <c r="J59" i="39"/>
  <c r="I59" i="39"/>
  <c r="H59" i="39"/>
  <c r="G59" i="39"/>
  <c r="F59" i="39"/>
  <c r="E59" i="39"/>
  <c r="D59" i="39"/>
  <c r="N58" i="39"/>
  <c r="O58" i="39" s="1"/>
  <c r="N57" i="39"/>
  <c r="O57" i="39"/>
  <c r="N56" i="39"/>
  <c r="O56" i="39" s="1"/>
  <c r="N55" i="39"/>
  <c r="O55" i="39"/>
  <c r="N54" i="39"/>
  <c r="O54" i="39" s="1"/>
  <c r="N53" i="39"/>
  <c r="O53" i="39"/>
  <c r="M52" i="39"/>
  <c r="L52" i="39"/>
  <c r="K52" i="39"/>
  <c r="J52" i="39"/>
  <c r="I52" i="39"/>
  <c r="H52" i="39"/>
  <c r="G52" i="39"/>
  <c r="F52" i="39"/>
  <c r="E52" i="39"/>
  <c r="D52" i="39"/>
  <c r="N51" i="39"/>
  <c r="O51" i="39"/>
  <c r="N50" i="39"/>
  <c r="O50" i="39" s="1"/>
  <c r="N49" i="39"/>
  <c r="O49" i="39"/>
  <c r="N48" i="39"/>
  <c r="O48" i="39" s="1"/>
  <c r="N47" i="39"/>
  <c r="O47" i="39"/>
  <c r="N46" i="39"/>
  <c r="O46" i="39" s="1"/>
  <c r="N45" i="39"/>
  <c r="O45" i="39"/>
  <c r="N44" i="39"/>
  <c r="O44" i="39"/>
  <c r="N43" i="39"/>
  <c r="O43" i="39"/>
  <c r="N42" i="39"/>
  <c r="O42" i="39" s="1"/>
  <c r="N41" i="39"/>
  <c r="O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/>
  <c r="N36" i="39"/>
  <c r="O36" i="39"/>
  <c r="N35" i="39"/>
  <c r="O35" i="39"/>
  <c r="N34" i="39"/>
  <c r="O34" i="39" s="1"/>
  <c r="N33" i="39"/>
  <c r="O33" i="39"/>
  <c r="N32" i="39"/>
  <c r="O32" i="39" s="1"/>
  <c r="N31" i="39"/>
  <c r="O31" i="39"/>
  <c r="N30" i="39"/>
  <c r="O30" i="39"/>
  <c r="N29" i="39"/>
  <c r="O29" i="39"/>
  <c r="N28" i="39"/>
  <c r="O28" i="39" s="1"/>
  <c r="N27" i="39"/>
  <c r="O27" i="39"/>
  <c r="N26" i="39"/>
  <c r="O26" i="39" s="1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 s="1"/>
  <c r="N21" i="39"/>
  <c r="O21" i="39"/>
  <c r="N20" i="39"/>
  <c r="O20" i="39" s="1"/>
  <c r="N19" i="39"/>
  <c r="O19" i="39"/>
  <c r="N18" i="39"/>
  <c r="O18" i="39" s="1"/>
  <c r="N17" i="39"/>
  <c r="O17" i="39"/>
  <c r="N16" i="39"/>
  <c r="O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/>
  <c r="N8" i="39"/>
  <c r="O8" i="39"/>
  <c r="N7" i="39"/>
  <c r="O7" i="39"/>
  <c r="N6" i="39"/>
  <c r="O6" i="39" s="1"/>
  <c r="M5" i="39"/>
  <c r="L5" i="39"/>
  <c r="K5" i="39"/>
  <c r="J5" i="39"/>
  <c r="I5" i="39"/>
  <c r="H5" i="39"/>
  <c r="H72" i="39" s="1"/>
  <c r="G5" i="39"/>
  <c r="F5" i="39"/>
  <c r="E5" i="39"/>
  <c r="D5" i="39"/>
  <c r="N71" i="38"/>
  <c r="O71" i="38" s="1"/>
  <c r="N70" i="38"/>
  <c r="O70" i="38"/>
  <c r="N69" i="38"/>
  <c r="O69" i="38" s="1"/>
  <c r="N68" i="38"/>
  <c r="O68" i="38"/>
  <c r="N67" i="38"/>
  <c r="O67" i="38"/>
  <c r="M66" i="38"/>
  <c r="L66" i="38"/>
  <c r="K66" i="38"/>
  <c r="J66" i="38"/>
  <c r="I66" i="38"/>
  <c r="H66" i="38"/>
  <c r="G66" i="38"/>
  <c r="F66" i="38"/>
  <c r="E66" i="38"/>
  <c r="D66" i="38"/>
  <c r="N65" i="38"/>
  <c r="O65" i="38"/>
  <c r="N64" i="38"/>
  <c r="O64" i="38"/>
  <c r="N63" i="38"/>
  <c r="O63" i="38" s="1"/>
  <c r="N62" i="38"/>
  <c r="O62" i="38"/>
  <c r="N61" i="38"/>
  <c r="O61" i="38" s="1"/>
  <c r="N60" i="38"/>
  <c r="O60" i="38"/>
  <c r="N59" i="38"/>
  <c r="O59" i="38"/>
  <c r="N58" i="38"/>
  <c r="O58" i="38"/>
  <c r="M57" i="38"/>
  <c r="L57" i="38"/>
  <c r="K57" i="38"/>
  <c r="J57" i="38"/>
  <c r="I57" i="38"/>
  <c r="H57" i="38"/>
  <c r="G57" i="38"/>
  <c r="F57" i="38"/>
  <c r="E57" i="38"/>
  <c r="D57" i="38"/>
  <c r="N56" i="38"/>
  <c r="O56" i="38" s="1"/>
  <c r="N55" i="38"/>
  <c r="O55" i="38" s="1"/>
  <c r="N54" i="38"/>
  <c r="O54" i="38"/>
  <c r="N53" i="38"/>
  <c r="O53" i="38" s="1"/>
  <c r="N52" i="38"/>
  <c r="O52" i="38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49" i="38"/>
  <c r="O49" i="38" s="1"/>
  <c r="N48" i="38"/>
  <c r="O48" i="38" s="1"/>
  <c r="N47" i="38"/>
  <c r="O47" i="38" s="1"/>
  <c r="N46" i="38"/>
  <c r="O46" i="38"/>
  <c r="N45" i="38"/>
  <c r="O45" i="38" s="1"/>
  <c r="N44" i="38"/>
  <c r="O44" i="38"/>
  <c r="N43" i="38"/>
  <c r="O43" i="38"/>
  <c r="N42" i="38"/>
  <c r="O42" i="38" s="1"/>
  <c r="N41" i="38"/>
  <c r="O41" i="38" s="1"/>
  <c r="N40" i="38"/>
  <c r="O40" i="38"/>
  <c r="N39" i="38"/>
  <c r="O39" i="38" s="1"/>
  <c r="N38" i="38"/>
  <c r="O38" i="38"/>
  <c r="M37" i="38"/>
  <c r="N37" i="38" s="1"/>
  <c r="O37" i="38" s="1"/>
  <c r="L37" i="38"/>
  <c r="K37" i="38"/>
  <c r="J37" i="38"/>
  <c r="I37" i="38"/>
  <c r="H37" i="38"/>
  <c r="G37" i="38"/>
  <c r="F37" i="38"/>
  <c r="F72" i="38" s="1"/>
  <c r="E37" i="38"/>
  <c r="D37" i="38"/>
  <c r="N36" i="38"/>
  <c r="O36" i="38"/>
  <c r="N35" i="38"/>
  <c r="O35" i="38" s="1"/>
  <c r="N34" i="38"/>
  <c r="O34" i="38"/>
  <c r="N33" i="38"/>
  <c r="O33" i="38"/>
  <c r="N32" i="38"/>
  <c r="O32" i="38" s="1"/>
  <c r="N31" i="38"/>
  <c r="O31" i="38"/>
  <c r="N30" i="38"/>
  <c r="O30" i="38" s="1"/>
  <c r="N29" i="38"/>
  <c r="O29" i="38" s="1"/>
  <c r="N28" i="38"/>
  <c r="O28" i="38"/>
  <c r="N27" i="38"/>
  <c r="O27" i="38"/>
  <c r="N26" i="38"/>
  <c r="O26" i="38" s="1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/>
  <c r="N18" i="38"/>
  <c r="O18" i="38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N13" i="38" s="1"/>
  <c r="F13" i="38"/>
  <c r="E13" i="38"/>
  <c r="D13" i="38"/>
  <c r="N12" i="38"/>
  <c r="O12" i="38"/>
  <c r="N11" i="38"/>
  <c r="O11" i="38"/>
  <c r="N10" i="38"/>
  <c r="O10" i="38"/>
  <c r="N9" i="38"/>
  <c r="O9" i="38" s="1"/>
  <c r="N8" i="38"/>
  <c r="O8" i="38" s="1"/>
  <c r="N7" i="38"/>
  <c r="O7" i="38" s="1"/>
  <c r="N6" i="38"/>
  <c r="O6" i="38"/>
  <c r="M5" i="38"/>
  <c r="M72" i="38" s="1"/>
  <c r="L5" i="38"/>
  <c r="K5" i="38"/>
  <c r="J5" i="38"/>
  <c r="I5" i="38"/>
  <c r="I72" i="38" s="1"/>
  <c r="H5" i="38"/>
  <c r="H72" i="38" s="1"/>
  <c r="G5" i="38"/>
  <c r="F5" i="38"/>
  <c r="E5" i="38"/>
  <c r="D5" i="38"/>
  <c r="D72" i="38" s="1"/>
  <c r="N52" i="37"/>
  <c r="O52" i="37" s="1"/>
  <c r="N51" i="37"/>
  <c r="O51" i="37" s="1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8" i="37"/>
  <c r="O48" i="37" s="1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/>
  <c r="M41" i="37"/>
  <c r="L41" i="37"/>
  <c r="K41" i="37"/>
  <c r="J41" i="37"/>
  <c r="I41" i="37"/>
  <c r="H41" i="37"/>
  <c r="G41" i="37"/>
  <c r="F41" i="37"/>
  <c r="E41" i="37"/>
  <c r="D41" i="37"/>
  <c r="N40" i="37"/>
  <c r="O40" i="37"/>
  <c r="N39" i="37"/>
  <c r="O39" i="37" s="1"/>
  <c r="N38" i="37"/>
  <c r="O38" i="37"/>
  <c r="M37" i="37"/>
  <c r="L37" i="37"/>
  <c r="K37" i="37"/>
  <c r="J37" i="37"/>
  <c r="I37" i="37"/>
  <c r="H37" i="37"/>
  <c r="G37" i="37"/>
  <c r="F37" i="37"/>
  <c r="E37" i="37"/>
  <c r="D37" i="37"/>
  <c r="N36" i="37"/>
  <c r="O36" i="37"/>
  <c r="N35" i="37"/>
  <c r="O35" i="37" s="1"/>
  <c r="N34" i="37"/>
  <c r="O34" i="37" s="1"/>
  <c r="N33" i="37"/>
  <c r="O33" i="37" s="1"/>
  <c r="N32" i="37"/>
  <c r="O32" i="37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E53" i="37" s="1"/>
  <c r="N53" i="37" s="1"/>
  <c r="O53" i="37" s="1"/>
  <c r="D29" i="37"/>
  <c r="N28" i="37"/>
  <c r="O28" i="37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I53" i="37" s="1"/>
  <c r="H5" i="37"/>
  <c r="G5" i="37"/>
  <c r="F5" i="37"/>
  <c r="E5" i="37"/>
  <c r="D5" i="37"/>
  <c r="N62" i="36"/>
  <c r="O62" i="36"/>
  <c r="N61" i="36"/>
  <c r="O61" i="36" s="1"/>
  <c r="N60" i="36"/>
  <c r="O60" i="36"/>
  <c r="M59" i="36"/>
  <c r="L59" i="36"/>
  <c r="L63" i="36" s="1"/>
  <c r="K59" i="36"/>
  <c r="J59" i="36"/>
  <c r="I59" i="36"/>
  <c r="H59" i="36"/>
  <c r="G59" i="36"/>
  <c r="F59" i="36"/>
  <c r="E59" i="36"/>
  <c r="D59" i="36"/>
  <c r="N58" i="36"/>
  <c r="O58" i="36"/>
  <c r="N57" i="36"/>
  <c r="O57" i="36" s="1"/>
  <c r="N56" i="36"/>
  <c r="O56" i="36" s="1"/>
  <c r="N55" i="36"/>
  <c r="O55" i="36"/>
  <c r="N54" i="36"/>
  <c r="O54" i="36" s="1"/>
  <c r="N53" i="36"/>
  <c r="O53" i="36"/>
  <c r="N52" i="36"/>
  <c r="O52" i="36" s="1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 s="1"/>
  <c r="N48" i="36"/>
  <c r="O48" i="36" s="1"/>
  <c r="N47" i="36"/>
  <c r="O47" i="36"/>
  <c r="N46" i="36"/>
  <c r="O46" i="36"/>
  <c r="N45" i="36"/>
  <c r="O45" i="36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 s="1"/>
  <c r="N41" i="36"/>
  <c r="O41" i="36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/>
  <c r="M34" i="36"/>
  <c r="L34" i="36"/>
  <c r="K34" i="36"/>
  <c r="J34" i="36"/>
  <c r="I34" i="36"/>
  <c r="H34" i="36"/>
  <c r="G34" i="36"/>
  <c r="N34" i="36"/>
  <c r="O34" i="36" s="1"/>
  <c r="F34" i="36"/>
  <c r="E34" i="36"/>
  <c r="D34" i="36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E63" i="36" s="1"/>
  <c r="D22" i="36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I63" i="36" s="1"/>
  <c r="H5" i="36"/>
  <c r="G5" i="36"/>
  <c r="F5" i="36"/>
  <c r="E5" i="36"/>
  <c r="D5" i="36"/>
  <c r="N63" i="35"/>
  <c r="O63" i="35" s="1"/>
  <c r="N62" i="35"/>
  <c r="O62" i="35" s="1"/>
  <c r="N61" i="35"/>
  <c r="O61" i="35"/>
  <c r="N60" i="35"/>
  <c r="O60" i="35" s="1"/>
  <c r="M59" i="35"/>
  <c r="L59" i="35"/>
  <c r="K59" i="35"/>
  <c r="J59" i="35"/>
  <c r="I59" i="35"/>
  <c r="H59" i="35"/>
  <c r="G59" i="35"/>
  <c r="F59" i="35"/>
  <c r="E59" i="35"/>
  <c r="D59" i="35"/>
  <c r="N59" i="35" s="1"/>
  <c r="O59" i="35" s="1"/>
  <c r="N58" i="35"/>
  <c r="O58" i="35" s="1"/>
  <c r="N57" i="35"/>
  <c r="O57" i="35"/>
  <c r="N56" i="35"/>
  <c r="O56" i="35" s="1"/>
  <c r="N55" i="35"/>
  <c r="O55" i="35" s="1"/>
  <c r="N54" i="35"/>
  <c r="O54" i="35"/>
  <c r="N53" i="35"/>
  <c r="O53" i="35" s="1"/>
  <c r="N52" i="35"/>
  <c r="O52" i="35" s="1"/>
  <c r="M51" i="35"/>
  <c r="L51" i="35"/>
  <c r="K51" i="35"/>
  <c r="J51" i="35"/>
  <c r="I51" i="35"/>
  <c r="H51" i="35"/>
  <c r="G51" i="35"/>
  <c r="F51" i="35"/>
  <c r="F64" i="35" s="1"/>
  <c r="E51" i="35"/>
  <c r="N51" i="35" s="1"/>
  <c r="O51" i="35" s="1"/>
  <c r="D51" i="35"/>
  <c r="N50" i="35"/>
  <c r="O50" i="35"/>
  <c r="N49" i="35"/>
  <c r="O49" i="35" s="1"/>
  <c r="N48" i="35"/>
  <c r="O48" i="35" s="1"/>
  <c r="N47" i="35"/>
  <c r="O47" i="35" s="1"/>
  <c r="N46" i="35"/>
  <c r="O46" i="35"/>
  <c r="M45" i="35"/>
  <c r="L45" i="35"/>
  <c r="K45" i="35"/>
  <c r="J45" i="35"/>
  <c r="I45" i="35"/>
  <c r="H45" i="35"/>
  <c r="G45" i="35"/>
  <c r="F45" i="35"/>
  <c r="E45" i="35"/>
  <c r="D45" i="35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N36" i="35" s="1"/>
  <c r="O36" i="35" s="1"/>
  <c r="G36" i="35"/>
  <c r="F36" i="35"/>
  <c r="E36" i="35"/>
  <c r="D36" i="35"/>
  <c r="N35" i="35"/>
  <c r="O35" i="35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/>
  <c r="M22" i="35"/>
  <c r="L22" i="35"/>
  <c r="K22" i="35"/>
  <c r="J22" i="35"/>
  <c r="I22" i="35"/>
  <c r="I64" i="35" s="1"/>
  <c r="H22" i="35"/>
  <c r="N22" i="35" s="1"/>
  <c r="O22" i="35" s="1"/>
  <c r="G22" i="35"/>
  <c r="F22" i="35"/>
  <c r="E22" i="35"/>
  <c r="D22" i="35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N13" i="35" s="1"/>
  <c r="O13" i="35" s="1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64" i="35" s="1"/>
  <c r="F5" i="35"/>
  <c r="E5" i="35"/>
  <c r="E64" i="35" s="1"/>
  <c r="D5" i="35"/>
  <c r="D64" i="35" s="1"/>
  <c r="N59" i="34"/>
  <c r="O59" i="34" s="1"/>
  <c r="N58" i="34"/>
  <c r="O58" i="34" s="1"/>
  <c r="M57" i="34"/>
  <c r="L57" i="34"/>
  <c r="K57" i="34"/>
  <c r="J57" i="34"/>
  <c r="I57" i="34"/>
  <c r="H57" i="34"/>
  <c r="G57" i="34"/>
  <c r="F57" i="34"/>
  <c r="E57" i="34"/>
  <c r="D57" i="34"/>
  <c r="N56" i="34"/>
  <c r="O56" i="34" s="1"/>
  <c r="N55" i="34"/>
  <c r="O55" i="34" s="1"/>
  <c r="N54" i="34"/>
  <c r="O54" i="34"/>
  <c r="N53" i="34"/>
  <c r="O53" i="34" s="1"/>
  <c r="N52" i="34"/>
  <c r="O52" i="34" s="1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 s="1"/>
  <c r="N46" i="34"/>
  <c r="O46" i="34"/>
  <c r="N45" i="34"/>
  <c r="O45" i="34" s="1"/>
  <c r="N44" i="34"/>
  <c r="O44" i="34"/>
  <c r="M43" i="34"/>
  <c r="L43" i="34"/>
  <c r="K43" i="34"/>
  <c r="J43" i="34"/>
  <c r="I43" i="34"/>
  <c r="H43" i="34"/>
  <c r="G43" i="34"/>
  <c r="F43" i="34"/>
  <c r="E43" i="34"/>
  <c r="E60" i="34" s="1"/>
  <c r="D43" i="34"/>
  <c r="N42" i="34"/>
  <c r="O42" i="34"/>
  <c r="N41" i="34"/>
  <c r="O41" i="34"/>
  <c r="N40" i="34"/>
  <c r="O40" i="34" s="1"/>
  <c r="N39" i="34"/>
  <c r="O39" i="34" s="1"/>
  <c r="N38" i="34"/>
  <c r="O38" i="34"/>
  <c r="N37" i="34"/>
  <c r="O37" i="34" s="1"/>
  <c r="N36" i="34"/>
  <c r="O36" i="34"/>
  <c r="N35" i="34"/>
  <c r="O35" i="34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 s="1"/>
  <c r="N31" i="34"/>
  <c r="O31" i="34"/>
  <c r="N30" i="34"/>
  <c r="O30" i="34" s="1"/>
  <c r="N29" i="34"/>
  <c r="O29" i="34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F60" i="34" s="1"/>
  <c r="E22" i="34"/>
  <c r="D22" i="34"/>
  <c r="N21" i="34"/>
  <c r="O21" i="34" s="1"/>
  <c r="N20" i="34"/>
  <c r="O20" i="34" s="1"/>
  <c r="N19" i="34"/>
  <c r="O19" i="34" s="1"/>
  <c r="N18" i="34"/>
  <c r="O18" i="34"/>
  <c r="N17" i="34"/>
  <c r="O17" i="34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H60" i="34" s="1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60" i="34"/>
  <c r="K5" i="34"/>
  <c r="J5" i="34"/>
  <c r="J60" i="34" s="1"/>
  <c r="I5" i="34"/>
  <c r="I60" i="34" s="1"/>
  <c r="H5" i="34"/>
  <c r="G5" i="34"/>
  <c r="F5" i="34"/>
  <c r="E5" i="34"/>
  <c r="D5" i="34"/>
  <c r="N5" i="34" s="1"/>
  <c r="O5" i="34" s="1"/>
  <c r="N33" i="33"/>
  <c r="O33" i="33" s="1"/>
  <c r="N55" i="33"/>
  <c r="O55" i="33" s="1"/>
  <c r="N34" i="33"/>
  <c r="O34" i="33" s="1"/>
  <c r="N35" i="33"/>
  <c r="O35" i="33" s="1"/>
  <c r="N36" i="33"/>
  <c r="O36" i="33" s="1"/>
  <c r="N37" i="33"/>
  <c r="O37" i="33"/>
  <c r="N38" i="33"/>
  <c r="O38" i="33"/>
  <c r="N39" i="33"/>
  <c r="O39" i="33" s="1"/>
  <c r="N22" i="33"/>
  <c r="O22" i="33" s="1"/>
  <c r="N23" i="33"/>
  <c r="O23" i="33" s="1"/>
  <c r="N24" i="33"/>
  <c r="O24" i="33" s="1"/>
  <c r="N25" i="33"/>
  <c r="O25" i="33"/>
  <c r="N26" i="33"/>
  <c r="O26" i="33"/>
  <c r="N27" i="33"/>
  <c r="O27" i="33" s="1"/>
  <c r="N28" i="33"/>
  <c r="O28" i="33" s="1"/>
  <c r="N29" i="33"/>
  <c r="O29" i="33" s="1"/>
  <c r="N30" i="33"/>
  <c r="O30" i="33" s="1"/>
  <c r="N31" i="33"/>
  <c r="O31" i="33"/>
  <c r="E32" i="33"/>
  <c r="F32" i="33"/>
  <c r="G32" i="33"/>
  <c r="H32" i="33"/>
  <c r="I32" i="33"/>
  <c r="J32" i="33"/>
  <c r="K32" i="33"/>
  <c r="L32" i="33"/>
  <c r="M32" i="33"/>
  <c r="D32" i="33"/>
  <c r="N32" i="33" s="1"/>
  <c r="O32" i="33" s="1"/>
  <c r="E21" i="33"/>
  <c r="N21" i="33" s="1"/>
  <c r="O21" i="33" s="1"/>
  <c r="F21" i="33"/>
  <c r="G21" i="33"/>
  <c r="H21" i="33"/>
  <c r="I21" i="33"/>
  <c r="J21" i="33"/>
  <c r="K21" i="33"/>
  <c r="L21" i="33"/>
  <c r="M21" i="33"/>
  <c r="D21" i="33"/>
  <c r="E13" i="33"/>
  <c r="N13" i="33"/>
  <c r="O13" i="33"/>
  <c r="F13" i="33"/>
  <c r="G13" i="33"/>
  <c r="H13" i="33"/>
  <c r="I13" i="33"/>
  <c r="J13" i="33"/>
  <c r="K13" i="33"/>
  <c r="L13" i="33"/>
  <c r="M13" i="33"/>
  <c r="D13" i="33"/>
  <c r="E5" i="33"/>
  <c r="F5" i="33"/>
  <c r="F56" i="33" s="1"/>
  <c r="G5" i="33"/>
  <c r="H5" i="33"/>
  <c r="I5" i="33"/>
  <c r="J5" i="33"/>
  <c r="K5" i="33"/>
  <c r="L5" i="33"/>
  <c r="L56" i="33" s="1"/>
  <c r="M5" i="33"/>
  <c r="D5" i="33"/>
  <c r="E53" i="33"/>
  <c r="F53" i="33"/>
  <c r="G53" i="33"/>
  <c r="H53" i="33"/>
  <c r="N53" i="33" s="1"/>
  <c r="O53" i="33" s="1"/>
  <c r="I53" i="33"/>
  <c r="J53" i="33"/>
  <c r="K53" i="33"/>
  <c r="L53" i="33"/>
  <c r="M53" i="33"/>
  <c r="D53" i="33"/>
  <c r="N54" i="33"/>
  <c r="O54" i="33" s="1"/>
  <c r="N48" i="33"/>
  <c r="O48" i="33"/>
  <c r="N49" i="33"/>
  <c r="O49" i="33"/>
  <c r="N50" i="33"/>
  <c r="O50" i="33" s="1"/>
  <c r="N51" i="33"/>
  <c r="O51" i="33" s="1"/>
  <c r="N52" i="33"/>
  <c r="N47" i="33"/>
  <c r="O47" i="33" s="1"/>
  <c r="E46" i="33"/>
  <c r="F46" i="33"/>
  <c r="G46" i="33"/>
  <c r="H46" i="33"/>
  <c r="N46" i="33" s="1"/>
  <c r="O46" i="33" s="1"/>
  <c r="I46" i="33"/>
  <c r="J46" i="33"/>
  <c r="K46" i="33"/>
  <c r="L46" i="33"/>
  <c r="M46" i="33"/>
  <c r="D46" i="33"/>
  <c r="E40" i="33"/>
  <c r="F40" i="33"/>
  <c r="G40" i="33"/>
  <c r="H40" i="33"/>
  <c r="I40" i="33"/>
  <c r="J40" i="33"/>
  <c r="J56" i="33" s="1"/>
  <c r="K40" i="33"/>
  <c r="K56" i="33" s="1"/>
  <c r="L40" i="33"/>
  <c r="M40" i="33"/>
  <c r="D40" i="33"/>
  <c r="N41" i="33"/>
  <c r="O41" i="33" s="1"/>
  <c r="N42" i="33"/>
  <c r="O42" i="33" s="1"/>
  <c r="N43" i="33"/>
  <c r="O43" i="33" s="1"/>
  <c r="N44" i="33"/>
  <c r="O44" i="33"/>
  <c r="N45" i="33"/>
  <c r="O45" i="33" s="1"/>
  <c r="N19" i="33"/>
  <c r="O19" i="33" s="1"/>
  <c r="N18" i="33"/>
  <c r="O18" i="33" s="1"/>
  <c r="O52" i="33"/>
  <c r="N15" i="33"/>
  <c r="O15" i="33" s="1"/>
  <c r="N16" i="33"/>
  <c r="O16" i="33"/>
  <c r="N17" i="33"/>
  <c r="O17" i="33" s="1"/>
  <c r="N20" i="33"/>
  <c r="O20" i="33" s="1"/>
  <c r="N7" i="33"/>
  <c r="O7" i="33" s="1"/>
  <c r="N8" i="33"/>
  <c r="O8" i="33"/>
  <c r="N9" i="33"/>
  <c r="O9" i="33" s="1"/>
  <c r="N10" i="33"/>
  <c r="O10" i="33" s="1"/>
  <c r="N11" i="33"/>
  <c r="O11" i="33"/>
  <c r="N12" i="33"/>
  <c r="O12" i="33" s="1"/>
  <c r="N6" i="33"/>
  <c r="O6" i="33" s="1"/>
  <c r="N14" i="33"/>
  <c r="O14" i="33"/>
  <c r="D60" i="34"/>
  <c r="M60" i="34"/>
  <c r="F63" i="36"/>
  <c r="J63" i="36"/>
  <c r="H63" i="36"/>
  <c r="N51" i="36"/>
  <c r="O51" i="36" s="1"/>
  <c r="N13" i="36"/>
  <c r="O13" i="36" s="1"/>
  <c r="N66" i="38"/>
  <c r="O66" i="38"/>
  <c r="K72" i="38"/>
  <c r="G72" i="38"/>
  <c r="N57" i="38"/>
  <c r="O57" i="38" s="1"/>
  <c r="N50" i="38"/>
  <c r="O50" i="38" s="1"/>
  <c r="J72" i="38"/>
  <c r="N23" i="38"/>
  <c r="O23" i="38" s="1"/>
  <c r="O13" i="38"/>
  <c r="N5" i="38"/>
  <c r="O5" i="38"/>
  <c r="M53" i="37"/>
  <c r="G53" i="37"/>
  <c r="K53" i="37"/>
  <c r="H53" i="37"/>
  <c r="L53" i="37"/>
  <c r="N13" i="37"/>
  <c r="O13" i="37" s="1"/>
  <c r="N49" i="37"/>
  <c r="O49" i="37" s="1"/>
  <c r="N41" i="37"/>
  <c r="O41" i="37"/>
  <c r="N29" i="37"/>
  <c r="O29" i="37" s="1"/>
  <c r="J53" i="37"/>
  <c r="N18" i="37"/>
  <c r="O18" i="37"/>
  <c r="D53" i="37"/>
  <c r="G56" i="33"/>
  <c r="M72" i="39"/>
  <c r="L72" i="39"/>
  <c r="J72" i="39"/>
  <c r="F72" i="39"/>
  <c r="G72" i="39"/>
  <c r="N52" i="39"/>
  <c r="O52" i="39"/>
  <c r="N68" i="39"/>
  <c r="O68" i="39"/>
  <c r="K72" i="39"/>
  <c r="N59" i="39"/>
  <c r="O59" i="39" s="1"/>
  <c r="I72" i="39"/>
  <c r="N39" i="39"/>
  <c r="O39" i="39"/>
  <c r="E72" i="39"/>
  <c r="N13" i="39"/>
  <c r="O13" i="39" s="1"/>
  <c r="K75" i="40"/>
  <c r="M75" i="40"/>
  <c r="G75" i="40"/>
  <c r="N69" i="40"/>
  <c r="O69" i="40"/>
  <c r="I75" i="40"/>
  <c r="E75" i="40"/>
  <c r="N52" i="40"/>
  <c r="O52" i="40" s="1"/>
  <c r="D75" i="40"/>
  <c r="N49" i="34"/>
  <c r="O49" i="34" s="1"/>
  <c r="E56" i="33"/>
  <c r="J64" i="35"/>
  <c r="K63" i="36"/>
  <c r="N40" i="40"/>
  <c r="O40" i="40" s="1"/>
  <c r="N5" i="33"/>
  <c r="O5" i="33" s="1"/>
  <c r="K60" i="34"/>
  <c r="N5" i="35"/>
  <c r="O5" i="35" s="1"/>
  <c r="D63" i="36"/>
  <c r="N5" i="36"/>
  <c r="O5" i="36" s="1"/>
  <c r="N44" i="36"/>
  <c r="O44" i="36"/>
  <c r="N37" i="37"/>
  <c r="O37" i="37" s="1"/>
  <c r="E72" i="38"/>
  <c r="N72" i="38" s="1"/>
  <c r="O72" i="38" s="1"/>
  <c r="M56" i="33"/>
  <c r="I56" i="33"/>
  <c r="M63" i="36"/>
  <c r="F53" i="37"/>
  <c r="L72" i="38"/>
  <c r="N50" i="41"/>
  <c r="O50" i="41"/>
  <c r="K72" i="41"/>
  <c r="N5" i="41"/>
  <c r="O5" i="41"/>
  <c r="L72" i="41"/>
  <c r="F72" i="41"/>
  <c r="J72" i="41"/>
  <c r="G72" i="41"/>
  <c r="N72" i="41" s="1"/>
  <c r="O72" i="41" s="1"/>
  <c r="N67" i="41"/>
  <c r="O67" i="41" s="1"/>
  <c r="E72" i="41"/>
  <c r="I72" i="41"/>
  <c r="H72" i="41"/>
  <c r="N57" i="41"/>
  <c r="O57" i="41" s="1"/>
  <c r="N38" i="41"/>
  <c r="O38" i="41"/>
  <c r="N13" i="41"/>
  <c r="O13" i="41" s="1"/>
  <c r="D72" i="41"/>
  <c r="L72" i="42"/>
  <c r="M72" i="42"/>
  <c r="K72" i="42"/>
  <c r="N50" i="42"/>
  <c r="O50" i="42"/>
  <c r="H72" i="42"/>
  <c r="N66" i="42"/>
  <c r="O66" i="42" s="1"/>
  <c r="I72" i="42"/>
  <c r="G72" i="42"/>
  <c r="N56" i="42"/>
  <c r="O56" i="42"/>
  <c r="F72" i="42"/>
  <c r="J72" i="42"/>
  <c r="N24" i="42"/>
  <c r="O24" i="42" s="1"/>
  <c r="N13" i="42"/>
  <c r="O13" i="42" s="1"/>
  <c r="E72" i="42"/>
  <c r="N5" i="42"/>
  <c r="O5" i="42"/>
  <c r="K71" i="43"/>
  <c r="M71" i="43"/>
  <c r="N50" i="43"/>
  <c r="O50" i="43" s="1"/>
  <c r="L71" i="43"/>
  <c r="N66" i="43"/>
  <c r="O66" i="43" s="1"/>
  <c r="I71" i="43"/>
  <c r="F71" i="43"/>
  <c r="J71" i="43"/>
  <c r="N57" i="43"/>
  <c r="O57" i="43" s="1"/>
  <c r="H71" i="43"/>
  <c r="G71" i="43"/>
  <c r="E71" i="43"/>
  <c r="N13" i="43"/>
  <c r="O13" i="43"/>
  <c r="N5" i="43"/>
  <c r="O5" i="43" s="1"/>
  <c r="M77" i="44"/>
  <c r="K77" i="44"/>
  <c r="N5" i="44"/>
  <c r="O5" i="44" s="1"/>
  <c r="N72" i="44"/>
  <c r="O72" i="44"/>
  <c r="J77" i="44"/>
  <c r="N61" i="44"/>
  <c r="O61" i="44" s="1"/>
  <c r="G77" i="44"/>
  <c r="H77" i="44"/>
  <c r="I77" i="44"/>
  <c r="E77" i="44"/>
  <c r="N24" i="44"/>
  <c r="O24" i="44"/>
  <c r="N13" i="44"/>
  <c r="O13" i="44" s="1"/>
  <c r="D77" i="44"/>
  <c r="H81" i="45"/>
  <c r="G81" i="45"/>
  <c r="J81" i="45"/>
  <c r="D81" i="45"/>
  <c r="O73" i="46"/>
  <c r="P73" i="46"/>
  <c r="O62" i="46"/>
  <c r="P62" i="46" s="1"/>
  <c r="O56" i="46"/>
  <c r="P56" i="46"/>
  <c r="O44" i="46"/>
  <c r="P44" i="46" s="1"/>
  <c r="H78" i="46"/>
  <c r="O26" i="46"/>
  <c r="P26" i="46" s="1"/>
  <c r="I78" i="46"/>
  <c r="K78" i="46"/>
  <c r="N78" i="46"/>
  <c r="D78" i="46"/>
  <c r="O78" i="46" s="1"/>
  <c r="P78" i="46" s="1"/>
  <c r="O13" i="46"/>
  <c r="P13" i="46" s="1"/>
  <c r="G78" i="46"/>
  <c r="L78" i="46"/>
  <c r="M78" i="46"/>
  <c r="E78" i="46"/>
  <c r="F78" i="46"/>
  <c r="J78" i="46"/>
  <c r="O5" i="46"/>
  <c r="P5" i="46"/>
  <c r="M81" i="45"/>
  <c r="N14" i="45"/>
  <c r="O14" i="45"/>
  <c r="O77" i="47" l="1"/>
  <c r="N60" i="34"/>
  <c r="O60" i="34" s="1"/>
  <c r="N54" i="44"/>
  <c r="O54" i="44" s="1"/>
  <c r="N24" i="41"/>
  <c r="O24" i="41" s="1"/>
  <c r="D56" i="33"/>
  <c r="N57" i="34"/>
  <c r="O57" i="34" s="1"/>
  <c r="G63" i="36"/>
  <c r="N63" i="36" s="1"/>
  <c r="O63" i="36" s="1"/>
  <c r="N43" i="34"/>
  <c r="O43" i="34" s="1"/>
  <c r="L77" i="44"/>
  <c r="N77" i="44" s="1"/>
  <c r="O77" i="44" s="1"/>
  <c r="D72" i="39"/>
  <c r="N72" i="39" s="1"/>
  <c r="O72" i="39" s="1"/>
  <c r="N13" i="34"/>
  <c r="O13" i="34" s="1"/>
  <c r="N40" i="33"/>
  <c r="O40" i="33" s="1"/>
  <c r="N22" i="34"/>
  <c r="O22" i="34" s="1"/>
  <c r="N59" i="36"/>
  <c r="O59" i="36" s="1"/>
  <c r="N5" i="40"/>
  <c r="O5" i="40" s="1"/>
  <c r="N38" i="42"/>
  <c r="O38" i="42" s="1"/>
  <c r="H56" i="33"/>
  <c r="N45" i="35"/>
  <c r="O45" i="35" s="1"/>
  <c r="K64" i="35"/>
  <c r="N5" i="37"/>
  <c r="O5" i="37" s="1"/>
  <c r="E81" i="45"/>
  <c r="N81" i="45" s="1"/>
  <c r="O81" i="45" s="1"/>
  <c r="L64" i="35"/>
  <c r="H75" i="40"/>
  <c r="N75" i="40" s="1"/>
  <c r="O75" i="40" s="1"/>
  <c r="N59" i="40"/>
  <c r="O59" i="40" s="1"/>
  <c r="N5" i="39"/>
  <c r="O5" i="39" s="1"/>
  <c r="G60" i="34"/>
  <c r="M64" i="35"/>
  <c r="D71" i="43"/>
  <c r="N71" i="43" s="1"/>
  <c r="O71" i="43" s="1"/>
  <c r="H64" i="35"/>
  <c r="N64" i="35" s="1"/>
  <c r="O64" i="35" s="1"/>
  <c r="N47" i="45"/>
  <c r="O47" i="45" s="1"/>
  <c r="N59" i="45"/>
  <c r="O59" i="45" s="1"/>
  <c r="N22" i="36"/>
  <c r="O22" i="36" s="1"/>
  <c r="P77" i="47" l="1"/>
  <c r="N56" i="33"/>
  <c r="O56" i="33" s="1"/>
</calcChain>
</file>

<file path=xl/sharedStrings.xml><?xml version="1.0" encoding="utf-8"?>
<sst xmlns="http://schemas.openxmlformats.org/spreadsheetml/2006/main" count="1388" uniqueCount="180">
  <si>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</si>
  <si>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</si>
  <si>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</si>
  <si>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</si>
  <si>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</si>
  <si>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</si>
  <si>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</si>
  <si>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</si>
  <si>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</si>
  <si>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</si>
  <si>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</si>
  <si>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</si>
  <si>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</si>
  <si>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</si>
  <si>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</si>
  <si>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</si>
  <si>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</si>
  <si>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</si>
  <si>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</si>
  <si>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Franchise Fee - Other</t>
  </si>
  <si>
    <t>Impact Fees - Residential - Public Safety</t>
  </si>
  <si>
    <t>Impact Fees - Residential - Culture / Recreation</t>
  </si>
  <si>
    <t>Special Assessments - Charges for Public Services</t>
  </si>
  <si>
    <t>Federal Grant - Public Safety</t>
  </si>
  <si>
    <t>Intergovernmental Revenue</t>
  </si>
  <si>
    <t>Federal Grant - Other Federal Grants</t>
  </si>
  <si>
    <t>Federal Grant - Transportation - Mass Transit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</si>
  <si>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</si>
  <si>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</si>
  <si>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</si>
  <si>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</si>
  <si>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</si>
  <si>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</si>
  <si>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</si>
  <si>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</si>
  <si>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</si>
  <si>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</si>
  <si>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</si>
  <si>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</si>
  <si>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</si>
  <si>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</si>
  <si>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</si>
  <si>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</si>
  <si>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</si>
  <si>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</si>
  <si>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Ambulance Fees</t>
  </si>
  <si>
    <t>Physical Environment - Water / Sewer Combination Utility</t>
  </si>
  <si>
    <t>Culture / Recreation - Parks and Recreation</t>
  </si>
  <si>
    <t>Total - All Account Codes</t>
  </si>
  <si>
    <t>Local Fiscal Year Ended September 30, 2009</t>
  </si>
  <si>
    <t>Fines - Local Ordinance Violations</t>
  </si>
  <si>
    <t>Federal Fines and Forfeits</t>
  </si>
  <si>
    <t>State Fines and Forfeits</t>
  </si>
  <si>
    <t>Other Judgments, Fines, and Forfeits</t>
  </si>
  <si>
    <t>Judgments and Fines - Other Court-Ordered</t>
  </si>
  <si>
    <t>Interest and Other Earnings - Interest</t>
  </si>
  <si>
    <t>Interest and Other Earnings - Net Increase (Decrease) in Fair Value of Investments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</si>
  <si>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</si>
  <si>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</si>
  <si>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</si>
  <si>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</si>
  <si>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</si>
  <si>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</si>
  <si>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</si>
  <si>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</si>
  <si>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</si>
  <si>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</si>
  <si>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</si>
  <si>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</si>
  <si>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</si>
  <si>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Davie Revenues Reported by Account Code and Fund Type</t>
  </si>
  <si>
    <t>Local Fiscal Year Ended September 30, 2010</t>
  </si>
  <si>
    <t>Impact Fees - Residential - Other</t>
  </si>
  <si>
    <t>Federal Grant - Physical Environment - Water Supply System</t>
  </si>
  <si>
    <t>Physical Environment - Conservation and Resource Management</t>
  </si>
  <si>
    <t>Interest and Other Earnings - Dividends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</si>
  <si>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</si>
  <si>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</si>
  <si>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</si>
  <si>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Other Physical Environment</t>
  </si>
  <si>
    <t>State Grant - Public Safety</t>
  </si>
  <si>
    <t>Grants from Other Local Units - Culture / Recreation</t>
  </si>
  <si>
    <t>Interest and Other Earnings - Gain or Loss on Sale of Investments</t>
  </si>
  <si>
    <t>Proceeds - Debt Proceeds</t>
  </si>
  <si>
    <t>Proprietary Non-Operating Sources - Federal Grants and Donations</t>
  </si>
  <si>
    <t>2011 Municipal Population:</t>
  </si>
  <si>
    <t>Local Fiscal Year Ended September 30, 2012</t>
  </si>
  <si>
    <t>Federal Grant - Culture / Recreation</t>
  </si>
  <si>
    <t>Culture / Recreation - Special Recreation Facilities</t>
  </si>
  <si>
    <t>Court-Ordered Judgments and Fines - As Decided by Traffic Court</t>
  </si>
  <si>
    <t>2012 Municipal Population:</t>
  </si>
  <si>
    <t>Local Fiscal Year Ended September 30, 2008</t>
  </si>
  <si>
    <t>Permits and Franchise Fees</t>
  </si>
  <si>
    <t>State Shared Revenues - Transportation - Other Transportation</t>
  </si>
  <si>
    <t>State Shared Revenues - Other</t>
  </si>
  <si>
    <t>Grants from Other Local Units - Physical Environment</t>
  </si>
  <si>
    <t>Public Safety - Other Public Safety Charges and Fees</t>
  </si>
  <si>
    <t>Physical Environment - Other Physical Environment Charges</t>
  </si>
  <si>
    <t>Rents and Royalties</t>
  </si>
  <si>
    <t>Proceeds - Proceeds from Refunding Bonds</t>
  </si>
  <si>
    <t>Proceeds of General Capital Asset Dispositions - Sales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</si>
  <si>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</si>
  <si>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</si>
  <si>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</si>
  <si>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</si>
  <si>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Other Permits, Fees, and Special Assessments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</si>
  <si>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</si>
  <si>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</si>
  <si>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</si>
  <si>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</si>
  <si>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</si>
  <si>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</si>
  <si>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General Government - Other General Government Charges and Fees</t>
  </si>
  <si>
    <t>Court-Ordered Judgments and Fines - Other Court-Ordered</t>
  </si>
  <si>
    <t>Interest and Other Earnings - Gain (Loss) on Sale of Investments</t>
  </si>
  <si>
    <t>Sales - Sale of Surplus Materials and Scrap</t>
  </si>
  <si>
    <t>Proprietary Non-Operating - Federal Grants and Donations</t>
  </si>
  <si>
    <t>Proprietary Non-Operating - Capital Contributions from Private Source</t>
  </si>
  <si>
    <t>2013 Municipal Population:</t>
  </si>
  <si>
    <t>Local Fiscal Year Ended September 30, 2014</t>
  </si>
  <si>
    <t>State Grant - Transportation - Other Transportation</t>
  </si>
  <si>
    <t>Shared Revenue from Other Local Units</t>
  </si>
  <si>
    <t>2014 Municipal Population:</t>
  </si>
  <si>
    <t>Local Fiscal Year Ended September 30, 2015</t>
  </si>
  <si>
    <t>Franchise Fee - Gas</t>
  </si>
  <si>
    <t>State Grant - Physical Environment - Other Physical Environment</t>
  </si>
  <si>
    <t>Other Miscellaneous Revenues - Settlements</t>
  </si>
  <si>
    <t>2015 Municipal Population:</t>
  </si>
  <si>
    <t>Local Fiscal Year Ended September 30, 2016</t>
  </si>
  <si>
    <t>Transportation - Other Transportation Charges</t>
  </si>
  <si>
    <t>Proprietary Non-Operating - State Grants and Donations</t>
  </si>
  <si>
    <t>2016 Municipal Population:</t>
  </si>
  <si>
    <t>Local Fiscal Year Ended September 30, 2017</t>
  </si>
  <si>
    <t>State Grant - Culture / Recreation</t>
  </si>
  <si>
    <t>Proprietary Non-Operating - Interest</t>
  </si>
  <si>
    <t>2017 Municipal Population:</t>
  </si>
  <si>
    <t>Local Fiscal Year Ended September 30, 2018</t>
  </si>
  <si>
    <t>Federal Grant - Transportation - Other Transportation</t>
  </si>
  <si>
    <t>2018 Municipal Population:</t>
  </si>
  <si>
    <t>Local Fiscal Year Ended September 30, 2019</t>
  </si>
  <si>
    <t>Federal Grant - General Government</t>
  </si>
  <si>
    <t>State Grant - General Government</t>
  </si>
  <si>
    <t>Sales - Disposition of Fixed Assets</t>
  </si>
  <si>
    <t>2019 Municipal Population:</t>
  </si>
  <si>
    <t>Local Fiscal Year Ended September 30, 2020</t>
  </si>
  <si>
    <t>Discretionary Sales Surtaxes</t>
  </si>
  <si>
    <t>Impact Fees - Commercial - Public Safety</t>
  </si>
  <si>
    <t>Impact Fees - Commercial - Other</t>
  </si>
  <si>
    <t>Other Financial Assistance - Federal Source</t>
  </si>
  <si>
    <t>Grants from Other Local Units - General Government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</si>
  <si>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</si>
  <si>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</si>
  <si>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</si>
  <si>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</si>
  <si>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</si>
  <si>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</si>
  <si>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</si>
  <si>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Charter County Transportation System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</si>
  <si>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</si>
  <si>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</si>
  <si>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</si>
  <si>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</si>
  <si>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</si>
  <si>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</si>
  <si>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</si>
  <si>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Public Safety - Protective Inspection Fees</t>
  </si>
  <si>
    <t>Court-Ordered Judgments and Fines - Other</t>
  </si>
  <si>
    <t>Proprietary Non-Operating Sources - Interest</t>
  </si>
  <si>
    <t>2021 Municipal Population:</t>
  </si>
  <si>
    <t>Local Fiscal Year Ended September 30, 2022</t>
  </si>
  <si>
    <t>Local Government Infrastructure Surtax</t>
  </si>
  <si>
    <t>2022 Municipal Population:</t>
  </si>
  <si>
    <t>Local Fiscal Year Ended September 30, 2023</t>
  </si>
  <si>
    <t>Other Financial Assistance - State Source</t>
  </si>
  <si>
    <t>State Grant - Physical Environment - Sewer / Wastewater</t>
  </si>
  <si>
    <t>Grants from Other Local Units - Public Safety</t>
  </si>
  <si>
    <t>Economic Environment - Housing</t>
  </si>
  <si>
    <t>Culture / Recreation - Special Events</t>
  </si>
  <si>
    <t>Other Miscellaneous Revenues - Settlements - Opioid Settlement Trust Fund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</si>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</sst>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152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153</v>
      </c>
      <c r="N4" s="35" t="s">
        <v>9</v>
      </c>
      <c r="O4" s="35" t="s">
        <v>154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SUM(D6:D12)</f>
        <v>88030516</v>
      </c>
      <c r="E5" s="27">
        <f t="shared" si="0"/>
        <v>0</v>
      </c>
      <c r="F5" s="27">
        <f t="shared" si="0"/>
        <v>0</v>
      </c>
      <c r="G5" s="27">
        <f t="shared" si="0"/>
        <v>1150797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89181313</v>
      </c>
      <c r="P5" s="33">
        <f t="shared" ref="P5:P36" si="1">(O5/P$88)</f>
        <v>833.55590761667088</v>
      </c>
      <c r="Q5" s="6"/>
    </row>
    <row r="6" spans="1:134">
      <c r="A6" s="12"/>
      <c r="B6" s="25">
        <v>311</v>
      </c>
      <c r="C6" s="20" t="s">
        <v>2</v>
      </c>
      <c r="D6" s="46">
        <v>70019619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70019619</v>
      </c>
      <c r="P6" s="47">
        <f t="shared" si="1"/>
        <v>654.45624316518524</v>
      </c>
      <c r="Q6" s="9"/>
    </row>
    <row r="7" spans="1:134">
      <c r="A7" s="12"/>
      <c r="B7" s="25">
        <v>312.41000000000003</v>
      </c>
      <c r="C7" s="20" t="s">
        <v>156</v>
      </c>
      <c r="D7" s="46">
        <v>1848279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1848279</v>
      </c>
      <c r="P7" s="47">
        <f t="shared" si="1"/>
        <v>17.275411490900932</v>
      </c>
      <c r="Q7" s="9"/>
    </row>
    <row r="8" spans="1:134">
      <c r="A8" s="12"/>
      <c r="B8" s="25">
        <v>312.63</v>
      </c>
      <c r="C8" s="20" t="s">
        <v>170</v>
      </c>
      <c r="D8" s="46">
        <v>637543</v>
      </c>
      <c r="E8" s="46">
        <v>0</v>
      </c>
      <c r="F8" s="46">
        <v>0</v>
      </c>
      <c r="G8" s="46">
        <v>1150797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1788340</v>
      </c>
      <c r="P8" s="47">
        <f t="shared" si="1"/>
        <v>16.715176326538241</v>
      </c>
      <c r="Q8" s="9"/>
    </row>
    <row r="9" spans="1:134">
      <c r="A9" s="12"/>
      <c r="B9" s="25">
        <v>314.10000000000002</v>
      </c>
      <c r="C9" s="20" t="s">
        <v>12</v>
      </c>
      <c r="D9" s="46">
        <v>11107160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11107160</v>
      </c>
      <c r="P9" s="47">
        <f t="shared" si="1"/>
        <v>103.81590630812514</v>
      </c>
      <c r="Q9" s="9"/>
    </row>
    <row r="10" spans="1:134">
      <c r="A10" s="12"/>
      <c r="B10" s="25">
        <v>314.39999999999998</v>
      </c>
      <c r="C10" s="20" t="s">
        <v>13</v>
      </c>
      <c r="D10" s="46">
        <v>213312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213312</v>
      </c>
      <c r="P10" s="47">
        <f t="shared" si="1"/>
        <v>1.9937750609875782</v>
      </c>
      <c r="Q10" s="9"/>
    </row>
    <row r="11" spans="1:134">
      <c r="A11" s="12"/>
      <c r="B11" s="25">
        <v>315.10000000000002</v>
      </c>
      <c r="C11" s="20" t="s">
        <v>158</v>
      </c>
      <c r="D11" s="46">
        <v>3026819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3026819</v>
      </c>
      <c r="P11" s="47">
        <f t="shared" si="1"/>
        <v>28.290936451410893</v>
      </c>
      <c r="Q11" s="9"/>
    </row>
    <row r="12" spans="1:134">
      <c r="A12" s="12"/>
      <c r="B12" s="25">
        <v>316</v>
      </c>
      <c r="C12" s="20" t="s">
        <v>104</v>
      </c>
      <c r="D12" s="46">
        <v>1177784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1177784</v>
      </c>
      <c r="P12" s="47">
        <f t="shared" si="1"/>
        <v>11.008458813522886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SUM(D14:D25)</f>
        <v>37331209</v>
      </c>
      <c r="E13" s="32">
        <f t="shared" si="3"/>
        <v>821368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38152577</v>
      </c>
      <c r="P13" s="45">
        <f t="shared" si="1"/>
        <v>356.60280028788009</v>
      </c>
      <c r="Q13" s="10"/>
    </row>
    <row r="14" spans="1:134">
      <c r="A14" s="12"/>
      <c r="B14" s="25">
        <v>322</v>
      </c>
      <c r="C14" s="20" t="s">
        <v>159</v>
      </c>
      <c r="D14" s="46">
        <v>9148632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9148632</v>
      </c>
      <c r="P14" s="47">
        <f t="shared" si="1"/>
        <v>85.510024395031266</v>
      </c>
      <c r="Q14" s="9"/>
    </row>
    <row r="15" spans="1:134">
      <c r="A15" s="12"/>
      <c r="B15" s="25">
        <v>323.10000000000002</v>
      </c>
      <c r="C15" s="20" t="s">
        <v>17</v>
      </c>
      <c r="D15" s="46">
        <v>8800908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5" si="4">SUM(D15:N15)</f>
        <v>8800908</v>
      </c>
      <c r="P15" s="47">
        <f t="shared" si="1"/>
        <v>82.259933264167344</v>
      </c>
      <c r="Q15" s="9"/>
    </row>
    <row r="16" spans="1:134">
      <c r="A16" s="12"/>
      <c r="B16" s="25">
        <v>323.39999999999998</v>
      </c>
      <c r="C16" s="20" t="s">
        <v>124</v>
      </c>
      <c r="D16" s="46">
        <v>112550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112550</v>
      </c>
      <c r="P16" s="47">
        <f t="shared" si="1"/>
        <v>1.051977306078195</v>
      </c>
      <c r="Q16" s="9"/>
    </row>
    <row r="17" spans="1:17">
      <c r="A17" s="12"/>
      <c r="B17" s="25">
        <v>323.7</v>
      </c>
      <c r="C17" s="20" t="s">
        <v>18</v>
      </c>
      <c r="D17" s="46">
        <v>4641180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4641180</v>
      </c>
      <c r="P17" s="47">
        <f t="shared" si="1"/>
        <v>43.379973642150127</v>
      </c>
      <c r="Q17" s="9"/>
    </row>
    <row r="18" spans="1:17">
      <c r="A18" s="12"/>
      <c r="B18" s="25">
        <v>323.89999999999998</v>
      </c>
      <c r="C18" s="20" t="s">
        <v>19</v>
      </c>
      <c r="D18" s="46">
        <v>120000</v>
      </c>
      <c r="E18" s="46">
        <v>64168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184168</v>
      </c>
      <c r="P18" s="47">
        <f t="shared" si="1"/>
        <v>1.7213732252848424</v>
      </c>
      <c r="Q18" s="9"/>
    </row>
    <row r="19" spans="1:17">
      <c r="A19" s="12"/>
      <c r="B19" s="25">
        <v>324.11</v>
      </c>
      <c r="C19" s="20" t="s">
        <v>20</v>
      </c>
      <c r="D19" s="46">
        <v>0</v>
      </c>
      <c r="E19" s="46">
        <v>143683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143683</v>
      </c>
      <c r="P19" s="47">
        <f t="shared" si="1"/>
        <v>1.3429698380207311</v>
      </c>
      <c r="Q19" s="9"/>
    </row>
    <row r="20" spans="1:17">
      <c r="A20" s="12"/>
      <c r="B20" s="25">
        <v>324.12</v>
      </c>
      <c r="C20" s="20" t="s">
        <v>146</v>
      </c>
      <c r="D20" s="46">
        <v>0</v>
      </c>
      <c r="E20" s="46">
        <v>69515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69515</v>
      </c>
      <c r="P20" s="47">
        <f t="shared" si="1"/>
        <v>0.64973969286562172</v>
      </c>
      <c r="Q20" s="9"/>
    </row>
    <row r="21" spans="1:17">
      <c r="A21" s="12"/>
      <c r="B21" s="25">
        <v>324.61</v>
      </c>
      <c r="C21" s="20" t="s">
        <v>21</v>
      </c>
      <c r="D21" s="46">
        <v>0</v>
      </c>
      <c r="E21" s="46">
        <v>320291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320291</v>
      </c>
      <c r="P21" s="47">
        <f t="shared" si="1"/>
        <v>2.9936815934348391</v>
      </c>
      <c r="Q21" s="9"/>
    </row>
    <row r="22" spans="1:17">
      <c r="A22" s="12"/>
      <c r="B22" s="25">
        <v>324.91000000000003</v>
      </c>
      <c r="C22" s="20" t="s">
        <v>72</v>
      </c>
      <c r="D22" s="46">
        <v>0</v>
      </c>
      <c r="E22" s="46">
        <v>40611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40611</v>
      </c>
      <c r="P22" s="47">
        <f t="shared" si="1"/>
        <v>0.37958107842862349</v>
      </c>
      <c r="Q22" s="9"/>
    </row>
    <row r="23" spans="1:17">
      <c r="A23" s="12"/>
      <c r="B23" s="25">
        <v>324.92</v>
      </c>
      <c r="C23" s="20" t="s">
        <v>147</v>
      </c>
      <c r="D23" s="46">
        <v>0</v>
      </c>
      <c r="E23" s="46">
        <v>16818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16818</v>
      </c>
      <c r="P23" s="47">
        <f t="shared" si="1"/>
        <v>0.15719373019656227</v>
      </c>
      <c r="Q23" s="9"/>
    </row>
    <row r="24" spans="1:17">
      <c r="A24" s="12"/>
      <c r="B24" s="25">
        <v>325.2</v>
      </c>
      <c r="C24" s="20" t="s">
        <v>22</v>
      </c>
      <c r="D24" s="46">
        <v>13818054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13818054</v>
      </c>
      <c r="P24" s="47">
        <f t="shared" si="1"/>
        <v>129.15396909962706</v>
      </c>
      <c r="Q24" s="9"/>
    </row>
    <row r="25" spans="1:17">
      <c r="A25" s="12"/>
      <c r="B25" s="25">
        <v>329.5</v>
      </c>
      <c r="C25" s="20" t="s">
        <v>160</v>
      </c>
      <c r="D25" s="46">
        <v>689885</v>
      </c>
      <c r="E25" s="46">
        <v>166282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856167</v>
      </c>
      <c r="P25" s="47">
        <f t="shared" si="1"/>
        <v>8.0023834225948463</v>
      </c>
      <c r="Q25" s="9"/>
    </row>
    <row r="26" spans="1:17" ht="15.75">
      <c r="A26" s="29" t="s">
        <v>161</v>
      </c>
      <c r="B26" s="30"/>
      <c r="C26" s="31"/>
      <c r="D26" s="32">
        <f t="shared" ref="D26:N26" si="5">SUM(D27:D46)</f>
        <v>15769679</v>
      </c>
      <c r="E26" s="32">
        <f t="shared" si="5"/>
        <v>8272372</v>
      </c>
      <c r="F26" s="32">
        <f t="shared" si="5"/>
        <v>0</v>
      </c>
      <c r="G26" s="32">
        <f t="shared" si="5"/>
        <v>278405</v>
      </c>
      <c r="H26" s="32">
        <f t="shared" si="5"/>
        <v>0</v>
      </c>
      <c r="I26" s="32">
        <f t="shared" si="5"/>
        <v>328351</v>
      </c>
      <c r="J26" s="32">
        <f t="shared" si="5"/>
        <v>65682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24714489</v>
      </c>
      <c r="P26" s="45">
        <f t="shared" si="1"/>
        <v>231.00028040265821</v>
      </c>
      <c r="Q26" s="10"/>
    </row>
    <row r="27" spans="1:17">
      <c r="A27" s="12"/>
      <c r="B27" s="25">
        <v>331.1</v>
      </c>
      <c r="C27" s="20" t="s">
        <v>140</v>
      </c>
      <c r="D27" s="46">
        <v>580621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580621</v>
      </c>
      <c r="P27" s="47">
        <f t="shared" si="1"/>
        <v>5.426922393890961</v>
      </c>
      <c r="Q27" s="9"/>
    </row>
    <row r="28" spans="1:17">
      <c r="A28" s="12"/>
      <c r="B28" s="25">
        <v>331.2</v>
      </c>
      <c r="C28" s="20" t="s">
        <v>23</v>
      </c>
      <c r="D28" s="46">
        <v>255856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255856</v>
      </c>
      <c r="P28" s="47">
        <f t="shared" si="1"/>
        <v>2.3914234173606634</v>
      </c>
      <c r="Q28" s="9"/>
    </row>
    <row r="29" spans="1:17">
      <c r="A29" s="12"/>
      <c r="B29" s="25">
        <v>331.31</v>
      </c>
      <c r="C29" s="20" t="s">
        <v>73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95752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41" si="6">SUM(D29:N29)</f>
        <v>95752</v>
      </c>
      <c r="P29" s="47">
        <f t="shared" si="1"/>
        <v>0.89497051098711078</v>
      </c>
      <c r="Q29" s="9"/>
    </row>
    <row r="30" spans="1:17">
      <c r="A30" s="12"/>
      <c r="B30" s="25">
        <v>331.9</v>
      </c>
      <c r="C30" s="20" t="s">
        <v>25</v>
      </c>
      <c r="D30" s="46">
        <v>0</v>
      </c>
      <c r="E30" s="46">
        <v>1079035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1079035</v>
      </c>
      <c r="P30" s="47">
        <f t="shared" si="1"/>
        <v>10.085476076979877</v>
      </c>
      <c r="Q30" s="9"/>
    </row>
    <row r="31" spans="1:17">
      <c r="A31" s="12"/>
      <c r="B31" s="25">
        <v>332</v>
      </c>
      <c r="C31" s="20" t="s">
        <v>148</v>
      </c>
      <c r="D31" s="46">
        <v>54918</v>
      </c>
      <c r="E31" s="46">
        <v>2448223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2503141</v>
      </c>
      <c r="P31" s="47">
        <f t="shared" si="1"/>
        <v>23.396246343081998</v>
      </c>
      <c r="Q31" s="9"/>
    </row>
    <row r="32" spans="1:17">
      <c r="A32" s="12"/>
      <c r="B32" s="25">
        <v>332.1</v>
      </c>
      <c r="C32" s="20" t="s">
        <v>173</v>
      </c>
      <c r="D32" s="46">
        <v>68405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68405</v>
      </c>
      <c r="P32" s="47">
        <f t="shared" si="1"/>
        <v>0.63936479451158534</v>
      </c>
      <c r="Q32" s="9"/>
    </row>
    <row r="33" spans="1:17">
      <c r="A33" s="12"/>
      <c r="B33" s="25">
        <v>334.1</v>
      </c>
      <c r="C33" s="20" t="s">
        <v>141</v>
      </c>
      <c r="D33" s="46">
        <v>25000</v>
      </c>
      <c r="E33" s="46">
        <v>0</v>
      </c>
      <c r="F33" s="46">
        <v>0</v>
      </c>
      <c r="G33" s="46">
        <v>278405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303405</v>
      </c>
      <c r="P33" s="47">
        <f t="shared" si="1"/>
        <v>2.8358522838796514</v>
      </c>
      <c r="Q33" s="9"/>
    </row>
    <row r="34" spans="1:17">
      <c r="A34" s="12"/>
      <c r="B34" s="25">
        <v>334.2</v>
      </c>
      <c r="C34" s="20" t="s">
        <v>80</v>
      </c>
      <c r="D34" s="46">
        <v>262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262</v>
      </c>
      <c r="P34" s="47">
        <f t="shared" si="1"/>
        <v>2.4488498817635458E-3</v>
      </c>
      <c r="Q34" s="9"/>
    </row>
    <row r="35" spans="1:17">
      <c r="A35" s="12"/>
      <c r="B35" s="25">
        <v>334.35</v>
      </c>
      <c r="C35" s="20" t="s">
        <v>174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232599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232599</v>
      </c>
      <c r="P35" s="47">
        <f t="shared" si="1"/>
        <v>2.1740459299554158</v>
      </c>
      <c r="Q35" s="9"/>
    </row>
    <row r="36" spans="1:17">
      <c r="A36" s="12"/>
      <c r="B36" s="25">
        <v>334.9</v>
      </c>
      <c r="C36" s="20" t="s">
        <v>27</v>
      </c>
      <c r="D36" s="46">
        <v>0</v>
      </c>
      <c r="E36" s="46">
        <v>468522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468522</v>
      </c>
      <c r="P36" s="47">
        <f t="shared" si="1"/>
        <v>4.3791604744412975</v>
      </c>
      <c r="Q36" s="9"/>
    </row>
    <row r="37" spans="1:17">
      <c r="A37" s="12"/>
      <c r="B37" s="25">
        <v>335.125</v>
      </c>
      <c r="C37" s="20" t="s">
        <v>162</v>
      </c>
      <c r="D37" s="46">
        <v>5093639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5093639</v>
      </c>
      <c r="P37" s="47">
        <f t="shared" ref="P37:P68" si="7">(O37/P$88)</f>
        <v>47.608997186626659</v>
      </c>
      <c r="Q37" s="9"/>
    </row>
    <row r="38" spans="1:17">
      <c r="A38" s="12"/>
      <c r="B38" s="25">
        <v>335.14</v>
      </c>
      <c r="C38" s="20" t="s">
        <v>107</v>
      </c>
      <c r="D38" s="46">
        <v>88146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88146</v>
      </c>
      <c r="P38" s="47">
        <f t="shared" si="7"/>
        <v>0.82387909037377671</v>
      </c>
      <c r="Q38" s="9"/>
    </row>
    <row r="39" spans="1:17">
      <c r="A39" s="12"/>
      <c r="B39" s="25">
        <v>335.15</v>
      </c>
      <c r="C39" s="20" t="s">
        <v>108</v>
      </c>
      <c r="D39" s="46">
        <v>47645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47645</v>
      </c>
      <c r="P39" s="47">
        <f t="shared" si="7"/>
        <v>0.445326155025283</v>
      </c>
      <c r="Q39" s="9"/>
    </row>
    <row r="40" spans="1:17">
      <c r="A40" s="12"/>
      <c r="B40" s="25">
        <v>335.18</v>
      </c>
      <c r="C40" s="20" t="s">
        <v>163</v>
      </c>
      <c r="D40" s="46">
        <v>8897815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8897815</v>
      </c>
      <c r="P40" s="47">
        <f t="shared" si="7"/>
        <v>83.165699277495818</v>
      </c>
      <c r="Q40" s="9"/>
    </row>
    <row r="41" spans="1:17">
      <c r="A41" s="12"/>
      <c r="B41" s="25">
        <v>335.21</v>
      </c>
      <c r="C41" s="20" t="s">
        <v>32</v>
      </c>
      <c r="D41" s="46">
        <v>82565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82565</v>
      </c>
      <c r="P41" s="47">
        <f t="shared" si="7"/>
        <v>0.77171484919010369</v>
      </c>
      <c r="Q41" s="9"/>
    </row>
    <row r="42" spans="1:17">
      <c r="A42" s="12"/>
      <c r="B42" s="25">
        <v>335.45</v>
      </c>
      <c r="C42" s="20" t="s">
        <v>164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65682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5" si="8">SUM(D42:N42)</f>
        <v>65682</v>
      </c>
      <c r="P42" s="47">
        <f t="shared" si="7"/>
        <v>0.61391357990073747</v>
      </c>
      <c r="Q42" s="9"/>
    </row>
    <row r="43" spans="1:17">
      <c r="A43" s="12"/>
      <c r="B43" s="25">
        <v>335.48</v>
      </c>
      <c r="C43" s="20" t="s">
        <v>93</v>
      </c>
      <c r="D43" s="46">
        <v>130532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130532</v>
      </c>
      <c r="P43" s="47">
        <f t="shared" si="7"/>
        <v>1.2200506594135845</v>
      </c>
      <c r="Q43" s="9"/>
    </row>
    <row r="44" spans="1:17">
      <c r="A44" s="12"/>
      <c r="B44" s="25">
        <v>335.9</v>
      </c>
      <c r="C44" s="20" t="s">
        <v>94</v>
      </c>
      <c r="D44" s="46">
        <v>443275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443275</v>
      </c>
      <c r="P44" s="47">
        <f t="shared" si="7"/>
        <v>4.1431829440409764</v>
      </c>
      <c r="Q44" s="9"/>
    </row>
    <row r="45" spans="1:17">
      <c r="A45" s="12"/>
      <c r="B45" s="25">
        <v>337.2</v>
      </c>
      <c r="C45" s="20" t="s">
        <v>175</v>
      </c>
      <c r="D45" s="46">
        <v>1000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1000</v>
      </c>
      <c r="P45" s="47">
        <f t="shared" si="7"/>
        <v>9.346755273906663E-3</v>
      </c>
      <c r="Q45" s="9"/>
    </row>
    <row r="46" spans="1:17">
      <c r="A46" s="12"/>
      <c r="B46" s="25">
        <v>338</v>
      </c>
      <c r="C46" s="20" t="s">
        <v>121</v>
      </c>
      <c r="D46" s="46">
        <v>0</v>
      </c>
      <c r="E46" s="46">
        <v>4276592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4276592</v>
      </c>
      <c r="P46" s="47">
        <f t="shared" si="7"/>
        <v>39.972258830347045</v>
      </c>
      <c r="Q46" s="9"/>
    </row>
    <row r="47" spans="1:17" ht="15.75">
      <c r="A47" s="29" t="s">
        <v>38</v>
      </c>
      <c r="B47" s="30"/>
      <c r="C47" s="31"/>
      <c r="D47" s="32">
        <f t="shared" ref="D47:N47" si="9">SUM(D48:D60)</f>
        <v>22736752</v>
      </c>
      <c r="E47" s="32">
        <f t="shared" si="9"/>
        <v>31712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29817661</v>
      </c>
      <c r="J47" s="32">
        <f t="shared" si="9"/>
        <v>31243330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83829455</v>
      </c>
      <c r="P47" s="45">
        <f t="shared" si="7"/>
        <v>783.53340062997131</v>
      </c>
      <c r="Q47" s="10"/>
    </row>
    <row r="48" spans="1:17">
      <c r="A48" s="12"/>
      <c r="B48" s="25">
        <v>341.2</v>
      </c>
      <c r="C48" s="20" t="s">
        <v>110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31191456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0" si="10">SUM(D48:N48)</f>
        <v>31191456</v>
      </c>
      <c r="P48" s="47">
        <f t="shared" si="7"/>
        <v>291.53890586882761</v>
      </c>
      <c r="Q48" s="9"/>
    </row>
    <row r="49" spans="1:17">
      <c r="A49" s="12"/>
      <c r="B49" s="25">
        <v>341.3</v>
      </c>
      <c r="C49" s="20" t="s">
        <v>111</v>
      </c>
      <c r="D49" s="46">
        <v>923770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923770</v>
      </c>
      <c r="P49" s="47">
        <f t="shared" si="7"/>
        <v>8.6342521193767592</v>
      </c>
      <c r="Q49" s="9"/>
    </row>
    <row r="50" spans="1:17">
      <c r="A50" s="12"/>
      <c r="B50" s="25">
        <v>341.9</v>
      </c>
      <c r="C50" s="20" t="s">
        <v>112</v>
      </c>
      <c r="D50" s="46">
        <v>3542656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3542656</v>
      </c>
      <c r="P50" s="47">
        <f t="shared" si="7"/>
        <v>33.112338651637081</v>
      </c>
      <c r="Q50" s="9"/>
    </row>
    <row r="51" spans="1:17">
      <c r="A51" s="12"/>
      <c r="B51" s="25">
        <v>342.1</v>
      </c>
      <c r="C51" s="20" t="s">
        <v>43</v>
      </c>
      <c r="D51" s="46">
        <v>7834161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7834161</v>
      </c>
      <c r="P51" s="47">
        <f t="shared" si="7"/>
        <v>73.223985643383898</v>
      </c>
      <c r="Q51" s="9"/>
    </row>
    <row r="52" spans="1:17">
      <c r="A52" s="12"/>
      <c r="B52" s="25">
        <v>342.2</v>
      </c>
      <c r="C52" s="20" t="s">
        <v>44</v>
      </c>
      <c r="D52" s="46">
        <v>7566353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7566353</v>
      </c>
      <c r="P52" s="47">
        <f t="shared" si="7"/>
        <v>70.720849806989506</v>
      </c>
      <c r="Q52" s="9"/>
    </row>
    <row r="53" spans="1:17">
      <c r="A53" s="12"/>
      <c r="B53" s="25">
        <v>342.5</v>
      </c>
      <c r="C53" s="20" t="s">
        <v>165</v>
      </c>
      <c r="D53" s="46">
        <v>893551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893551</v>
      </c>
      <c r="P53" s="47">
        <f t="shared" si="7"/>
        <v>8.351802521754573</v>
      </c>
      <c r="Q53" s="9"/>
    </row>
    <row r="54" spans="1:17">
      <c r="A54" s="12"/>
      <c r="B54" s="25">
        <v>342.6</v>
      </c>
      <c r="C54" s="20" t="s">
        <v>45</v>
      </c>
      <c r="D54" s="46">
        <v>188753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188753</v>
      </c>
      <c r="P54" s="47">
        <f t="shared" si="7"/>
        <v>1.7642280982157044</v>
      </c>
      <c r="Q54" s="9"/>
    </row>
    <row r="55" spans="1:17">
      <c r="A55" s="12"/>
      <c r="B55" s="25">
        <v>342.9</v>
      </c>
      <c r="C55" s="20" t="s">
        <v>96</v>
      </c>
      <c r="D55" s="46">
        <v>97935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51874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149809</v>
      </c>
      <c r="P55" s="47">
        <f t="shared" si="7"/>
        <v>1.4002280608286832</v>
      </c>
      <c r="Q55" s="9"/>
    </row>
    <row r="56" spans="1:17">
      <c r="A56" s="12"/>
      <c r="B56" s="25">
        <v>343.6</v>
      </c>
      <c r="C56" s="20" t="s">
        <v>46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29817661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29817661</v>
      </c>
      <c r="P56" s="47">
        <f t="shared" si="7"/>
        <v>278.698380207311</v>
      </c>
      <c r="Q56" s="9"/>
    </row>
    <row r="57" spans="1:17">
      <c r="A57" s="12"/>
      <c r="B57" s="25">
        <v>343.7</v>
      </c>
      <c r="C57" s="20" t="s">
        <v>74</v>
      </c>
      <c r="D57" s="46">
        <v>493858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493858</v>
      </c>
      <c r="P57" s="47">
        <f t="shared" si="7"/>
        <v>4.6159698660609969</v>
      </c>
      <c r="Q57" s="9"/>
    </row>
    <row r="58" spans="1:17">
      <c r="A58" s="12"/>
      <c r="B58" s="25">
        <v>345.1</v>
      </c>
      <c r="C58" s="20" t="s">
        <v>176</v>
      </c>
      <c r="D58" s="46">
        <v>0</v>
      </c>
      <c r="E58" s="46">
        <v>31712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31712</v>
      </c>
      <c r="P58" s="47">
        <f t="shared" si="7"/>
        <v>0.2964043032461281</v>
      </c>
      <c r="Q58" s="9"/>
    </row>
    <row r="59" spans="1:17">
      <c r="A59" s="12"/>
      <c r="B59" s="25">
        <v>347.2</v>
      </c>
      <c r="C59" s="20" t="s">
        <v>47</v>
      </c>
      <c r="D59" s="46">
        <v>1193263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1193263</v>
      </c>
      <c r="P59" s="47">
        <f t="shared" si="7"/>
        <v>11.153137238407687</v>
      </c>
      <c r="Q59" s="9"/>
    </row>
    <row r="60" spans="1:17">
      <c r="A60" s="12"/>
      <c r="B60" s="25">
        <v>347.4</v>
      </c>
      <c r="C60" s="20" t="s">
        <v>177</v>
      </c>
      <c r="D60" s="46">
        <v>2452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2452</v>
      </c>
      <c r="P60" s="47">
        <f t="shared" si="7"/>
        <v>2.2918243931619137E-2</v>
      </c>
      <c r="Q60" s="9"/>
    </row>
    <row r="61" spans="1:17" ht="15.75">
      <c r="A61" s="29" t="s">
        <v>39</v>
      </c>
      <c r="B61" s="30"/>
      <c r="C61" s="31"/>
      <c r="D61" s="32">
        <f t="shared" ref="D61:N61" si="11">SUM(D62:D67)</f>
        <v>1584093</v>
      </c>
      <c r="E61" s="32">
        <f t="shared" si="11"/>
        <v>90010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1"/>
        <v>0</v>
      </c>
      <c r="O61" s="32">
        <f>SUM(D61:N61)</f>
        <v>1674103</v>
      </c>
      <c r="P61" s="45">
        <f t="shared" si="7"/>
        <v>15.647431044312967</v>
      </c>
      <c r="Q61" s="10"/>
    </row>
    <row r="62" spans="1:17">
      <c r="A62" s="13"/>
      <c r="B62" s="39">
        <v>351.5</v>
      </c>
      <c r="C62" s="21" t="s">
        <v>89</v>
      </c>
      <c r="D62" s="46">
        <v>271667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7" si="12">SUM(D62:N62)</f>
        <v>271667</v>
      </c>
      <c r="P62" s="47">
        <f t="shared" si="7"/>
        <v>2.5392049649964017</v>
      </c>
      <c r="Q62" s="9"/>
    </row>
    <row r="63" spans="1:17">
      <c r="A63" s="13"/>
      <c r="B63" s="39">
        <v>351.9</v>
      </c>
      <c r="C63" s="21" t="s">
        <v>166</v>
      </c>
      <c r="D63" s="46">
        <v>427756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427756</v>
      </c>
      <c r="P63" s="47">
        <f t="shared" si="7"/>
        <v>3.9981306489452186</v>
      </c>
      <c r="Q63" s="9"/>
    </row>
    <row r="64" spans="1:17">
      <c r="A64" s="13"/>
      <c r="B64" s="39">
        <v>354</v>
      </c>
      <c r="C64" s="21" t="s">
        <v>50</v>
      </c>
      <c r="D64" s="46">
        <v>799699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799699</v>
      </c>
      <c r="P64" s="47">
        <f t="shared" si="7"/>
        <v>7.4745908457878851</v>
      </c>
      <c r="Q64" s="9"/>
    </row>
    <row r="65" spans="1:17">
      <c r="A65" s="13"/>
      <c r="B65" s="39">
        <v>355</v>
      </c>
      <c r="C65" s="21" t="s">
        <v>51</v>
      </c>
      <c r="D65" s="46">
        <v>0</v>
      </c>
      <c r="E65" s="46">
        <v>85618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85618</v>
      </c>
      <c r="P65" s="47">
        <f t="shared" si="7"/>
        <v>0.80025049304134066</v>
      </c>
      <c r="Q65" s="9"/>
    </row>
    <row r="66" spans="1:17">
      <c r="A66" s="13"/>
      <c r="B66" s="39">
        <v>356</v>
      </c>
      <c r="C66" s="21" t="s">
        <v>52</v>
      </c>
      <c r="D66" s="46">
        <v>0</v>
      </c>
      <c r="E66" s="46">
        <v>4392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4392</v>
      </c>
      <c r="P66" s="47">
        <f t="shared" si="7"/>
        <v>4.1050949162998063E-2</v>
      </c>
      <c r="Q66" s="9"/>
    </row>
    <row r="67" spans="1:17">
      <c r="A67" s="13"/>
      <c r="B67" s="39">
        <v>359</v>
      </c>
      <c r="C67" s="21" t="s">
        <v>53</v>
      </c>
      <c r="D67" s="46">
        <v>84971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84971</v>
      </c>
      <c r="P67" s="47">
        <f t="shared" si="7"/>
        <v>0.79420314237912304</v>
      </c>
      <c r="Q67" s="9"/>
    </row>
    <row r="68" spans="1:17" ht="15.75">
      <c r="A68" s="29" t="s">
        <v>3</v>
      </c>
      <c r="B68" s="30"/>
      <c r="C68" s="31"/>
      <c r="D68" s="32">
        <f t="shared" ref="D68:N68" si="13">SUM(D69:D80)</f>
        <v>7155030</v>
      </c>
      <c r="E68" s="32">
        <f t="shared" si="13"/>
        <v>205385</v>
      </c>
      <c r="F68" s="32">
        <f t="shared" si="13"/>
        <v>0</v>
      </c>
      <c r="G68" s="32">
        <f t="shared" si="13"/>
        <v>1470465</v>
      </c>
      <c r="H68" s="32">
        <f t="shared" si="13"/>
        <v>0</v>
      </c>
      <c r="I68" s="32">
        <f t="shared" si="13"/>
        <v>308743</v>
      </c>
      <c r="J68" s="32">
        <f t="shared" si="13"/>
        <v>1679793</v>
      </c>
      <c r="K68" s="32">
        <f t="shared" si="13"/>
        <v>64279646</v>
      </c>
      <c r="L68" s="32">
        <f t="shared" si="13"/>
        <v>0</v>
      </c>
      <c r="M68" s="32">
        <f t="shared" si="13"/>
        <v>0</v>
      </c>
      <c r="N68" s="32">
        <f t="shared" si="13"/>
        <v>0</v>
      </c>
      <c r="O68" s="32">
        <f>SUM(D68:N68)</f>
        <v>75099062</v>
      </c>
      <c r="P68" s="45">
        <f t="shared" si="7"/>
        <v>701.93255381394351</v>
      </c>
      <c r="Q68" s="10"/>
    </row>
    <row r="69" spans="1:17">
      <c r="A69" s="12"/>
      <c r="B69" s="25">
        <v>361.1</v>
      </c>
      <c r="C69" s="20" t="s">
        <v>55</v>
      </c>
      <c r="D69" s="46">
        <v>4233852</v>
      </c>
      <c r="E69" s="46">
        <v>103605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8027497</v>
      </c>
      <c r="L69" s="46">
        <v>0</v>
      </c>
      <c r="M69" s="46">
        <v>0</v>
      </c>
      <c r="N69" s="46">
        <v>0</v>
      </c>
      <c r="O69" s="46">
        <f>SUM(D69:N69)</f>
        <v>12364954</v>
      </c>
      <c r="P69" s="47">
        <f t="shared" ref="P69:P100" si="14">(O69/P$88)</f>
        <v>115.5721990111133</v>
      </c>
      <c r="Q69" s="9"/>
    </row>
    <row r="70" spans="1:17">
      <c r="A70" s="12"/>
      <c r="B70" s="25">
        <v>361.2</v>
      </c>
      <c r="C70" s="20" t="s">
        <v>75</v>
      </c>
      <c r="D70" s="46">
        <v>1907723</v>
      </c>
      <c r="E70" s="46">
        <v>77351</v>
      </c>
      <c r="F70" s="46">
        <v>0</v>
      </c>
      <c r="G70" s="46">
        <v>1019322</v>
      </c>
      <c r="H70" s="46">
        <v>0</v>
      </c>
      <c r="I70" s="46">
        <v>0</v>
      </c>
      <c r="J70" s="46">
        <v>0</v>
      </c>
      <c r="K70" s="46">
        <v>8309916</v>
      </c>
      <c r="L70" s="46">
        <v>0</v>
      </c>
      <c r="M70" s="46">
        <v>0</v>
      </c>
      <c r="N70" s="46">
        <v>0</v>
      </c>
      <c r="O70" s="46">
        <f t="shared" ref="O70:O85" si="15">SUM(D70:N70)</f>
        <v>11314312</v>
      </c>
      <c r="P70" s="47">
        <f t="shared" si="14"/>
        <v>105.75210535662545</v>
      </c>
      <c r="Q70" s="9"/>
    </row>
    <row r="71" spans="1:17">
      <c r="A71" s="12"/>
      <c r="B71" s="25">
        <v>361.3</v>
      </c>
      <c r="C71" s="20" t="s">
        <v>56</v>
      </c>
      <c r="D71" s="46">
        <v>754028</v>
      </c>
      <c r="E71" s="46">
        <v>38562</v>
      </c>
      <c r="F71" s="46">
        <v>0</v>
      </c>
      <c r="G71" s="46">
        <v>565578</v>
      </c>
      <c r="H71" s="46">
        <v>0</v>
      </c>
      <c r="I71" s="46">
        <v>0</v>
      </c>
      <c r="J71" s="46">
        <v>0</v>
      </c>
      <c r="K71" s="46">
        <v>25949239</v>
      </c>
      <c r="L71" s="46">
        <v>0</v>
      </c>
      <c r="M71" s="46">
        <v>0</v>
      </c>
      <c r="N71" s="46">
        <v>0</v>
      </c>
      <c r="O71" s="46">
        <f t="shared" si="15"/>
        <v>27307407</v>
      </c>
      <c r="P71" s="47">
        <f t="shared" si="14"/>
        <v>255.23565039396573</v>
      </c>
      <c r="Q71" s="9"/>
    </row>
    <row r="72" spans="1:17">
      <c r="A72" s="12"/>
      <c r="B72" s="25">
        <v>361.4</v>
      </c>
      <c r="C72" s="20" t="s">
        <v>114</v>
      </c>
      <c r="D72" s="46">
        <v>-734257</v>
      </c>
      <c r="E72" s="46">
        <v>-29199</v>
      </c>
      <c r="F72" s="46">
        <v>0</v>
      </c>
      <c r="G72" s="46">
        <v>-127992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-891448</v>
      </c>
      <c r="P72" s="47">
        <f t="shared" si="14"/>
        <v>-8.3321462954135477</v>
      </c>
      <c r="Q72" s="9"/>
    </row>
    <row r="73" spans="1:17">
      <c r="A73" s="12"/>
      <c r="B73" s="25">
        <v>362</v>
      </c>
      <c r="C73" s="20" t="s">
        <v>98</v>
      </c>
      <c r="D73" s="46">
        <v>614443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614443</v>
      </c>
      <c r="P73" s="47">
        <f t="shared" si="14"/>
        <v>5.7430483507650321</v>
      </c>
      <c r="Q73" s="9"/>
    </row>
    <row r="74" spans="1:17">
      <c r="A74" s="12"/>
      <c r="B74" s="25">
        <v>364</v>
      </c>
      <c r="C74" s="20" t="s">
        <v>142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34333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34333</v>
      </c>
      <c r="P74" s="47">
        <f t="shared" si="14"/>
        <v>0.32090214881903745</v>
      </c>
      <c r="Q74" s="9"/>
    </row>
    <row r="75" spans="1:17">
      <c r="A75" s="12"/>
      <c r="B75" s="25">
        <v>365</v>
      </c>
      <c r="C75" s="20" t="s">
        <v>115</v>
      </c>
      <c r="D75" s="46">
        <v>22595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22595</v>
      </c>
      <c r="P75" s="47">
        <f t="shared" si="14"/>
        <v>0.21118993541392106</v>
      </c>
      <c r="Q75" s="9"/>
    </row>
    <row r="76" spans="1:17">
      <c r="A76" s="12"/>
      <c r="B76" s="25">
        <v>366</v>
      </c>
      <c r="C76" s="20" t="s">
        <v>58</v>
      </c>
      <c r="D76" s="46">
        <v>108515</v>
      </c>
      <c r="E76" s="46">
        <v>0</v>
      </c>
      <c r="F76" s="46">
        <v>0</v>
      </c>
      <c r="G76" s="46">
        <v>13557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122072</v>
      </c>
      <c r="P76" s="47">
        <f t="shared" si="14"/>
        <v>1.1409771097963342</v>
      </c>
      <c r="Q76" s="9"/>
    </row>
    <row r="77" spans="1:17">
      <c r="A77" s="12"/>
      <c r="B77" s="25">
        <v>368</v>
      </c>
      <c r="C77" s="20" t="s">
        <v>59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21952376</v>
      </c>
      <c r="L77" s="46">
        <v>0</v>
      </c>
      <c r="M77" s="46">
        <v>0</v>
      </c>
      <c r="N77" s="46">
        <v>0</v>
      </c>
      <c r="O77" s="46">
        <f t="shared" si="15"/>
        <v>21952376</v>
      </c>
      <c r="P77" s="47">
        <f t="shared" si="14"/>
        <v>205.18348615278205</v>
      </c>
      <c r="Q77" s="9"/>
    </row>
    <row r="78" spans="1:17">
      <c r="A78" s="12"/>
      <c r="B78" s="25">
        <v>369.3</v>
      </c>
      <c r="C78" s="20" t="s">
        <v>126</v>
      </c>
      <c r="D78" s="46">
        <v>35549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>SUM(D78:N78)</f>
        <v>35549</v>
      </c>
      <c r="P78" s="47">
        <f t="shared" si="14"/>
        <v>0.33226780323210797</v>
      </c>
      <c r="Q78" s="9"/>
    </row>
    <row r="79" spans="1:17">
      <c r="A79" s="12"/>
      <c r="B79" s="25">
        <v>369.35</v>
      </c>
      <c r="C79" s="20" t="s">
        <v>178</v>
      </c>
      <c r="D79" s="46">
        <v>56967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>SUM(D79:N79)</f>
        <v>56967</v>
      </c>
      <c r="P79" s="47">
        <f t="shared" si="14"/>
        <v>0.53245660768864089</v>
      </c>
      <c r="Q79" s="9"/>
    </row>
    <row r="80" spans="1:17">
      <c r="A80" s="12"/>
      <c r="B80" s="25">
        <v>369.9</v>
      </c>
      <c r="C80" s="20" t="s">
        <v>60</v>
      </c>
      <c r="D80" s="46">
        <v>155615</v>
      </c>
      <c r="E80" s="46">
        <v>15066</v>
      </c>
      <c r="F80" s="46">
        <v>0</v>
      </c>
      <c r="G80" s="46">
        <v>0</v>
      </c>
      <c r="H80" s="46">
        <v>0</v>
      </c>
      <c r="I80" s="46">
        <v>308743</v>
      </c>
      <c r="J80" s="46">
        <v>1645460</v>
      </c>
      <c r="K80" s="46">
        <v>40618</v>
      </c>
      <c r="L80" s="46">
        <v>0</v>
      </c>
      <c r="M80" s="46">
        <v>0</v>
      </c>
      <c r="N80" s="46">
        <v>0</v>
      </c>
      <c r="O80" s="46">
        <f t="shared" si="15"/>
        <v>2165502</v>
      </c>
      <c r="P80" s="47">
        <f t="shared" si="14"/>
        <v>20.240417239155427</v>
      </c>
      <c r="Q80" s="9"/>
    </row>
    <row r="81" spans="1:120" ht="15.75">
      <c r="A81" s="29" t="s">
        <v>40</v>
      </c>
      <c r="B81" s="30"/>
      <c r="C81" s="31"/>
      <c r="D81" s="32">
        <f t="shared" ref="D81:N81" si="16">SUM(D82:D85)</f>
        <v>4791379</v>
      </c>
      <c r="E81" s="32">
        <f t="shared" si="16"/>
        <v>3972888</v>
      </c>
      <c r="F81" s="32">
        <f t="shared" si="16"/>
        <v>2035250</v>
      </c>
      <c r="G81" s="32">
        <f t="shared" si="16"/>
        <v>11467356</v>
      </c>
      <c r="H81" s="32">
        <f t="shared" si="16"/>
        <v>0</v>
      </c>
      <c r="I81" s="32">
        <f t="shared" si="16"/>
        <v>2239015</v>
      </c>
      <c r="J81" s="32">
        <f t="shared" si="16"/>
        <v>291568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si="16"/>
        <v>0</v>
      </c>
      <c r="O81" s="32">
        <f t="shared" si="15"/>
        <v>24797456</v>
      </c>
      <c r="P81" s="45">
        <f t="shared" si="14"/>
        <v>231.77575264746844</v>
      </c>
      <c r="Q81" s="9"/>
    </row>
    <row r="82" spans="1:120">
      <c r="A82" s="12"/>
      <c r="B82" s="25">
        <v>381</v>
      </c>
      <c r="C82" s="20" t="s">
        <v>61</v>
      </c>
      <c r="D82" s="46">
        <v>1536086</v>
      </c>
      <c r="E82" s="46">
        <v>3787061</v>
      </c>
      <c r="F82" s="46">
        <v>2035250</v>
      </c>
      <c r="G82" s="46">
        <v>11467356</v>
      </c>
      <c r="H82" s="46">
        <v>0</v>
      </c>
      <c r="I82" s="46">
        <v>0</v>
      </c>
      <c r="J82" s="46">
        <v>291568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19117321</v>
      </c>
      <c r="P82" s="47">
        <f t="shared" si="14"/>
        <v>178.6849208797166</v>
      </c>
      <c r="Q82" s="9"/>
    </row>
    <row r="83" spans="1:120">
      <c r="A83" s="12"/>
      <c r="B83" s="25">
        <v>384</v>
      </c>
      <c r="C83" s="20" t="s">
        <v>83</v>
      </c>
      <c r="D83" s="46">
        <v>3255293</v>
      </c>
      <c r="E83" s="46">
        <v>185827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3441120</v>
      </c>
      <c r="P83" s="47">
        <f t="shared" si="14"/>
        <v>32.163306508145695</v>
      </c>
      <c r="Q83" s="9"/>
    </row>
    <row r="84" spans="1:120">
      <c r="A84" s="12"/>
      <c r="B84" s="25">
        <v>389.1</v>
      </c>
      <c r="C84" s="20" t="s">
        <v>167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1927258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1927258</v>
      </c>
      <c r="P84" s="47">
        <f t="shared" si="14"/>
        <v>18.013608875678809</v>
      </c>
      <c r="Q84" s="9"/>
    </row>
    <row r="85" spans="1:120" ht="15.75" thickBot="1">
      <c r="A85" s="12"/>
      <c r="B85" s="25">
        <v>389.8</v>
      </c>
      <c r="C85" s="20" t="s">
        <v>62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311757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311757</v>
      </c>
      <c r="P85" s="47">
        <f t="shared" si="14"/>
        <v>2.9139163839273197</v>
      </c>
      <c r="Q85" s="9"/>
    </row>
    <row r="86" spans="1:120" ht="16.5" thickBot="1">
      <c r="A86" s="14" t="s">
        <v>48</v>
      </c>
      <c r="B86" s="23"/>
      <c r="C86" s="22"/>
      <c r="D86" s="15">
        <f t="shared" ref="D86:N86" si="17">SUM(D5,D13,D26,D47,D61,D68,D81)</f>
        <v>177398658</v>
      </c>
      <c r="E86" s="15">
        <f t="shared" si="17"/>
        <v>13393735</v>
      </c>
      <c r="F86" s="15">
        <f t="shared" si="17"/>
        <v>2035250</v>
      </c>
      <c r="G86" s="15">
        <f t="shared" si="17"/>
        <v>14367023</v>
      </c>
      <c r="H86" s="15">
        <f t="shared" si="17"/>
        <v>0</v>
      </c>
      <c r="I86" s="15">
        <f t="shared" si="17"/>
        <v>32693770</v>
      </c>
      <c r="J86" s="15">
        <f t="shared" si="17"/>
        <v>33280373</v>
      </c>
      <c r="K86" s="15">
        <f t="shared" si="17"/>
        <v>64279646</v>
      </c>
      <c r="L86" s="15">
        <f t="shared" si="17"/>
        <v>0</v>
      </c>
      <c r="M86" s="15">
        <f t="shared" si="17"/>
        <v>0</v>
      </c>
      <c r="N86" s="15">
        <f t="shared" si="17"/>
        <v>0</v>
      </c>
      <c r="O86" s="15">
        <f>SUM(D86:N86)</f>
        <v>337448455</v>
      </c>
      <c r="P86" s="38">
        <f t="shared" si="14"/>
        <v>3154.0481264429054</v>
      </c>
      <c r="Q86" s="6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</row>
    <row r="87" spans="1:120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9"/>
    </row>
    <row r="88" spans="1:120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48" t="s">
        <v>179</v>
      </c>
      <c r="N88" s="48"/>
      <c r="O88" s="48"/>
      <c r="P88" s="43">
        <v>106989</v>
      </c>
    </row>
    <row r="89" spans="1:120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1"/>
    </row>
    <row r="90" spans="1:120" ht="15.75" customHeight="1" thickBot="1">
      <c r="A90" s="52" t="s">
        <v>77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4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53119721</v>
      </c>
      <c r="E5" s="27">
        <f t="shared" si="0"/>
        <v>2575804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55695525</v>
      </c>
      <c r="O5" s="33">
        <f t="shared" ref="O5:O36" si="1">(N5/O$74)</f>
        <v>583.16868226794406</v>
      </c>
      <c r="P5" s="6"/>
    </row>
    <row r="6" spans="1:133">
      <c r="A6" s="12"/>
      <c r="B6" s="25">
        <v>311</v>
      </c>
      <c r="C6" s="20" t="s">
        <v>2</v>
      </c>
      <c r="D6" s="46">
        <v>38823917</v>
      </c>
      <c r="E6" s="46">
        <v>2575804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41399721</v>
      </c>
      <c r="O6" s="47">
        <f t="shared" si="1"/>
        <v>433.48223653211875</v>
      </c>
      <c r="P6" s="9"/>
    </row>
    <row r="7" spans="1:133">
      <c r="A7" s="12"/>
      <c r="B7" s="25">
        <v>312.41000000000003</v>
      </c>
      <c r="C7" s="20" t="s">
        <v>11</v>
      </c>
      <c r="D7" s="46">
        <v>113818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113818</v>
      </c>
      <c r="O7" s="47">
        <f t="shared" si="1"/>
        <v>1.1917491230825612</v>
      </c>
      <c r="P7" s="9"/>
    </row>
    <row r="8" spans="1:133">
      <c r="A8" s="12"/>
      <c r="B8" s="25">
        <v>312.42</v>
      </c>
      <c r="C8" s="20" t="s">
        <v>10</v>
      </c>
      <c r="D8" s="46">
        <v>1499235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1499235</v>
      </c>
      <c r="O8" s="47">
        <f t="shared" si="1"/>
        <v>15.697973928066594</v>
      </c>
      <c r="P8" s="9"/>
    </row>
    <row r="9" spans="1:133">
      <c r="A9" s="12"/>
      <c r="B9" s="25">
        <v>314.10000000000002</v>
      </c>
      <c r="C9" s="20" t="s">
        <v>12</v>
      </c>
      <c r="D9" s="46">
        <v>7908191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7908191</v>
      </c>
      <c r="O9" s="47">
        <f t="shared" si="1"/>
        <v>82.803947437306945</v>
      </c>
      <c r="P9" s="9"/>
    </row>
    <row r="10" spans="1:133">
      <c r="A10" s="12"/>
      <c r="B10" s="25">
        <v>314.39999999999998</v>
      </c>
      <c r="C10" s="20" t="s">
        <v>13</v>
      </c>
      <c r="D10" s="46">
        <v>170107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170107</v>
      </c>
      <c r="O10" s="47">
        <f t="shared" si="1"/>
        <v>1.7811318779121512</v>
      </c>
      <c r="P10" s="9"/>
    </row>
    <row r="11" spans="1:133">
      <c r="A11" s="12"/>
      <c r="B11" s="25">
        <v>315</v>
      </c>
      <c r="C11" s="20" t="s">
        <v>103</v>
      </c>
      <c r="D11" s="46">
        <v>3780827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3780827</v>
      </c>
      <c r="O11" s="47">
        <f t="shared" si="1"/>
        <v>39.587738861839696</v>
      </c>
      <c r="P11" s="9"/>
    </row>
    <row r="12" spans="1:133">
      <c r="A12" s="12"/>
      <c r="B12" s="25">
        <v>316</v>
      </c>
      <c r="C12" s="20" t="s">
        <v>104</v>
      </c>
      <c r="D12" s="46">
        <v>823626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823626</v>
      </c>
      <c r="O12" s="47">
        <f t="shared" si="1"/>
        <v>8.6239045076174019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25937315</v>
      </c>
      <c r="E13" s="32">
        <f t="shared" si="3"/>
        <v>635167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26572482</v>
      </c>
      <c r="O13" s="45">
        <f t="shared" si="1"/>
        <v>278.23131773205591</v>
      </c>
      <c r="P13" s="10"/>
    </row>
    <row r="14" spans="1:133">
      <c r="A14" s="12"/>
      <c r="B14" s="25">
        <v>322</v>
      </c>
      <c r="C14" s="20" t="s">
        <v>0</v>
      </c>
      <c r="D14" s="46">
        <v>5996155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5996155</v>
      </c>
      <c r="O14" s="47">
        <f t="shared" si="1"/>
        <v>62.783676247316897</v>
      </c>
      <c r="P14" s="9"/>
    </row>
    <row r="15" spans="1:133">
      <c r="A15" s="12"/>
      <c r="B15" s="25">
        <v>323.10000000000002</v>
      </c>
      <c r="C15" s="20" t="s">
        <v>17</v>
      </c>
      <c r="D15" s="46">
        <v>6382527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6382527</v>
      </c>
      <c r="O15" s="47">
        <f t="shared" si="1"/>
        <v>66.829244542170571</v>
      </c>
      <c r="P15" s="9"/>
    </row>
    <row r="16" spans="1:133">
      <c r="A16" s="12"/>
      <c r="B16" s="25">
        <v>323.7</v>
      </c>
      <c r="C16" s="20" t="s">
        <v>18</v>
      </c>
      <c r="D16" s="46">
        <v>2921241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2921241</v>
      </c>
      <c r="O16" s="47">
        <f t="shared" si="1"/>
        <v>30.587309564944245</v>
      </c>
      <c r="P16" s="9"/>
    </row>
    <row r="17" spans="1:16">
      <c r="A17" s="12"/>
      <c r="B17" s="25">
        <v>323.89999999999998</v>
      </c>
      <c r="C17" s="20" t="s">
        <v>19</v>
      </c>
      <c r="D17" s="46">
        <v>241666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241666</v>
      </c>
      <c r="O17" s="47">
        <f t="shared" si="1"/>
        <v>2.530401549657086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284993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284993</v>
      </c>
      <c r="O18" s="47">
        <f t="shared" si="1"/>
        <v>2.9840636615883986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265315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265315</v>
      </c>
      <c r="O19" s="47">
        <f t="shared" si="1"/>
        <v>2.7780220930841315</v>
      </c>
      <c r="P19" s="9"/>
    </row>
    <row r="20" spans="1:16">
      <c r="A20" s="12"/>
      <c r="B20" s="25">
        <v>324.70999999999998</v>
      </c>
      <c r="C20" s="20" t="s">
        <v>72</v>
      </c>
      <c r="D20" s="46">
        <v>0</v>
      </c>
      <c r="E20" s="46">
        <v>84859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84859</v>
      </c>
      <c r="O20" s="47">
        <f t="shared" si="1"/>
        <v>0.88852939636668238</v>
      </c>
      <c r="P20" s="9"/>
    </row>
    <row r="21" spans="1:16">
      <c r="A21" s="12"/>
      <c r="B21" s="25">
        <v>325.2</v>
      </c>
      <c r="C21" s="20" t="s">
        <v>22</v>
      </c>
      <c r="D21" s="46">
        <v>9889781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9889781</v>
      </c>
      <c r="O21" s="47">
        <f t="shared" si="1"/>
        <v>103.55249463378881</v>
      </c>
      <c r="P21" s="9"/>
    </row>
    <row r="22" spans="1:16">
      <c r="A22" s="12"/>
      <c r="B22" s="25">
        <v>329</v>
      </c>
      <c r="C22" s="20" t="s">
        <v>105</v>
      </c>
      <c r="D22" s="46">
        <v>505945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505945</v>
      </c>
      <c r="O22" s="47">
        <f t="shared" si="1"/>
        <v>5.2975760431391024</v>
      </c>
      <c r="P22" s="9"/>
    </row>
    <row r="23" spans="1:16" ht="15.75">
      <c r="A23" s="29" t="s">
        <v>24</v>
      </c>
      <c r="B23" s="30"/>
      <c r="C23" s="31"/>
      <c r="D23" s="32">
        <f t="shared" ref="D23:M23" si="6">SUM(D24:D38)</f>
        <v>9637258</v>
      </c>
      <c r="E23" s="32">
        <f t="shared" si="6"/>
        <v>2132626</v>
      </c>
      <c r="F23" s="32">
        <f t="shared" si="6"/>
        <v>0</v>
      </c>
      <c r="G23" s="32">
        <f t="shared" si="6"/>
        <v>248801</v>
      </c>
      <c r="H23" s="32">
        <f t="shared" si="6"/>
        <v>0</v>
      </c>
      <c r="I23" s="32">
        <f t="shared" si="6"/>
        <v>430000</v>
      </c>
      <c r="J23" s="32">
        <f t="shared" si="6"/>
        <v>59093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12507778</v>
      </c>
      <c r="O23" s="45">
        <f t="shared" si="1"/>
        <v>130.96464059473325</v>
      </c>
      <c r="P23" s="10"/>
    </row>
    <row r="24" spans="1:16">
      <c r="A24" s="12"/>
      <c r="B24" s="25">
        <v>331.2</v>
      </c>
      <c r="C24" s="20" t="s">
        <v>23</v>
      </c>
      <c r="D24" s="46">
        <v>515223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515223</v>
      </c>
      <c r="O24" s="47">
        <f t="shared" si="1"/>
        <v>5.3947227893827545</v>
      </c>
      <c r="P24" s="9"/>
    </row>
    <row r="25" spans="1:16">
      <c r="A25" s="12"/>
      <c r="B25" s="25">
        <v>331.42</v>
      </c>
      <c r="C25" s="20" t="s">
        <v>26</v>
      </c>
      <c r="D25" s="46">
        <v>239608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239608</v>
      </c>
      <c r="O25" s="47">
        <f t="shared" si="1"/>
        <v>2.5088529396366681</v>
      </c>
      <c r="P25" s="9"/>
    </row>
    <row r="26" spans="1:16">
      <c r="A26" s="12"/>
      <c r="B26" s="25">
        <v>331.9</v>
      </c>
      <c r="C26" s="20" t="s">
        <v>25</v>
      </c>
      <c r="D26" s="46">
        <v>0</v>
      </c>
      <c r="E26" s="46">
        <v>2038534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2038534</v>
      </c>
      <c r="O26" s="47">
        <f t="shared" si="1"/>
        <v>21.344788230982672</v>
      </c>
      <c r="P26" s="9"/>
    </row>
    <row r="27" spans="1:16">
      <c r="A27" s="12"/>
      <c r="B27" s="25">
        <v>334.2</v>
      </c>
      <c r="C27" s="20" t="s">
        <v>80</v>
      </c>
      <c r="D27" s="46">
        <v>98223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98223</v>
      </c>
      <c r="O27" s="47">
        <f t="shared" si="1"/>
        <v>1.0284592429715722</v>
      </c>
      <c r="P27" s="9"/>
    </row>
    <row r="28" spans="1:16">
      <c r="A28" s="12"/>
      <c r="B28" s="25">
        <v>334.49</v>
      </c>
      <c r="C28" s="20" t="s">
        <v>120</v>
      </c>
      <c r="D28" s="46">
        <v>0</v>
      </c>
      <c r="E28" s="46">
        <v>0</v>
      </c>
      <c r="F28" s="46">
        <v>0</v>
      </c>
      <c r="G28" s="46">
        <v>248801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248801</v>
      </c>
      <c r="O28" s="47">
        <f t="shared" si="1"/>
        <v>2.6051096801214597</v>
      </c>
      <c r="P28" s="9"/>
    </row>
    <row r="29" spans="1:16">
      <c r="A29" s="12"/>
      <c r="B29" s="25">
        <v>334.9</v>
      </c>
      <c r="C29" s="20" t="s">
        <v>27</v>
      </c>
      <c r="D29" s="46">
        <v>0</v>
      </c>
      <c r="E29" s="46">
        <v>94092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94092</v>
      </c>
      <c r="O29" s="47">
        <f t="shared" si="1"/>
        <v>0.98520496309093764</v>
      </c>
      <c r="P29" s="9"/>
    </row>
    <row r="30" spans="1:16">
      <c r="A30" s="12"/>
      <c r="B30" s="25">
        <v>335.12</v>
      </c>
      <c r="C30" s="20" t="s">
        <v>106</v>
      </c>
      <c r="D30" s="46">
        <v>2588917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2588917</v>
      </c>
      <c r="O30" s="47">
        <f t="shared" si="1"/>
        <v>27.107659284854197</v>
      </c>
      <c r="P30" s="9"/>
    </row>
    <row r="31" spans="1:16">
      <c r="A31" s="12"/>
      <c r="B31" s="25">
        <v>335.14</v>
      </c>
      <c r="C31" s="20" t="s">
        <v>107</v>
      </c>
      <c r="D31" s="46">
        <v>82277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82277</v>
      </c>
      <c r="O31" s="47">
        <f t="shared" si="1"/>
        <v>0.86149416260928746</v>
      </c>
      <c r="P31" s="9"/>
    </row>
    <row r="32" spans="1:16">
      <c r="A32" s="12"/>
      <c r="B32" s="25">
        <v>335.15</v>
      </c>
      <c r="C32" s="20" t="s">
        <v>108</v>
      </c>
      <c r="D32" s="46">
        <v>50915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50915</v>
      </c>
      <c r="O32" s="47">
        <f t="shared" si="1"/>
        <v>0.53311344955761475</v>
      </c>
      <c r="P32" s="9"/>
    </row>
    <row r="33" spans="1:16">
      <c r="A33" s="12"/>
      <c r="B33" s="25">
        <v>335.18</v>
      </c>
      <c r="C33" s="20" t="s">
        <v>109</v>
      </c>
      <c r="D33" s="46">
        <v>5717100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5717100</v>
      </c>
      <c r="O33" s="47">
        <f t="shared" si="1"/>
        <v>59.86178734097691</v>
      </c>
      <c r="P33" s="9"/>
    </row>
    <row r="34" spans="1:16">
      <c r="A34" s="12"/>
      <c r="B34" s="25">
        <v>335.21</v>
      </c>
      <c r="C34" s="20" t="s">
        <v>32</v>
      </c>
      <c r="D34" s="46">
        <v>42510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42510</v>
      </c>
      <c r="O34" s="47">
        <f t="shared" si="1"/>
        <v>0.44510758599026229</v>
      </c>
      <c r="P34" s="9"/>
    </row>
    <row r="35" spans="1:16">
      <c r="A35" s="12"/>
      <c r="B35" s="25">
        <v>335.49</v>
      </c>
      <c r="C35" s="20" t="s">
        <v>93</v>
      </c>
      <c r="D35" s="46">
        <v>76196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76196</v>
      </c>
      <c r="O35" s="47">
        <f t="shared" si="1"/>
        <v>0.79782210355478766</v>
      </c>
      <c r="P35" s="9"/>
    </row>
    <row r="36" spans="1:16">
      <c r="A36" s="12"/>
      <c r="B36" s="25">
        <v>335.9</v>
      </c>
      <c r="C36" s="20" t="s">
        <v>94</v>
      </c>
      <c r="D36" s="46">
        <v>225199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59093</v>
      </c>
      <c r="K36" s="46">
        <v>0</v>
      </c>
      <c r="L36" s="46">
        <v>0</v>
      </c>
      <c r="M36" s="46">
        <v>0</v>
      </c>
      <c r="N36" s="46">
        <f t="shared" si="7"/>
        <v>284292</v>
      </c>
      <c r="O36" s="47">
        <f t="shared" si="1"/>
        <v>2.9767237317417936</v>
      </c>
      <c r="P36" s="9"/>
    </row>
    <row r="37" spans="1:16">
      <c r="A37" s="12"/>
      <c r="B37" s="25">
        <v>337.3</v>
      </c>
      <c r="C37" s="20" t="s">
        <v>95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430000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430000</v>
      </c>
      <c r="O37" s="47">
        <f t="shared" ref="O37:O68" si="8">(N37/O$74)</f>
        <v>4.5023820742369507</v>
      </c>
      <c r="P37" s="9"/>
    </row>
    <row r="38" spans="1:16">
      <c r="A38" s="12"/>
      <c r="B38" s="25">
        <v>338</v>
      </c>
      <c r="C38" s="20" t="s">
        <v>121</v>
      </c>
      <c r="D38" s="46">
        <v>1090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1090</v>
      </c>
      <c r="O38" s="47">
        <f t="shared" si="8"/>
        <v>1.141301502539134E-2</v>
      </c>
      <c r="P38" s="9"/>
    </row>
    <row r="39" spans="1:16" ht="15.75">
      <c r="A39" s="29" t="s">
        <v>38</v>
      </c>
      <c r="B39" s="30"/>
      <c r="C39" s="31"/>
      <c r="D39" s="32">
        <f t="shared" ref="D39:M39" si="9">SUM(D40:D51)</f>
        <v>14421593</v>
      </c>
      <c r="E39" s="32">
        <f t="shared" si="9"/>
        <v>122821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21687134</v>
      </c>
      <c r="J39" s="32">
        <f t="shared" si="9"/>
        <v>18069802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54301350</v>
      </c>
      <c r="O39" s="45">
        <f t="shared" si="8"/>
        <v>568.57075545782948</v>
      </c>
      <c r="P39" s="10"/>
    </row>
    <row r="40" spans="1:16">
      <c r="A40" s="12"/>
      <c r="B40" s="25">
        <v>341.2</v>
      </c>
      <c r="C40" s="20" t="s">
        <v>110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18033269</v>
      </c>
      <c r="K40" s="46">
        <v>0</v>
      </c>
      <c r="L40" s="46">
        <v>0</v>
      </c>
      <c r="M40" s="46">
        <v>0</v>
      </c>
      <c r="N40" s="46">
        <f t="shared" ref="N40:N51" si="10">SUM(D40:M40)</f>
        <v>18033269</v>
      </c>
      <c r="O40" s="47">
        <f t="shared" si="8"/>
        <v>188.82015601277419</v>
      </c>
      <c r="P40" s="9"/>
    </row>
    <row r="41" spans="1:16">
      <c r="A41" s="12"/>
      <c r="B41" s="25">
        <v>341.3</v>
      </c>
      <c r="C41" s="20" t="s">
        <v>111</v>
      </c>
      <c r="D41" s="46">
        <v>1224078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1224078</v>
      </c>
      <c r="O41" s="47">
        <f t="shared" si="8"/>
        <v>12.816899638762369</v>
      </c>
      <c r="P41" s="9"/>
    </row>
    <row r="42" spans="1:16">
      <c r="A42" s="12"/>
      <c r="B42" s="25">
        <v>341.9</v>
      </c>
      <c r="C42" s="20" t="s">
        <v>112</v>
      </c>
      <c r="D42" s="46">
        <v>2541038</v>
      </c>
      <c r="E42" s="46">
        <v>122821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2663859</v>
      </c>
      <c r="O42" s="47">
        <f t="shared" si="8"/>
        <v>27.89235118580179</v>
      </c>
      <c r="P42" s="9"/>
    </row>
    <row r="43" spans="1:16">
      <c r="A43" s="12"/>
      <c r="B43" s="25">
        <v>342.1</v>
      </c>
      <c r="C43" s="20" t="s">
        <v>43</v>
      </c>
      <c r="D43" s="46">
        <v>2872275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2872275</v>
      </c>
      <c r="O43" s="47">
        <f t="shared" si="8"/>
        <v>30.074603423904506</v>
      </c>
      <c r="P43" s="9"/>
    </row>
    <row r="44" spans="1:16">
      <c r="A44" s="12"/>
      <c r="B44" s="25">
        <v>342.2</v>
      </c>
      <c r="C44" s="20" t="s">
        <v>44</v>
      </c>
      <c r="D44" s="46">
        <v>4777628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4777628</v>
      </c>
      <c r="O44" s="47">
        <f t="shared" si="8"/>
        <v>50.024899219936131</v>
      </c>
      <c r="P44" s="9"/>
    </row>
    <row r="45" spans="1:16">
      <c r="A45" s="12"/>
      <c r="B45" s="25">
        <v>342.6</v>
      </c>
      <c r="C45" s="20" t="s">
        <v>45</v>
      </c>
      <c r="D45" s="46">
        <v>2226243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2226243</v>
      </c>
      <c r="O45" s="47">
        <f t="shared" si="8"/>
        <v>23.310224595570912</v>
      </c>
      <c r="P45" s="9"/>
    </row>
    <row r="46" spans="1:16">
      <c r="A46" s="12"/>
      <c r="B46" s="25">
        <v>342.9</v>
      </c>
      <c r="C46" s="20" t="s">
        <v>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36533</v>
      </c>
      <c r="K46" s="46">
        <v>0</v>
      </c>
      <c r="L46" s="46">
        <v>0</v>
      </c>
      <c r="M46" s="46">
        <v>0</v>
      </c>
      <c r="N46" s="46">
        <f t="shared" si="10"/>
        <v>36533</v>
      </c>
      <c r="O46" s="47">
        <f t="shared" si="8"/>
        <v>0.38252447515836868</v>
      </c>
      <c r="P46" s="9"/>
    </row>
    <row r="47" spans="1:16">
      <c r="A47" s="12"/>
      <c r="B47" s="25">
        <v>343.6</v>
      </c>
      <c r="C47" s="20" t="s">
        <v>46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21619002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21619002</v>
      </c>
      <c r="O47" s="47">
        <f t="shared" si="8"/>
        <v>226.36513271556464</v>
      </c>
      <c r="P47" s="9"/>
    </row>
    <row r="48" spans="1:16">
      <c r="A48" s="12"/>
      <c r="B48" s="25">
        <v>343.7</v>
      </c>
      <c r="C48" s="20" t="s">
        <v>74</v>
      </c>
      <c r="D48" s="46">
        <v>103982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103982</v>
      </c>
      <c r="O48" s="47">
        <f t="shared" si="8"/>
        <v>1.0887597507983875</v>
      </c>
      <c r="P48" s="9"/>
    </row>
    <row r="49" spans="1:16">
      <c r="A49" s="12"/>
      <c r="B49" s="25">
        <v>343.9</v>
      </c>
      <c r="C49" s="20" t="s">
        <v>97</v>
      </c>
      <c r="D49" s="46">
        <v>2645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2645</v>
      </c>
      <c r="O49" s="47">
        <f t="shared" si="8"/>
        <v>2.7694885084550546E-2</v>
      </c>
      <c r="P49" s="9"/>
    </row>
    <row r="50" spans="1:16">
      <c r="A50" s="12"/>
      <c r="B50" s="25">
        <v>347.2</v>
      </c>
      <c r="C50" s="20" t="s">
        <v>47</v>
      </c>
      <c r="D50" s="46">
        <v>673704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673704</v>
      </c>
      <c r="O50" s="47">
        <f t="shared" si="8"/>
        <v>7.0541228207947224</v>
      </c>
      <c r="P50" s="9"/>
    </row>
    <row r="51" spans="1:16">
      <c r="A51" s="12"/>
      <c r="B51" s="25">
        <v>347.5</v>
      </c>
      <c r="C51" s="20" t="s">
        <v>88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68132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68132</v>
      </c>
      <c r="O51" s="47">
        <f t="shared" si="8"/>
        <v>0.71338673367886496</v>
      </c>
      <c r="P51" s="9"/>
    </row>
    <row r="52" spans="1:16" ht="15.75">
      <c r="A52" s="29" t="s">
        <v>39</v>
      </c>
      <c r="B52" s="30"/>
      <c r="C52" s="31"/>
      <c r="D52" s="32">
        <f t="shared" ref="D52:M52" si="11">SUM(D53:D58)</f>
        <v>1208681</v>
      </c>
      <c r="E52" s="32">
        <f t="shared" si="11"/>
        <v>118573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>SUM(D52:M52)</f>
        <v>1327254</v>
      </c>
      <c r="O52" s="45">
        <f t="shared" si="8"/>
        <v>13.897220040835558</v>
      </c>
      <c r="P52" s="10"/>
    </row>
    <row r="53" spans="1:16">
      <c r="A53" s="13"/>
      <c r="B53" s="39">
        <v>351.5</v>
      </c>
      <c r="C53" s="21" t="s">
        <v>89</v>
      </c>
      <c r="D53" s="46">
        <v>65067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2">SUM(D53:M53)</f>
        <v>65067</v>
      </c>
      <c r="O53" s="47">
        <f t="shared" si="8"/>
        <v>0.68129417307994344</v>
      </c>
      <c r="P53" s="9"/>
    </row>
    <row r="54" spans="1:16">
      <c r="A54" s="13"/>
      <c r="B54" s="39">
        <v>351.9</v>
      </c>
      <c r="C54" s="21" t="s">
        <v>113</v>
      </c>
      <c r="D54" s="46">
        <v>705368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705368</v>
      </c>
      <c r="O54" s="47">
        <f t="shared" si="8"/>
        <v>7.3856656719543476</v>
      </c>
      <c r="P54" s="9"/>
    </row>
    <row r="55" spans="1:16">
      <c r="A55" s="13"/>
      <c r="B55" s="39">
        <v>354</v>
      </c>
      <c r="C55" s="21" t="s">
        <v>50</v>
      </c>
      <c r="D55" s="46">
        <v>355670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355670</v>
      </c>
      <c r="O55" s="47">
        <f t="shared" si="8"/>
        <v>3.7240982147531545</v>
      </c>
      <c r="P55" s="9"/>
    </row>
    <row r="56" spans="1:16">
      <c r="A56" s="13"/>
      <c r="B56" s="39">
        <v>355</v>
      </c>
      <c r="C56" s="21" t="s">
        <v>51</v>
      </c>
      <c r="D56" s="46">
        <v>0</v>
      </c>
      <c r="E56" s="46">
        <v>91906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91906</v>
      </c>
      <c r="O56" s="47">
        <f t="shared" si="8"/>
        <v>0.96231610910423537</v>
      </c>
      <c r="P56" s="9"/>
    </row>
    <row r="57" spans="1:16">
      <c r="A57" s="13"/>
      <c r="B57" s="39">
        <v>356</v>
      </c>
      <c r="C57" s="21" t="s">
        <v>52</v>
      </c>
      <c r="D57" s="46">
        <v>0</v>
      </c>
      <c r="E57" s="46">
        <v>26667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26667</v>
      </c>
      <c r="O57" s="47">
        <f t="shared" si="8"/>
        <v>0.27922098319459715</v>
      </c>
      <c r="P57" s="9"/>
    </row>
    <row r="58" spans="1:16">
      <c r="A58" s="13"/>
      <c r="B58" s="39">
        <v>359</v>
      </c>
      <c r="C58" s="21" t="s">
        <v>53</v>
      </c>
      <c r="D58" s="46">
        <v>82576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82576</v>
      </c>
      <c r="O58" s="47">
        <f t="shared" si="8"/>
        <v>0.86462488874928012</v>
      </c>
      <c r="P58" s="9"/>
    </row>
    <row r="59" spans="1:16" ht="15.75">
      <c r="A59" s="29" t="s">
        <v>3</v>
      </c>
      <c r="B59" s="30"/>
      <c r="C59" s="31"/>
      <c r="D59" s="32">
        <f t="shared" ref="D59:M59" si="13">SUM(D60:D67)</f>
        <v>1747481</v>
      </c>
      <c r="E59" s="32">
        <f t="shared" si="13"/>
        <v>152976</v>
      </c>
      <c r="F59" s="32">
        <f t="shared" si="13"/>
        <v>0</v>
      </c>
      <c r="G59" s="32">
        <f t="shared" si="13"/>
        <v>1287326</v>
      </c>
      <c r="H59" s="32">
        <f t="shared" si="13"/>
        <v>0</v>
      </c>
      <c r="I59" s="32">
        <f t="shared" si="13"/>
        <v>427581</v>
      </c>
      <c r="J59" s="32">
        <f t="shared" si="13"/>
        <v>487470</v>
      </c>
      <c r="K59" s="32">
        <f t="shared" si="13"/>
        <v>38722268</v>
      </c>
      <c r="L59" s="32">
        <f t="shared" si="13"/>
        <v>146857</v>
      </c>
      <c r="M59" s="32">
        <f t="shared" si="13"/>
        <v>0</v>
      </c>
      <c r="N59" s="32">
        <f>SUM(D59:M59)</f>
        <v>42971959</v>
      </c>
      <c r="O59" s="45">
        <f t="shared" si="8"/>
        <v>449.94459975917493</v>
      </c>
      <c r="P59" s="10"/>
    </row>
    <row r="60" spans="1:16">
      <c r="A60" s="12"/>
      <c r="B60" s="25">
        <v>361.1</v>
      </c>
      <c r="C60" s="20" t="s">
        <v>55</v>
      </c>
      <c r="D60" s="46">
        <v>687154</v>
      </c>
      <c r="E60" s="46">
        <v>149577</v>
      </c>
      <c r="F60" s="46">
        <v>0</v>
      </c>
      <c r="G60" s="46">
        <v>0</v>
      </c>
      <c r="H60" s="46">
        <v>0</v>
      </c>
      <c r="I60" s="46">
        <v>40267</v>
      </c>
      <c r="J60" s="46">
        <v>70</v>
      </c>
      <c r="K60" s="46">
        <v>5490325</v>
      </c>
      <c r="L60" s="46">
        <v>0</v>
      </c>
      <c r="M60" s="46">
        <v>0</v>
      </c>
      <c r="N60" s="46">
        <f>SUM(D60:M60)</f>
        <v>6367393</v>
      </c>
      <c r="O60" s="47">
        <f t="shared" si="8"/>
        <v>66.670781634469392</v>
      </c>
      <c r="P60" s="9"/>
    </row>
    <row r="61" spans="1:16">
      <c r="A61" s="12"/>
      <c r="B61" s="25">
        <v>361.3</v>
      </c>
      <c r="C61" s="20" t="s">
        <v>56</v>
      </c>
      <c r="D61" s="46">
        <v>67688</v>
      </c>
      <c r="E61" s="46">
        <v>126033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15973759</v>
      </c>
      <c r="L61" s="46">
        <v>146857</v>
      </c>
      <c r="M61" s="46">
        <v>0</v>
      </c>
      <c r="N61" s="46">
        <f t="shared" ref="N61:N67" si="14">SUM(D61:M61)</f>
        <v>16314337</v>
      </c>
      <c r="O61" s="47">
        <f t="shared" si="8"/>
        <v>170.82181037642007</v>
      </c>
      <c r="P61" s="9"/>
    </row>
    <row r="62" spans="1:16">
      <c r="A62" s="12"/>
      <c r="B62" s="25">
        <v>361.4</v>
      </c>
      <c r="C62" s="20" t="s">
        <v>114</v>
      </c>
      <c r="D62" s="46">
        <v>-285927</v>
      </c>
      <c r="E62" s="46">
        <v>-124287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-410214</v>
      </c>
      <c r="O62" s="47">
        <f t="shared" si="8"/>
        <v>-4.2952096748861317</v>
      </c>
      <c r="P62" s="9"/>
    </row>
    <row r="63" spans="1:16">
      <c r="A63" s="12"/>
      <c r="B63" s="25">
        <v>362</v>
      </c>
      <c r="C63" s="20" t="s">
        <v>98</v>
      </c>
      <c r="D63" s="46">
        <v>521441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521441</v>
      </c>
      <c r="O63" s="47">
        <f t="shared" si="8"/>
        <v>5.4598293283074186</v>
      </c>
      <c r="P63" s="9"/>
    </row>
    <row r="64" spans="1:16">
      <c r="A64" s="12"/>
      <c r="B64" s="25">
        <v>365</v>
      </c>
      <c r="C64" s="20" t="s">
        <v>115</v>
      </c>
      <c r="D64" s="46">
        <v>6325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-61435</v>
      </c>
      <c r="K64" s="46">
        <v>0</v>
      </c>
      <c r="L64" s="46">
        <v>0</v>
      </c>
      <c r="M64" s="46">
        <v>0</v>
      </c>
      <c r="N64" s="46">
        <f t="shared" si="14"/>
        <v>-55110</v>
      </c>
      <c r="O64" s="47">
        <f t="shared" si="8"/>
        <v>-0.57703785142139152</v>
      </c>
      <c r="P64" s="9"/>
    </row>
    <row r="65" spans="1:119">
      <c r="A65" s="12"/>
      <c r="B65" s="25">
        <v>366</v>
      </c>
      <c r="C65" s="20" t="s">
        <v>58</v>
      </c>
      <c r="D65" s="46">
        <v>377396</v>
      </c>
      <c r="E65" s="46">
        <v>1653</v>
      </c>
      <c r="F65" s="46">
        <v>0</v>
      </c>
      <c r="G65" s="46">
        <v>1287326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1666375</v>
      </c>
      <c r="O65" s="47">
        <f t="shared" si="8"/>
        <v>17.44803936966651</v>
      </c>
      <c r="P65" s="9"/>
    </row>
    <row r="66" spans="1:119">
      <c r="A66" s="12"/>
      <c r="B66" s="25">
        <v>368</v>
      </c>
      <c r="C66" s="20" t="s">
        <v>59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17258184</v>
      </c>
      <c r="L66" s="46">
        <v>0</v>
      </c>
      <c r="M66" s="46">
        <v>0</v>
      </c>
      <c r="N66" s="46">
        <f t="shared" si="14"/>
        <v>17258184</v>
      </c>
      <c r="O66" s="47">
        <f t="shared" si="8"/>
        <v>180.70450761740224</v>
      </c>
      <c r="P66" s="9"/>
    </row>
    <row r="67" spans="1:119">
      <c r="A67" s="12"/>
      <c r="B67" s="25">
        <v>369.9</v>
      </c>
      <c r="C67" s="20" t="s">
        <v>60</v>
      </c>
      <c r="D67" s="46">
        <v>373404</v>
      </c>
      <c r="E67" s="46">
        <v>0</v>
      </c>
      <c r="F67" s="46">
        <v>0</v>
      </c>
      <c r="G67" s="46">
        <v>0</v>
      </c>
      <c r="H67" s="46">
        <v>0</v>
      </c>
      <c r="I67" s="46">
        <v>387314</v>
      </c>
      <c r="J67" s="46">
        <v>548835</v>
      </c>
      <c r="K67" s="46">
        <v>0</v>
      </c>
      <c r="L67" s="46">
        <v>0</v>
      </c>
      <c r="M67" s="46">
        <v>0</v>
      </c>
      <c r="N67" s="46">
        <f t="shared" si="14"/>
        <v>1309553</v>
      </c>
      <c r="O67" s="47">
        <f t="shared" si="8"/>
        <v>13.711878959216795</v>
      </c>
      <c r="P67" s="9"/>
    </row>
    <row r="68" spans="1:119" ht="15.75">
      <c r="A68" s="29" t="s">
        <v>40</v>
      </c>
      <c r="B68" s="30"/>
      <c r="C68" s="31"/>
      <c r="D68" s="32">
        <f t="shared" ref="D68:M68" si="15">SUM(D69:D71)</f>
        <v>0</v>
      </c>
      <c r="E68" s="32">
        <f t="shared" si="15"/>
        <v>0</v>
      </c>
      <c r="F68" s="32">
        <f t="shared" si="15"/>
        <v>0</v>
      </c>
      <c r="G68" s="32">
        <f t="shared" si="15"/>
        <v>7322545</v>
      </c>
      <c r="H68" s="32">
        <f t="shared" si="15"/>
        <v>0</v>
      </c>
      <c r="I68" s="32">
        <f t="shared" si="15"/>
        <v>4397747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>SUM(D68:M68)</f>
        <v>11720292</v>
      </c>
      <c r="O68" s="45">
        <f t="shared" si="8"/>
        <v>122.7191455944715</v>
      </c>
      <c r="P68" s="9"/>
    </row>
    <row r="69" spans="1:119">
      <c r="A69" s="12"/>
      <c r="B69" s="25">
        <v>381</v>
      </c>
      <c r="C69" s="20" t="s">
        <v>61</v>
      </c>
      <c r="D69" s="46">
        <v>0</v>
      </c>
      <c r="E69" s="46">
        <v>0</v>
      </c>
      <c r="F69" s="46">
        <v>0</v>
      </c>
      <c r="G69" s="46">
        <v>7322545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7322545</v>
      </c>
      <c r="O69" s="47">
        <f>(N69/O$74)</f>
        <v>76.671849641380035</v>
      </c>
      <c r="P69" s="9"/>
    </row>
    <row r="70" spans="1:119">
      <c r="A70" s="12"/>
      <c r="B70" s="25">
        <v>389.2</v>
      </c>
      <c r="C70" s="20" t="s">
        <v>116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999497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999497</v>
      </c>
      <c r="O70" s="47">
        <f>(N70/O$74)</f>
        <v>10.465389246636303</v>
      </c>
      <c r="P70" s="9"/>
    </row>
    <row r="71" spans="1:119" ht="15.75" thickBot="1">
      <c r="A71" s="12"/>
      <c r="B71" s="25">
        <v>389.8</v>
      </c>
      <c r="C71" s="20" t="s">
        <v>117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3398250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3398250</v>
      </c>
      <c r="O71" s="47">
        <f>(N71/O$74)</f>
        <v>35.581906706455158</v>
      </c>
      <c r="P71" s="9"/>
    </row>
    <row r="72" spans="1:119" ht="16.5" thickBot="1">
      <c r="A72" s="14" t="s">
        <v>48</v>
      </c>
      <c r="B72" s="23"/>
      <c r="C72" s="22"/>
      <c r="D72" s="15">
        <f t="shared" ref="D72:M72" si="16">SUM(D5,D13,D23,D39,D52,D59,D68)</f>
        <v>106072049</v>
      </c>
      <c r="E72" s="15">
        <f t="shared" si="16"/>
        <v>5737967</v>
      </c>
      <c r="F72" s="15">
        <f t="shared" si="16"/>
        <v>0</v>
      </c>
      <c r="G72" s="15">
        <f t="shared" si="16"/>
        <v>8858672</v>
      </c>
      <c r="H72" s="15">
        <f t="shared" si="16"/>
        <v>0</v>
      </c>
      <c r="I72" s="15">
        <f t="shared" si="16"/>
        <v>26942462</v>
      </c>
      <c r="J72" s="15">
        <f t="shared" si="16"/>
        <v>18616365</v>
      </c>
      <c r="K72" s="15">
        <f t="shared" si="16"/>
        <v>38722268</v>
      </c>
      <c r="L72" s="15">
        <f t="shared" si="16"/>
        <v>146857</v>
      </c>
      <c r="M72" s="15">
        <f t="shared" si="16"/>
        <v>0</v>
      </c>
      <c r="N72" s="15">
        <f>SUM(D72:M72)</f>
        <v>205096640</v>
      </c>
      <c r="O72" s="38">
        <f>(N72/O$74)</f>
        <v>2147.4963614470448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122</v>
      </c>
      <c r="M74" s="48"/>
      <c r="N74" s="48"/>
      <c r="O74" s="43">
        <v>95505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77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49428008</v>
      </c>
      <c r="E5" s="27">
        <f t="shared" si="0"/>
        <v>2391527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51819535</v>
      </c>
      <c r="O5" s="33">
        <f t="shared" ref="O5:O36" si="1">(N5/O$74)</f>
        <v>553.63342557078602</v>
      </c>
      <c r="P5" s="6"/>
    </row>
    <row r="6" spans="1:133">
      <c r="A6" s="12"/>
      <c r="B6" s="25">
        <v>311</v>
      </c>
      <c r="C6" s="20" t="s">
        <v>2</v>
      </c>
      <c r="D6" s="46">
        <v>35741304</v>
      </c>
      <c r="E6" s="46">
        <v>2391527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38132831</v>
      </c>
      <c r="O6" s="47">
        <f t="shared" si="1"/>
        <v>407.40639323069689</v>
      </c>
      <c r="P6" s="9"/>
    </row>
    <row r="7" spans="1:133">
      <c r="A7" s="12"/>
      <c r="B7" s="25">
        <v>312.41000000000003</v>
      </c>
      <c r="C7" s="20" t="s">
        <v>11</v>
      </c>
      <c r="D7" s="46">
        <v>112713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112713</v>
      </c>
      <c r="O7" s="47">
        <f t="shared" si="1"/>
        <v>1.2042115834570881</v>
      </c>
      <c r="P7" s="9"/>
    </row>
    <row r="8" spans="1:133">
      <c r="A8" s="12"/>
      <c r="B8" s="25">
        <v>312.42</v>
      </c>
      <c r="C8" s="20" t="s">
        <v>10</v>
      </c>
      <c r="D8" s="46">
        <v>1475612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1475612</v>
      </c>
      <c r="O8" s="47">
        <f t="shared" si="1"/>
        <v>15.765253902285281</v>
      </c>
      <c r="P8" s="9"/>
    </row>
    <row r="9" spans="1:133">
      <c r="A9" s="12"/>
      <c r="B9" s="25">
        <v>314.10000000000002</v>
      </c>
      <c r="C9" s="20" t="s">
        <v>12</v>
      </c>
      <c r="D9" s="46">
        <v>7160537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7160537</v>
      </c>
      <c r="O9" s="47">
        <f t="shared" si="1"/>
        <v>76.502281007275712</v>
      </c>
      <c r="P9" s="9"/>
    </row>
    <row r="10" spans="1:133">
      <c r="A10" s="12"/>
      <c r="B10" s="25">
        <v>314.39999999999998</v>
      </c>
      <c r="C10" s="20" t="s">
        <v>13</v>
      </c>
      <c r="D10" s="46">
        <v>128607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128607</v>
      </c>
      <c r="O10" s="47">
        <f t="shared" si="1"/>
        <v>1.3740210899689098</v>
      </c>
      <c r="P10" s="9"/>
    </row>
    <row r="11" spans="1:133">
      <c r="A11" s="12"/>
      <c r="B11" s="25">
        <v>315</v>
      </c>
      <c r="C11" s="20" t="s">
        <v>103</v>
      </c>
      <c r="D11" s="46">
        <v>3911368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3911368</v>
      </c>
      <c r="O11" s="47">
        <f t="shared" si="1"/>
        <v>41.78856611715937</v>
      </c>
      <c r="P11" s="9"/>
    </row>
    <row r="12" spans="1:133">
      <c r="A12" s="12"/>
      <c r="B12" s="25">
        <v>316</v>
      </c>
      <c r="C12" s="20" t="s">
        <v>104</v>
      </c>
      <c r="D12" s="46">
        <v>897867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897867</v>
      </c>
      <c r="O12" s="47">
        <f t="shared" si="1"/>
        <v>9.5926986399427339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21549362</v>
      </c>
      <c r="E13" s="32">
        <f t="shared" si="3"/>
        <v>665908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22215270</v>
      </c>
      <c r="O13" s="45">
        <f t="shared" si="1"/>
        <v>237.34516394405924</v>
      </c>
      <c r="P13" s="10"/>
    </row>
    <row r="14" spans="1:133">
      <c r="A14" s="12"/>
      <c r="B14" s="25">
        <v>322</v>
      </c>
      <c r="C14" s="20" t="s">
        <v>0</v>
      </c>
      <c r="D14" s="46">
        <v>5545784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5545784</v>
      </c>
      <c r="O14" s="47">
        <f t="shared" si="1"/>
        <v>59.250462077586299</v>
      </c>
      <c r="P14" s="9"/>
    </row>
    <row r="15" spans="1:133">
      <c r="A15" s="12"/>
      <c r="B15" s="25">
        <v>323.10000000000002</v>
      </c>
      <c r="C15" s="20" t="s">
        <v>17</v>
      </c>
      <c r="D15" s="46">
        <v>5841186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5841186</v>
      </c>
      <c r="O15" s="47">
        <f t="shared" si="1"/>
        <v>62.406500069445187</v>
      </c>
      <c r="P15" s="9"/>
    </row>
    <row r="16" spans="1:133">
      <c r="A16" s="12"/>
      <c r="B16" s="25">
        <v>323.7</v>
      </c>
      <c r="C16" s="20" t="s">
        <v>18</v>
      </c>
      <c r="D16" s="46">
        <v>2753875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2753875</v>
      </c>
      <c r="O16" s="47">
        <f t="shared" si="1"/>
        <v>29.422055791194349</v>
      </c>
      <c r="P16" s="9"/>
    </row>
    <row r="17" spans="1:16">
      <c r="A17" s="12"/>
      <c r="B17" s="25">
        <v>323.89999999999998</v>
      </c>
      <c r="C17" s="20" t="s">
        <v>19</v>
      </c>
      <c r="D17" s="46">
        <v>202500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202500</v>
      </c>
      <c r="O17" s="47">
        <f t="shared" si="1"/>
        <v>2.1634846526138101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165286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165286</v>
      </c>
      <c r="O18" s="47">
        <f t="shared" si="1"/>
        <v>1.7658949347749442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459063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459063</v>
      </c>
      <c r="O19" s="47">
        <f t="shared" si="1"/>
        <v>4.9045716300387827</v>
      </c>
      <c r="P19" s="9"/>
    </row>
    <row r="20" spans="1:16">
      <c r="A20" s="12"/>
      <c r="B20" s="25">
        <v>324.70999999999998</v>
      </c>
      <c r="C20" s="20" t="s">
        <v>72</v>
      </c>
      <c r="D20" s="46">
        <v>0</v>
      </c>
      <c r="E20" s="46">
        <v>41559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41559</v>
      </c>
      <c r="O20" s="47">
        <f t="shared" si="1"/>
        <v>0.44401115396532015</v>
      </c>
      <c r="P20" s="9"/>
    </row>
    <row r="21" spans="1:16">
      <c r="A21" s="12"/>
      <c r="B21" s="25">
        <v>325.2</v>
      </c>
      <c r="C21" s="20" t="s">
        <v>22</v>
      </c>
      <c r="D21" s="46">
        <v>6803622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6803622</v>
      </c>
      <c r="O21" s="47">
        <f t="shared" si="1"/>
        <v>72.689045823139139</v>
      </c>
      <c r="P21" s="9"/>
    </row>
    <row r="22" spans="1:16">
      <c r="A22" s="12"/>
      <c r="B22" s="25">
        <v>329</v>
      </c>
      <c r="C22" s="20" t="s">
        <v>105</v>
      </c>
      <c r="D22" s="46">
        <v>402395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402395</v>
      </c>
      <c r="O22" s="47">
        <f t="shared" si="1"/>
        <v>4.2991378113014029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SUM(D24:D36)</f>
        <v>10907763</v>
      </c>
      <c r="E23" s="32">
        <f t="shared" si="5"/>
        <v>3032766</v>
      </c>
      <c r="F23" s="32">
        <f t="shared" si="5"/>
        <v>0</v>
      </c>
      <c r="G23" s="32">
        <f t="shared" si="5"/>
        <v>159104</v>
      </c>
      <c r="H23" s="32">
        <f t="shared" si="5"/>
        <v>0</v>
      </c>
      <c r="I23" s="32">
        <f t="shared" si="5"/>
        <v>0</v>
      </c>
      <c r="J23" s="32">
        <f t="shared" si="5"/>
        <v>56146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14155779</v>
      </c>
      <c r="O23" s="45">
        <f t="shared" si="1"/>
        <v>151.23857092490303</v>
      </c>
      <c r="P23" s="10"/>
    </row>
    <row r="24" spans="1:16">
      <c r="A24" s="12"/>
      <c r="B24" s="25">
        <v>331.2</v>
      </c>
      <c r="C24" s="20" t="s">
        <v>23</v>
      </c>
      <c r="D24" s="46">
        <v>674436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674436</v>
      </c>
      <c r="O24" s="47">
        <f t="shared" si="1"/>
        <v>7.2055898033098646</v>
      </c>
      <c r="P24" s="9"/>
    </row>
    <row r="25" spans="1:16">
      <c r="A25" s="12"/>
      <c r="B25" s="25">
        <v>331.42</v>
      </c>
      <c r="C25" s="20" t="s">
        <v>26</v>
      </c>
      <c r="D25" s="46">
        <v>239880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239880</v>
      </c>
      <c r="O25" s="47">
        <f t="shared" si="1"/>
        <v>2.5628478936740775</v>
      </c>
      <c r="P25" s="9"/>
    </row>
    <row r="26" spans="1:16">
      <c r="A26" s="12"/>
      <c r="B26" s="25">
        <v>331.9</v>
      </c>
      <c r="C26" s="20" t="s">
        <v>25</v>
      </c>
      <c r="D26" s="46">
        <v>0</v>
      </c>
      <c r="E26" s="46">
        <v>3032766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3032766</v>
      </c>
      <c r="O26" s="47">
        <f t="shared" si="1"/>
        <v>32.401692325772714</v>
      </c>
      <c r="P26" s="9"/>
    </row>
    <row r="27" spans="1:16">
      <c r="A27" s="12"/>
      <c r="B27" s="25">
        <v>334.9</v>
      </c>
      <c r="C27" s="20" t="s">
        <v>27</v>
      </c>
      <c r="D27" s="46">
        <v>145328</v>
      </c>
      <c r="E27" s="46">
        <v>0</v>
      </c>
      <c r="F27" s="46">
        <v>0</v>
      </c>
      <c r="G27" s="46">
        <v>31441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176769</v>
      </c>
      <c r="O27" s="47">
        <f t="shared" si="1"/>
        <v>1.8885778694216819</v>
      </c>
      <c r="P27" s="9"/>
    </row>
    <row r="28" spans="1:16">
      <c r="A28" s="12"/>
      <c r="B28" s="25">
        <v>335.12</v>
      </c>
      <c r="C28" s="20" t="s">
        <v>106</v>
      </c>
      <c r="D28" s="46">
        <v>2368993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2368993</v>
      </c>
      <c r="O28" s="47">
        <f t="shared" si="1"/>
        <v>25.310024679750853</v>
      </c>
      <c r="P28" s="9"/>
    </row>
    <row r="29" spans="1:16">
      <c r="A29" s="12"/>
      <c r="B29" s="25">
        <v>335.14</v>
      </c>
      <c r="C29" s="20" t="s">
        <v>107</v>
      </c>
      <c r="D29" s="46">
        <v>77857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77857</v>
      </c>
      <c r="O29" s="47">
        <f t="shared" si="1"/>
        <v>0.8318144424619921</v>
      </c>
      <c r="P29" s="9"/>
    </row>
    <row r="30" spans="1:16">
      <c r="A30" s="12"/>
      <c r="B30" s="25">
        <v>335.15</v>
      </c>
      <c r="C30" s="20" t="s">
        <v>108</v>
      </c>
      <c r="D30" s="46">
        <v>39096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39096</v>
      </c>
      <c r="O30" s="47">
        <f t="shared" si="1"/>
        <v>0.41769677026463958</v>
      </c>
      <c r="P30" s="9"/>
    </row>
    <row r="31" spans="1:16">
      <c r="A31" s="12"/>
      <c r="B31" s="25">
        <v>335.18</v>
      </c>
      <c r="C31" s="20" t="s">
        <v>109</v>
      </c>
      <c r="D31" s="46">
        <v>5390699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5390699</v>
      </c>
      <c r="O31" s="47">
        <f t="shared" si="1"/>
        <v>57.593553349928953</v>
      </c>
      <c r="P31" s="9"/>
    </row>
    <row r="32" spans="1:16">
      <c r="A32" s="12"/>
      <c r="B32" s="25">
        <v>335.21</v>
      </c>
      <c r="C32" s="20" t="s">
        <v>32</v>
      </c>
      <c r="D32" s="46">
        <v>52305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52305</v>
      </c>
      <c r="O32" s="47">
        <f t="shared" si="1"/>
        <v>0.55882007286402635</v>
      </c>
      <c r="P32" s="9"/>
    </row>
    <row r="33" spans="1:16">
      <c r="A33" s="12"/>
      <c r="B33" s="25">
        <v>335.49</v>
      </c>
      <c r="C33" s="20" t="s">
        <v>93</v>
      </c>
      <c r="D33" s="46">
        <v>62087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62087</v>
      </c>
      <c r="O33" s="47">
        <f t="shared" si="1"/>
        <v>0.66332973642880799</v>
      </c>
      <c r="P33" s="9"/>
    </row>
    <row r="34" spans="1:16">
      <c r="A34" s="12"/>
      <c r="B34" s="25">
        <v>335.9</v>
      </c>
      <c r="C34" s="20" t="s">
        <v>94</v>
      </c>
      <c r="D34" s="46">
        <v>157082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56146</v>
      </c>
      <c r="K34" s="46">
        <v>0</v>
      </c>
      <c r="L34" s="46">
        <v>0</v>
      </c>
      <c r="M34" s="46">
        <v>0</v>
      </c>
      <c r="N34" s="46">
        <f t="shared" si="6"/>
        <v>213228</v>
      </c>
      <c r="O34" s="47">
        <f t="shared" si="1"/>
        <v>2.2781012617656171</v>
      </c>
      <c r="P34" s="9"/>
    </row>
    <row r="35" spans="1:16">
      <c r="A35" s="12"/>
      <c r="B35" s="25">
        <v>337.3</v>
      </c>
      <c r="C35" s="20" t="s">
        <v>95</v>
      </c>
      <c r="D35" s="46">
        <v>1700000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1700000</v>
      </c>
      <c r="O35" s="47">
        <f t="shared" si="1"/>
        <v>18.162587207128283</v>
      </c>
      <c r="P35" s="9"/>
    </row>
    <row r="36" spans="1:16">
      <c r="A36" s="12"/>
      <c r="B36" s="25">
        <v>337.7</v>
      </c>
      <c r="C36" s="20" t="s">
        <v>81</v>
      </c>
      <c r="D36" s="46">
        <v>0</v>
      </c>
      <c r="E36" s="46">
        <v>0</v>
      </c>
      <c r="F36" s="46">
        <v>0</v>
      </c>
      <c r="G36" s="46">
        <v>127663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127663</v>
      </c>
      <c r="O36" s="47">
        <f t="shared" si="1"/>
        <v>1.36393551213154</v>
      </c>
      <c r="P36" s="9"/>
    </row>
    <row r="37" spans="1:16" ht="15.75">
      <c r="A37" s="29" t="s">
        <v>38</v>
      </c>
      <c r="B37" s="30"/>
      <c r="C37" s="31"/>
      <c r="D37" s="32">
        <f t="shared" ref="D37:M37" si="7">SUM(D38:D49)</f>
        <v>13250792</v>
      </c>
      <c r="E37" s="32">
        <f t="shared" si="7"/>
        <v>355656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21512709</v>
      </c>
      <c r="J37" s="32">
        <f t="shared" si="7"/>
        <v>16753485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51872642</v>
      </c>
      <c r="O37" s="45">
        <f t="shared" ref="O37:O68" si="8">(N37/O$74)</f>
        <v>554.20081411126182</v>
      </c>
      <c r="P37" s="10"/>
    </row>
    <row r="38" spans="1:16">
      <c r="A38" s="12"/>
      <c r="B38" s="25">
        <v>341.2</v>
      </c>
      <c r="C38" s="20" t="s">
        <v>110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16729363</v>
      </c>
      <c r="K38" s="46">
        <v>0</v>
      </c>
      <c r="L38" s="46">
        <v>0</v>
      </c>
      <c r="M38" s="46">
        <v>0</v>
      </c>
      <c r="N38" s="46">
        <f t="shared" ref="N38:N49" si="9">SUM(D38:M38)</f>
        <v>16729363</v>
      </c>
      <c r="O38" s="47">
        <f t="shared" si="8"/>
        <v>178.73442023953248</v>
      </c>
      <c r="P38" s="9"/>
    </row>
    <row r="39" spans="1:16">
      <c r="A39" s="12"/>
      <c r="B39" s="25">
        <v>341.3</v>
      </c>
      <c r="C39" s="20" t="s">
        <v>111</v>
      </c>
      <c r="D39" s="46">
        <v>2448537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2448537</v>
      </c>
      <c r="O39" s="47">
        <f t="shared" si="8"/>
        <v>26.159862819047213</v>
      </c>
      <c r="P39" s="9"/>
    </row>
    <row r="40" spans="1:16">
      <c r="A40" s="12"/>
      <c r="B40" s="25">
        <v>341.9</v>
      </c>
      <c r="C40" s="20" t="s">
        <v>112</v>
      </c>
      <c r="D40" s="46">
        <v>2664668</v>
      </c>
      <c r="E40" s="46">
        <v>355656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3020324</v>
      </c>
      <c r="O40" s="47">
        <f t="shared" si="8"/>
        <v>32.268763555166188</v>
      </c>
      <c r="P40" s="9"/>
    </row>
    <row r="41" spans="1:16">
      <c r="A41" s="12"/>
      <c r="B41" s="25">
        <v>342.1</v>
      </c>
      <c r="C41" s="20" t="s">
        <v>43</v>
      </c>
      <c r="D41" s="46">
        <v>2386472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2386472</v>
      </c>
      <c r="O41" s="47">
        <f t="shared" si="8"/>
        <v>25.496768127864613</v>
      </c>
      <c r="P41" s="9"/>
    </row>
    <row r="42" spans="1:16">
      <c r="A42" s="12"/>
      <c r="B42" s="25">
        <v>342.2</v>
      </c>
      <c r="C42" s="20" t="s">
        <v>44</v>
      </c>
      <c r="D42" s="46">
        <v>2801608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2801608</v>
      </c>
      <c r="O42" s="47">
        <f t="shared" si="8"/>
        <v>29.932029188346029</v>
      </c>
      <c r="P42" s="9"/>
    </row>
    <row r="43" spans="1:16">
      <c r="A43" s="12"/>
      <c r="B43" s="25">
        <v>342.6</v>
      </c>
      <c r="C43" s="20" t="s">
        <v>45</v>
      </c>
      <c r="D43" s="46">
        <v>2123222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2123222</v>
      </c>
      <c r="O43" s="47">
        <f t="shared" si="8"/>
        <v>22.68423807946666</v>
      </c>
      <c r="P43" s="9"/>
    </row>
    <row r="44" spans="1:16">
      <c r="A44" s="12"/>
      <c r="B44" s="25">
        <v>342.9</v>
      </c>
      <c r="C44" s="20" t="s">
        <v>96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24122</v>
      </c>
      <c r="K44" s="46">
        <v>0</v>
      </c>
      <c r="L44" s="46">
        <v>0</v>
      </c>
      <c r="M44" s="46">
        <v>0</v>
      </c>
      <c r="N44" s="46">
        <f t="shared" si="9"/>
        <v>24122</v>
      </c>
      <c r="O44" s="47">
        <f t="shared" si="8"/>
        <v>0.25771642859432259</v>
      </c>
      <c r="P44" s="9"/>
    </row>
    <row r="45" spans="1:16">
      <c r="A45" s="12"/>
      <c r="B45" s="25">
        <v>343.6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21460796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21460796</v>
      </c>
      <c r="O45" s="47">
        <f t="shared" si="8"/>
        <v>229.28445816728811</v>
      </c>
      <c r="P45" s="9"/>
    </row>
    <row r="46" spans="1:16">
      <c r="A46" s="12"/>
      <c r="B46" s="25">
        <v>343.7</v>
      </c>
      <c r="C46" s="20" t="s">
        <v>74</v>
      </c>
      <c r="D46" s="46">
        <v>218384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218384</v>
      </c>
      <c r="O46" s="47">
        <f t="shared" si="8"/>
        <v>2.3331873203773545</v>
      </c>
      <c r="P46" s="9"/>
    </row>
    <row r="47" spans="1:16">
      <c r="A47" s="12"/>
      <c r="B47" s="25">
        <v>343.9</v>
      </c>
      <c r="C47" s="20" t="s">
        <v>97</v>
      </c>
      <c r="D47" s="46">
        <v>7741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7741</v>
      </c>
      <c r="O47" s="47">
        <f t="shared" si="8"/>
        <v>8.2703875041400018E-2</v>
      </c>
      <c r="P47" s="9"/>
    </row>
    <row r="48" spans="1:16">
      <c r="A48" s="12"/>
      <c r="B48" s="25">
        <v>347.2</v>
      </c>
      <c r="C48" s="20" t="s">
        <v>47</v>
      </c>
      <c r="D48" s="46">
        <v>600160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600160</v>
      </c>
      <c r="O48" s="47">
        <f t="shared" si="8"/>
        <v>6.412034316605947</v>
      </c>
      <c r="P48" s="9"/>
    </row>
    <row r="49" spans="1:16">
      <c r="A49" s="12"/>
      <c r="B49" s="25">
        <v>347.5</v>
      </c>
      <c r="C49" s="20" t="s">
        <v>88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51913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51913</v>
      </c>
      <c r="O49" s="47">
        <f t="shared" si="8"/>
        <v>0.55463199393155915</v>
      </c>
      <c r="P49" s="9"/>
    </row>
    <row r="50" spans="1:16" ht="15.75">
      <c r="A50" s="29" t="s">
        <v>39</v>
      </c>
      <c r="B50" s="30"/>
      <c r="C50" s="31"/>
      <c r="D50" s="32">
        <f t="shared" ref="D50:M50" si="10">SUM(D51:D56)</f>
        <v>1261605</v>
      </c>
      <c r="E50" s="32">
        <f t="shared" si="10"/>
        <v>126591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1388196</v>
      </c>
      <c r="O50" s="45">
        <f t="shared" si="8"/>
        <v>14.83131230034509</v>
      </c>
      <c r="P50" s="10"/>
    </row>
    <row r="51" spans="1:16">
      <c r="A51" s="13"/>
      <c r="B51" s="39">
        <v>351.5</v>
      </c>
      <c r="C51" s="21" t="s">
        <v>89</v>
      </c>
      <c r="D51" s="46">
        <v>98876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1">SUM(D51:M51)</f>
        <v>98876</v>
      </c>
      <c r="O51" s="47">
        <f t="shared" si="8"/>
        <v>1.0563788074658917</v>
      </c>
      <c r="P51" s="9"/>
    </row>
    <row r="52" spans="1:16">
      <c r="A52" s="13"/>
      <c r="B52" s="39">
        <v>351.9</v>
      </c>
      <c r="C52" s="21" t="s">
        <v>113</v>
      </c>
      <c r="D52" s="46">
        <v>476769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476769</v>
      </c>
      <c r="O52" s="47">
        <f t="shared" si="8"/>
        <v>5.0937403177384377</v>
      </c>
      <c r="P52" s="9"/>
    </row>
    <row r="53" spans="1:16">
      <c r="A53" s="13"/>
      <c r="B53" s="39">
        <v>354</v>
      </c>
      <c r="C53" s="21" t="s">
        <v>50</v>
      </c>
      <c r="D53" s="46">
        <v>599026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599026</v>
      </c>
      <c r="O53" s="47">
        <f t="shared" si="8"/>
        <v>6.3999188025513094</v>
      </c>
      <c r="P53" s="9"/>
    </row>
    <row r="54" spans="1:16">
      <c r="A54" s="13"/>
      <c r="B54" s="39">
        <v>355</v>
      </c>
      <c r="C54" s="21" t="s">
        <v>51</v>
      </c>
      <c r="D54" s="46">
        <v>0</v>
      </c>
      <c r="E54" s="46">
        <v>62696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62696</v>
      </c>
      <c r="O54" s="47">
        <f t="shared" si="8"/>
        <v>0.669836216198891</v>
      </c>
      <c r="P54" s="9"/>
    </row>
    <row r="55" spans="1:16">
      <c r="A55" s="13"/>
      <c r="B55" s="39">
        <v>356</v>
      </c>
      <c r="C55" s="21" t="s">
        <v>52</v>
      </c>
      <c r="D55" s="46">
        <v>0</v>
      </c>
      <c r="E55" s="46">
        <v>63895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63895</v>
      </c>
      <c r="O55" s="47">
        <f t="shared" si="8"/>
        <v>0.6826461821173303</v>
      </c>
      <c r="P55" s="9"/>
    </row>
    <row r="56" spans="1:16">
      <c r="A56" s="13"/>
      <c r="B56" s="39">
        <v>359</v>
      </c>
      <c r="C56" s="21" t="s">
        <v>53</v>
      </c>
      <c r="D56" s="46">
        <v>86934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86934</v>
      </c>
      <c r="O56" s="47">
        <f t="shared" si="8"/>
        <v>0.92879197427322946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SUM(D58:D65)</f>
        <v>1526258</v>
      </c>
      <c r="E57" s="32">
        <f t="shared" si="12"/>
        <v>165734</v>
      </c>
      <c r="F57" s="32">
        <f t="shared" si="12"/>
        <v>0</v>
      </c>
      <c r="G57" s="32">
        <f t="shared" si="12"/>
        <v>284552</v>
      </c>
      <c r="H57" s="32">
        <f t="shared" si="12"/>
        <v>0</v>
      </c>
      <c r="I57" s="32">
        <f t="shared" si="12"/>
        <v>724580</v>
      </c>
      <c r="J57" s="32">
        <f t="shared" si="12"/>
        <v>273656</v>
      </c>
      <c r="K57" s="32">
        <f t="shared" si="12"/>
        <v>39333117</v>
      </c>
      <c r="L57" s="32">
        <f t="shared" si="12"/>
        <v>176144</v>
      </c>
      <c r="M57" s="32">
        <f t="shared" si="12"/>
        <v>0</v>
      </c>
      <c r="N57" s="32">
        <f>SUM(D57:M57)</f>
        <v>42484041</v>
      </c>
      <c r="O57" s="45">
        <f t="shared" si="8"/>
        <v>453.89417621983142</v>
      </c>
      <c r="P57" s="10"/>
    </row>
    <row r="58" spans="1:16">
      <c r="A58" s="12"/>
      <c r="B58" s="25">
        <v>361.1</v>
      </c>
      <c r="C58" s="20" t="s">
        <v>55</v>
      </c>
      <c r="D58" s="46">
        <v>816846</v>
      </c>
      <c r="E58" s="46">
        <v>189612</v>
      </c>
      <c r="F58" s="46">
        <v>0</v>
      </c>
      <c r="G58" s="46">
        <v>0</v>
      </c>
      <c r="H58" s="46">
        <v>0</v>
      </c>
      <c r="I58" s="46">
        <v>49432</v>
      </c>
      <c r="J58" s="46">
        <v>46</v>
      </c>
      <c r="K58" s="46">
        <v>4132455</v>
      </c>
      <c r="L58" s="46">
        <v>0</v>
      </c>
      <c r="M58" s="46">
        <v>0</v>
      </c>
      <c r="N58" s="46">
        <f>SUM(D58:M58)</f>
        <v>5188391</v>
      </c>
      <c r="O58" s="47">
        <f t="shared" si="8"/>
        <v>55.432120001282065</v>
      </c>
      <c r="P58" s="9"/>
    </row>
    <row r="59" spans="1:16">
      <c r="A59" s="12"/>
      <c r="B59" s="25">
        <v>361.3</v>
      </c>
      <c r="C59" s="20" t="s">
        <v>56</v>
      </c>
      <c r="D59" s="46">
        <v>-263354</v>
      </c>
      <c r="E59" s="46">
        <v>144915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17985922</v>
      </c>
      <c r="L59" s="46">
        <v>176144</v>
      </c>
      <c r="M59" s="46">
        <v>0</v>
      </c>
      <c r="N59" s="46">
        <f t="shared" ref="N59:N65" si="13">SUM(D59:M59)</f>
        <v>18043627</v>
      </c>
      <c r="O59" s="47">
        <f t="shared" si="8"/>
        <v>192.77585230611439</v>
      </c>
      <c r="P59" s="9"/>
    </row>
    <row r="60" spans="1:16">
      <c r="A60" s="12"/>
      <c r="B60" s="25">
        <v>361.4</v>
      </c>
      <c r="C60" s="20" t="s">
        <v>114</v>
      </c>
      <c r="D60" s="46">
        <v>-312940</v>
      </c>
      <c r="E60" s="46">
        <v>-188454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-501394</v>
      </c>
      <c r="O60" s="47">
        <f t="shared" si="8"/>
        <v>-5.356830735371104</v>
      </c>
      <c r="P60" s="9"/>
    </row>
    <row r="61" spans="1:16">
      <c r="A61" s="12"/>
      <c r="B61" s="25">
        <v>362</v>
      </c>
      <c r="C61" s="20" t="s">
        <v>98</v>
      </c>
      <c r="D61" s="46">
        <v>625688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625688</v>
      </c>
      <c r="O61" s="47">
        <f t="shared" si="8"/>
        <v>6.684772273208047</v>
      </c>
      <c r="P61" s="9"/>
    </row>
    <row r="62" spans="1:16">
      <c r="A62" s="12"/>
      <c r="B62" s="25">
        <v>365</v>
      </c>
      <c r="C62" s="20" t="s">
        <v>115</v>
      </c>
      <c r="D62" s="46">
        <v>35897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3087</v>
      </c>
      <c r="K62" s="46">
        <v>0</v>
      </c>
      <c r="L62" s="46">
        <v>0</v>
      </c>
      <c r="M62" s="46">
        <v>0</v>
      </c>
      <c r="N62" s="46">
        <f t="shared" si="13"/>
        <v>38984</v>
      </c>
      <c r="O62" s="47">
        <f t="shared" si="8"/>
        <v>0.41650017628393465</v>
      </c>
      <c r="P62" s="9"/>
    </row>
    <row r="63" spans="1:16">
      <c r="A63" s="12"/>
      <c r="B63" s="25">
        <v>366</v>
      </c>
      <c r="C63" s="20" t="s">
        <v>58</v>
      </c>
      <c r="D63" s="46">
        <v>150882</v>
      </c>
      <c r="E63" s="46">
        <v>19661</v>
      </c>
      <c r="F63" s="46">
        <v>0</v>
      </c>
      <c r="G63" s="46">
        <v>134552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305095</v>
      </c>
      <c r="O63" s="47">
        <f t="shared" si="8"/>
        <v>3.2595967905640015</v>
      </c>
      <c r="P63" s="9"/>
    </row>
    <row r="64" spans="1:16">
      <c r="A64" s="12"/>
      <c r="B64" s="25">
        <v>368</v>
      </c>
      <c r="C64" s="20" t="s">
        <v>59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17214740</v>
      </c>
      <c r="L64" s="46">
        <v>0</v>
      </c>
      <c r="M64" s="46">
        <v>0</v>
      </c>
      <c r="N64" s="46">
        <f t="shared" si="13"/>
        <v>17214740</v>
      </c>
      <c r="O64" s="47">
        <f t="shared" si="8"/>
        <v>183.92012735178795</v>
      </c>
      <c r="P64" s="9"/>
    </row>
    <row r="65" spans="1:119">
      <c r="A65" s="12"/>
      <c r="B65" s="25">
        <v>369.9</v>
      </c>
      <c r="C65" s="20" t="s">
        <v>60</v>
      </c>
      <c r="D65" s="46">
        <v>473239</v>
      </c>
      <c r="E65" s="46">
        <v>0</v>
      </c>
      <c r="F65" s="46">
        <v>0</v>
      </c>
      <c r="G65" s="46">
        <v>150000</v>
      </c>
      <c r="H65" s="46">
        <v>0</v>
      </c>
      <c r="I65" s="46">
        <v>675148</v>
      </c>
      <c r="J65" s="46">
        <v>270523</v>
      </c>
      <c r="K65" s="46">
        <v>0</v>
      </c>
      <c r="L65" s="46">
        <v>0</v>
      </c>
      <c r="M65" s="46">
        <v>0</v>
      </c>
      <c r="N65" s="46">
        <f t="shared" si="13"/>
        <v>1568910</v>
      </c>
      <c r="O65" s="47">
        <f t="shared" si="8"/>
        <v>16.762038055962137</v>
      </c>
      <c r="P65" s="9"/>
    </row>
    <row r="66" spans="1:119" ht="15.75">
      <c r="A66" s="29" t="s">
        <v>40</v>
      </c>
      <c r="B66" s="30"/>
      <c r="C66" s="31"/>
      <c r="D66" s="32">
        <f t="shared" ref="D66:M66" si="14">SUM(D67:D71)</f>
        <v>0</v>
      </c>
      <c r="E66" s="32">
        <f t="shared" si="14"/>
        <v>18116918</v>
      </c>
      <c r="F66" s="32">
        <f t="shared" si="14"/>
        <v>0</v>
      </c>
      <c r="G66" s="32">
        <f t="shared" si="14"/>
        <v>1623065</v>
      </c>
      <c r="H66" s="32">
        <f t="shared" si="14"/>
        <v>0</v>
      </c>
      <c r="I66" s="32">
        <f t="shared" si="14"/>
        <v>2085641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ref="N66:N72" si="15">SUM(D66:M66)</f>
        <v>21825624</v>
      </c>
      <c r="O66" s="45">
        <f t="shared" si="8"/>
        <v>233.18223485293646</v>
      </c>
      <c r="P66" s="9"/>
    </row>
    <row r="67" spans="1:119">
      <c r="A67" s="12"/>
      <c r="B67" s="25">
        <v>381</v>
      </c>
      <c r="C67" s="20" t="s">
        <v>61</v>
      </c>
      <c r="D67" s="46">
        <v>0</v>
      </c>
      <c r="E67" s="46">
        <v>0</v>
      </c>
      <c r="F67" s="46">
        <v>0</v>
      </c>
      <c r="G67" s="46">
        <v>1623065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1623065</v>
      </c>
      <c r="O67" s="47">
        <f t="shared" si="8"/>
        <v>17.340623297257448</v>
      </c>
      <c r="P67" s="9"/>
    </row>
    <row r="68" spans="1:119">
      <c r="A68" s="12"/>
      <c r="B68" s="25">
        <v>384</v>
      </c>
      <c r="C68" s="20" t="s">
        <v>83</v>
      </c>
      <c r="D68" s="46">
        <v>0</v>
      </c>
      <c r="E68" s="46">
        <v>17394769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17394769</v>
      </c>
      <c r="O68" s="47">
        <f t="shared" si="8"/>
        <v>185.843534653148</v>
      </c>
      <c r="P68" s="9"/>
    </row>
    <row r="69" spans="1:119">
      <c r="A69" s="12"/>
      <c r="B69" s="25">
        <v>388.1</v>
      </c>
      <c r="C69" s="20" t="s">
        <v>100</v>
      </c>
      <c r="D69" s="46">
        <v>0</v>
      </c>
      <c r="E69" s="46">
        <v>722149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722149</v>
      </c>
      <c r="O69" s="47">
        <f>(N69/O$74)</f>
        <v>7.7153495229649893</v>
      </c>
      <c r="P69" s="9"/>
    </row>
    <row r="70" spans="1:119">
      <c r="A70" s="12"/>
      <c r="B70" s="25">
        <v>389.2</v>
      </c>
      <c r="C70" s="20" t="s">
        <v>116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1030193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1030193</v>
      </c>
      <c r="O70" s="47">
        <f>(N70/O$74)</f>
        <v>11.006453060395945</v>
      </c>
      <c r="P70" s="9"/>
    </row>
    <row r="71" spans="1:119" ht="15.75" thickBot="1">
      <c r="A71" s="12"/>
      <c r="B71" s="25">
        <v>389.8</v>
      </c>
      <c r="C71" s="20" t="s">
        <v>117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1055448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1055448</v>
      </c>
      <c r="O71" s="47">
        <f>(N71/O$74)</f>
        <v>11.276274319170076</v>
      </c>
      <c r="P71" s="9"/>
    </row>
    <row r="72" spans="1:119" ht="16.5" thickBot="1">
      <c r="A72" s="14" t="s">
        <v>48</v>
      </c>
      <c r="B72" s="23"/>
      <c r="C72" s="22"/>
      <c r="D72" s="15">
        <f t="shared" ref="D72:M72" si="16">SUM(D5,D13,D23,D37,D50,D57,D66)</f>
        <v>97923788</v>
      </c>
      <c r="E72" s="15">
        <f t="shared" si="16"/>
        <v>24855100</v>
      </c>
      <c r="F72" s="15">
        <f t="shared" si="16"/>
        <v>0</v>
      </c>
      <c r="G72" s="15">
        <f t="shared" si="16"/>
        <v>2066721</v>
      </c>
      <c r="H72" s="15">
        <f t="shared" si="16"/>
        <v>0</v>
      </c>
      <c r="I72" s="15">
        <f t="shared" si="16"/>
        <v>24322930</v>
      </c>
      <c r="J72" s="15">
        <f t="shared" si="16"/>
        <v>17083287</v>
      </c>
      <c r="K72" s="15">
        <f t="shared" si="16"/>
        <v>39333117</v>
      </c>
      <c r="L72" s="15">
        <f t="shared" si="16"/>
        <v>176144</v>
      </c>
      <c r="M72" s="15">
        <f t="shared" si="16"/>
        <v>0</v>
      </c>
      <c r="N72" s="15">
        <f t="shared" si="15"/>
        <v>205761087</v>
      </c>
      <c r="O72" s="38">
        <f>(N72/O$74)</f>
        <v>2198.3256979241232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118</v>
      </c>
      <c r="M74" s="48"/>
      <c r="N74" s="48"/>
      <c r="O74" s="43">
        <v>93599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77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48528457</v>
      </c>
      <c r="E5" s="27">
        <f t="shared" si="0"/>
        <v>2508458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51036915</v>
      </c>
      <c r="O5" s="33">
        <f t="shared" ref="O5:O36" si="1">(N5/O$65)</f>
        <v>549.68243796312254</v>
      </c>
      <c r="P5" s="6"/>
    </row>
    <row r="6" spans="1:133">
      <c r="A6" s="12"/>
      <c r="B6" s="25">
        <v>311</v>
      </c>
      <c r="C6" s="20" t="s">
        <v>2</v>
      </c>
      <c r="D6" s="46">
        <v>34981566</v>
      </c>
      <c r="E6" s="46">
        <v>2508458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37490024</v>
      </c>
      <c r="O6" s="47">
        <f t="shared" si="1"/>
        <v>403.7784766500086</v>
      </c>
      <c r="P6" s="9"/>
    </row>
    <row r="7" spans="1:133">
      <c r="A7" s="12"/>
      <c r="B7" s="25">
        <v>312.41000000000003</v>
      </c>
      <c r="C7" s="20" t="s">
        <v>11</v>
      </c>
      <c r="D7" s="46">
        <v>111823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111823</v>
      </c>
      <c r="O7" s="47">
        <f t="shared" si="1"/>
        <v>1.2043662760641047</v>
      </c>
      <c r="P7" s="9"/>
    </row>
    <row r="8" spans="1:133">
      <c r="A8" s="12"/>
      <c r="B8" s="25">
        <v>312.42</v>
      </c>
      <c r="C8" s="20" t="s">
        <v>10</v>
      </c>
      <c r="D8" s="46">
        <v>1472389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1472389</v>
      </c>
      <c r="O8" s="47">
        <f t="shared" si="1"/>
        <v>15.858058331897295</v>
      </c>
      <c r="P8" s="9"/>
    </row>
    <row r="9" spans="1:133">
      <c r="A9" s="12"/>
      <c r="B9" s="25">
        <v>314.10000000000002</v>
      </c>
      <c r="C9" s="20" t="s">
        <v>12</v>
      </c>
      <c r="D9" s="46">
        <v>6750255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6750255</v>
      </c>
      <c r="O9" s="47">
        <f t="shared" si="1"/>
        <v>72.702212217818371</v>
      </c>
      <c r="P9" s="9"/>
    </row>
    <row r="10" spans="1:133">
      <c r="A10" s="12"/>
      <c r="B10" s="25">
        <v>314.39999999999998</v>
      </c>
      <c r="C10" s="20" t="s">
        <v>13</v>
      </c>
      <c r="D10" s="46">
        <v>167184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167184</v>
      </c>
      <c r="O10" s="47">
        <f t="shared" si="1"/>
        <v>1.8006203687747717</v>
      </c>
      <c r="P10" s="9"/>
    </row>
    <row r="11" spans="1:133">
      <c r="A11" s="12"/>
      <c r="B11" s="25">
        <v>315</v>
      </c>
      <c r="C11" s="20" t="s">
        <v>14</v>
      </c>
      <c r="D11" s="46">
        <v>4095094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4095094</v>
      </c>
      <c r="O11" s="47">
        <f t="shared" si="1"/>
        <v>44.105354988798894</v>
      </c>
      <c r="P11" s="9"/>
    </row>
    <row r="12" spans="1:133">
      <c r="A12" s="12"/>
      <c r="B12" s="25">
        <v>316</v>
      </c>
      <c r="C12" s="20" t="s">
        <v>15</v>
      </c>
      <c r="D12" s="46">
        <v>950146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950146</v>
      </c>
      <c r="O12" s="47">
        <f t="shared" si="1"/>
        <v>10.23334912976047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20814992</v>
      </c>
      <c r="E13" s="32">
        <f t="shared" si="3"/>
        <v>138046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20953038</v>
      </c>
      <c r="O13" s="45">
        <f t="shared" si="1"/>
        <v>225.67032138549027</v>
      </c>
      <c r="P13" s="10"/>
    </row>
    <row r="14" spans="1:133">
      <c r="A14" s="12"/>
      <c r="B14" s="25">
        <v>322</v>
      </c>
      <c r="C14" s="20" t="s">
        <v>0</v>
      </c>
      <c r="D14" s="46">
        <v>5077887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5077887</v>
      </c>
      <c r="O14" s="47">
        <f t="shared" si="1"/>
        <v>54.69032181630191</v>
      </c>
      <c r="P14" s="9"/>
    </row>
    <row r="15" spans="1:133">
      <c r="A15" s="12"/>
      <c r="B15" s="25">
        <v>323.10000000000002</v>
      </c>
      <c r="C15" s="20" t="s">
        <v>17</v>
      </c>
      <c r="D15" s="46">
        <v>5889619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5889619</v>
      </c>
      <c r="O15" s="47">
        <f t="shared" si="1"/>
        <v>63.432911855936581</v>
      </c>
      <c r="P15" s="9"/>
    </row>
    <row r="16" spans="1:133">
      <c r="A16" s="12"/>
      <c r="B16" s="25">
        <v>323.7</v>
      </c>
      <c r="C16" s="20" t="s">
        <v>18</v>
      </c>
      <c r="D16" s="46">
        <v>2493054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2493054</v>
      </c>
      <c r="O16" s="47">
        <f t="shared" si="1"/>
        <v>26.850917628812685</v>
      </c>
      <c r="P16" s="9"/>
    </row>
    <row r="17" spans="1:16">
      <c r="A17" s="12"/>
      <c r="B17" s="25">
        <v>323.89999999999998</v>
      </c>
      <c r="C17" s="20" t="s">
        <v>19</v>
      </c>
      <c r="D17" s="46">
        <v>230000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230000</v>
      </c>
      <c r="O17" s="47">
        <f t="shared" si="1"/>
        <v>2.4771669825952092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89212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89212</v>
      </c>
      <c r="O18" s="47">
        <f t="shared" si="1"/>
        <v>0.96083922109253839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29828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29828</v>
      </c>
      <c r="O19" s="47">
        <f t="shared" si="1"/>
        <v>0.32125624676891262</v>
      </c>
      <c r="P19" s="9"/>
    </row>
    <row r="20" spans="1:16">
      <c r="A20" s="12"/>
      <c r="B20" s="25">
        <v>324.70999999999998</v>
      </c>
      <c r="C20" s="20" t="s">
        <v>72</v>
      </c>
      <c r="D20" s="46">
        <v>0</v>
      </c>
      <c r="E20" s="46">
        <v>19006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19006</v>
      </c>
      <c r="O20" s="47">
        <f t="shared" si="1"/>
        <v>0.20470015509219369</v>
      </c>
      <c r="P20" s="9"/>
    </row>
    <row r="21" spans="1:16">
      <c r="A21" s="12"/>
      <c r="B21" s="25">
        <v>325.2</v>
      </c>
      <c r="C21" s="20" t="s">
        <v>22</v>
      </c>
      <c r="D21" s="46">
        <v>7124432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7124432</v>
      </c>
      <c r="O21" s="47">
        <f t="shared" si="1"/>
        <v>76.732207478890231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SUM(D23:D33)</f>
        <v>8678678</v>
      </c>
      <c r="E22" s="32">
        <f t="shared" si="5"/>
        <v>1996285</v>
      </c>
      <c r="F22" s="32">
        <f t="shared" si="5"/>
        <v>0</v>
      </c>
      <c r="G22" s="32">
        <f t="shared" si="5"/>
        <v>1271908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11946871</v>
      </c>
      <c r="O22" s="45">
        <f t="shared" si="1"/>
        <v>128.67127994140961</v>
      </c>
      <c r="P22" s="10"/>
    </row>
    <row r="23" spans="1:16">
      <c r="A23" s="12"/>
      <c r="B23" s="25">
        <v>331.2</v>
      </c>
      <c r="C23" s="20" t="s">
        <v>23</v>
      </c>
      <c r="D23" s="46">
        <v>650544</v>
      </c>
      <c r="E23" s="46">
        <v>0</v>
      </c>
      <c r="F23" s="46">
        <v>0</v>
      </c>
      <c r="G23" s="46">
        <v>423910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1074454</v>
      </c>
      <c r="O23" s="47">
        <f t="shared" si="1"/>
        <v>11.572182491814578</v>
      </c>
      <c r="P23" s="9"/>
    </row>
    <row r="24" spans="1:16">
      <c r="A24" s="12"/>
      <c r="B24" s="25">
        <v>331.42</v>
      </c>
      <c r="C24" s="20" t="s">
        <v>26</v>
      </c>
      <c r="D24" s="46">
        <v>241151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241151</v>
      </c>
      <c r="O24" s="47">
        <f t="shared" si="1"/>
        <v>2.5972665000861621</v>
      </c>
      <c r="P24" s="9"/>
    </row>
    <row r="25" spans="1:16">
      <c r="A25" s="12"/>
      <c r="B25" s="25">
        <v>331.7</v>
      </c>
      <c r="C25" s="20" t="s">
        <v>87</v>
      </c>
      <c r="D25" s="46">
        <v>6562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6562</v>
      </c>
      <c r="O25" s="47">
        <f t="shared" si="1"/>
        <v>7.0674651042564193E-2</v>
      </c>
      <c r="P25" s="9"/>
    </row>
    <row r="26" spans="1:16">
      <c r="A26" s="12"/>
      <c r="B26" s="25">
        <v>331.9</v>
      </c>
      <c r="C26" s="20" t="s">
        <v>25</v>
      </c>
      <c r="D26" s="46">
        <v>317475</v>
      </c>
      <c r="E26" s="46">
        <v>1996285</v>
      </c>
      <c r="F26" s="46">
        <v>0</v>
      </c>
      <c r="G26" s="46">
        <v>798001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3111761</v>
      </c>
      <c r="O26" s="47">
        <f t="shared" si="1"/>
        <v>33.514572204032397</v>
      </c>
      <c r="P26" s="9"/>
    </row>
    <row r="27" spans="1:16">
      <c r="A27" s="12"/>
      <c r="B27" s="25">
        <v>334.9</v>
      </c>
      <c r="C27" s="20" t="s">
        <v>27</v>
      </c>
      <c r="D27" s="46">
        <v>70719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70719</v>
      </c>
      <c r="O27" s="47">
        <f t="shared" si="1"/>
        <v>0.76166422540065482</v>
      </c>
      <c r="P27" s="9"/>
    </row>
    <row r="28" spans="1:16">
      <c r="A28" s="12"/>
      <c r="B28" s="25">
        <v>335.12</v>
      </c>
      <c r="C28" s="20" t="s">
        <v>28</v>
      </c>
      <c r="D28" s="46">
        <v>2162521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2162521</v>
      </c>
      <c r="O28" s="47">
        <f t="shared" si="1"/>
        <v>23.290980958125107</v>
      </c>
      <c r="P28" s="9"/>
    </row>
    <row r="29" spans="1:16">
      <c r="A29" s="12"/>
      <c r="B29" s="25">
        <v>335.14</v>
      </c>
      <c r="C29" s="20" t="s">
        <v>29</v>
      </c>
      <c r="D29" s="46">
        <v>78508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78508</v>
      </c>
      <c r="O29" s="47">
        <f t="shared" si="1"/>
        <v>0.84555402378080302</v>
      </c>
      <c r="P29" s="9"/>
    </row>
    <row r="30" spans="1:16">
      <c r="A30" s="12"/>
      <c r="B30" s="25">
        <v>335.15</v>
      </c>
      <c r="C30" s="20" t="s">
        <v>30</v>
      </c>
      <c r="D30" s="46">
        <v>43210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43210</v>
      </c>
      <c r="O30" s="47">
        <f t="shared" si="1"/>
        <v>0.46538428399103909</v>
      </c>
      <c r="P30" s="9"/>
    </row>
    <row r="31" spans="1:16">
      <c r="A31" s="12"/>
      <c r="B31" s="25">
        <v>335.18</v>
      </c>
      <c r="C31" s="20" t="s">
        <v>31</v>
      </c>
      <c r="D31" s="46">
        <v>5056838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5056838</v>
      </c>
      <c r="O31" s="47">
        <f t="shared" si="1"/>
        <v>54.463617956229534</v>
      </c>
      <c r="P31" s="9"/>
    </row>
    <row r="32" spans="1:16">
      <c r="A32" s="12"/>
      <c r="B32" s="25">
        <v>335.21</v>
      </c>
      <c r="C32" s="20" t="s">
        <v>32</v>
      </c>
      <c r="D32" s="46">
        <v>51150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51150</v>
      </c>
      <c r="O32" s="47">
        <f t="shared" si="1"/>
        <v>0.55090039634671717</v>
      </c>
      <c r="P32" s="9"/>
    </row>
    <row r="33" spans="1:16">
      <c r="A33" s="12"/>
      <c r="B33" s="25">
        <v>337.7</v>
      </c>
      <c r="C33" s="20" t="s">
        <v>81</v>
      </c>
      <c r="D33" s="46">
        <v>0</v>
      </c>
      <c r="E33" s="46">
        <v>0</v>
      </c>
      <c r="F33" s="46">
        <v>0</v>
      </c>
      <c r="G33" s="46">
        <v>49997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49997</v>
      </c>
      <c r="O33" s="47">
        <f t="shared" si="1"/>
        <v>0.53848225056005516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SUM(D35:D43)</f>
        <v>9852738</v>
      </c>
      <c r="E34" s="32">
        <f t="shared" si="7"/>
        <v>522452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20474741</v>
      </c>
      <c r="J34" s="32">
        <f t="shared" si="7"/>
        <v>15963868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46813799</v>
      </c>
      <c r="O34" s="45">
        <f t="shared" si="1"/>
        <v>504.1982487506462</v>
      </c>
      <c r="P34" s="10"/>
    </row>
    <row r="35" spans="1:16">
      <c r="A35" s="12"/>
      <c r="B35" s="25">
        <v>341.2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15963868</v>
      </c>
      <c r="K35" s="46">
        <v>0</v>
      </c>
      <c r="L35" s="46">
        <v>0</v>
      </c>
      <c r="M35" s="46">
        <v>0</v>
      </c>
      <c r="N35" s="46">
        <f t="shared" ref="N35:N43" si="8">SUM(D35:M35)</f>
        <v>15963868</v>
      </c>
      <c r="O35" s="47">
        <f t="shared" si="1"/>
        <v>171.93550749612268</v>
      </c>
      <c r="P35" s="9"/>
    </row>
    <row r="36" spans="1:16">
      <c r="A36" s="12"/>
      <c r="B36" s="25">
        <v>341.9</v>
      </c>
      <c r="C36" s="20" t="s">
        <v>42</v>
      </c>
      <c r="D36" s="46">
        <v>3958553</v>
      </c>
      <c r="E36" s="46">
        <v>522452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4481005</v>
      </c>
      <c r="O36" s="47">
        <f t="shared" si="1"/>
        <v>48.261728847148028</v>
      </c>
      <c r="P36" s="9"/>
    </row>
    <row r="37" spans="1:16">
      <c r="A37" s="12"/>
      <c r="B37" s="25">
        <v>342.1</v>
      </c>
      <c r="C37" s="20" t="s">
        <v>43</v>
      </c>
      <c r="D37" s="46">
        <v>2818343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2818343</v>
      </c>
      <c r="O37" s="47">
        <f t="shared" ref="O37:O63" si="9">(N37/O$65)</f>
        <v>30.354374892297088</v>
      </c>
      <c r="P37" s="9"/>
    </row>
    <row r="38" spans="1:16">
      <c r="A38" s="12"/>
      <c r="B38" s="25">
        <v>342.2</v>
      </c>
      <c r="C38" s="20" t="s">
        <v>44</v>
      </c>
      <c r="D38" s="46">
        <v>586808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586808</v>
      </c>
      <c r="O38" s="47">
        <f t="shared" si="9"/>
        <v>6.3200930553162156</v>
      </c>
      <c r="P38" s="9"/>
    </row>
    <row r="39" spans="1:16">
      <c r="A39" s="12"/>
      <c r="B39" s="25">
        <v>342.6</v>
      </c>
      <c r="C39" s="20" t="s">
        <v>45</v>
      </c>
      <c r="D39" s="46">
        <v>1856197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1856197</v>
      </c>
      <c r="O39" s="47">
        <f t="shared" si="9"/>
        <v>19.991782267792519</v>
      </c>
      <c r="P39" s="9"/>
    </row>
    <row r="40" spans="1:16">
      <c r="A40" s="12"/>
      <c r="B40" s="25">
        <v>343.6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20447839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20447839</v>
      </c>
      <c r="O40" s="47">
        <f t="shared" si="9"/>
        <v>220.22918102705498</v>
      </c>
      <c r="P40" s="9"/>
    </row>
    <row r="41" spans="1:16">
      <c r="A41" s="12"/>
      <c r="B41" s="25">
        <v>343.7</v>
      </c>
      <c r="C41" s="20" t="s">
        <v>74</v>
      </c>
      <c r="D41" s="46">
        <v>143267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143267</v>
      </c>
      <c r="O41" s="47">
        <f t="shared" si="9"/>
        <v>1.5430273134585559</v>
      </c>
      <c r="P41" s="9"/>
    </row>
    <row r="42" spans="1:16">
      <c r="A42" s="12"/>
      <c r="B42" s="25">
        <v>347.2</v>
      </c>
      <c r="C42" s="20" t="s">
        <v>47</v>
      </c>
      <c r="D42" s="46">
        <v>489570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489570</v>
      </c>
      <c r="O42" s="47">
        <f t="shared" si="9"/>
        <v>5.2728114768223335</v>
      </c>
      <c r="P42" s="9"/>
    </row>
    <row r="43" spans="1:16">
      <c r="A43" s="12"/>
      <c r="B43" s="25">
        <v>347.5</v>
      </c>
      <c r="C43" s="20" t="s">
        <v>88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26902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26902</v>
      </c>
      <c r="O43" s="47">
        <f t="shared" si="9"/>
        <v>0.28974237463381008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SUM(D45:D50)</f>
        <v>1129039</v>
      </c>
      <c r="E44" s="32">
        <f t="shared" si="10"/>
        <v>120860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>SUM(D44:M44)</f>
        <v>1249899</v>
      </c>
      <c r="O44" s="45">
        <f t="shared" si="9"/>
        <v>13.461776236429433</v>
      </c>
      <c r="P44" s="10"/>
    </row>
    <row r="45" spans="1:16">
      <c r="A45" s="13"/>
      <c r="B45" s="39">
        <v>351.5</v>
      </c>
      <c r="C45" s="21" t="s">
        <v>89</v>
      </c>
      <c r="D45" s="46">
        <v>88066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1">SUM(D45:M45)</f>
        <v>88066</v>
      </c>
      <c r="O45" s="47">
        <f t="shared" si="9"/>
        <v>0.94849646734447701</v>
      </c>
      <c r="P45" s="9"/>
    </row>
    <row r="46" spans="1:16">
      <c r="A46" s="13"/>
      <c r="B46" s="39">
        <v>351.9</v>
      </c>
      <c r="C46" s="21" t="s">
        <v>54</v>
      </c>
      <c r="D46" s="46">
        <v>396122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396122</v>
      </c>
      <c r="O46" s="47">
        <f t="shared" si="9"/>
        <v>4.2663493020851284</v>
      </c>
      <c r="P46" s="9"/>
    </row>
    <row r="47" spans="1:16">
      <c r="A47" s="13"/>
      <c r="B47" s="39">
        <v>354</v>
      </c>
      <c r="C47" s="21" t="s">
        <v>50</v>
      </c>
      <c r="D47" s="46">
        <v>539713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539713</v>
      </c>
      <c r="O47" s="47">
        <f t="shared" si="9"/>
        <v>5.8128661899017748</v>
      </c>
      <c r="P47" s="9"/>
    </row>
    <row r="48" spans="1:16">
      <c r="A48" s="13"/>
      <c r="B48" s="39">
        <v>355</v>
      </c>
      <c r="C48" s="21" t="s">
        <v>51</v>
      </c>
      <c r="D48" s="46">
        <v>0</v>
      </c>
      <c r="E48" s="46">
        <v>82452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82452</v>
      </c>
      <c r="O48" s="47">
        <f t="shared" si="9"/>
        <v>0.88803205238669658</v>
      </c>
      <c r="P48" s="9"/>
    </row>
    <row r="49" spans="1:119">
      <c r="A49" s="13"/>
      <c r="B49" s="39">
        <v>356</v>
      </c>
      <c r="C49" s="21" t="s">
        <v>52</v>
      </c>
      <c r="D49" s="46">
        <v>0</v>
      </c>
      <c r="E49" s="46">
        <v>38408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38408</v>
      </c>
      <c r="O49" s="47">
        <f t="shared" si="9"/>
        <v>0.41366534551094264</v>
      </c>
      <c r="P49" s="9"/>
    </row>
    <row r="50" spans="1:119">
      <c r="A50" s="13"/>
      <c r="B50" s="39">
        <v>359</v>
      </c>
      <c r="C50" s="21" t="s">
        <v>53</v>
      </c>
      <c r="D50" s="46">
        <v>105138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105138</v>
      </c>
      <c r="O50" s="47">
        <f t="shared" si="9"/>
        <v>1.1323668792004136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SUM(D52:D58)</f>
        <v>2123554</v>
      </c>
      <c r="E51" s="32">
        <f t="shared" si="12"/>
        <v>288665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135290</v>
      </c>
      <c r="J51" s="32">
        <f t="shared" si="12"/>
        <v>295968</v>
      </c>
      <c r="K51" s="32">
        <f t="shared" si="12"/>
        <v>44734762</v>
      </c>
      <c r="L51" s="32">
        <f t="shared" si="12"/>
        <v>222436</v>
      </c>
      <c r="M51" s="32">
        <f t="shared" si="12"/>
        <v>0</v>
      </c>
      <c r="N51" s="32">
        <f>SUM(D51:M51)</f>
        <v>47800675</v>
      </c>
      <c r="O51" s="45">
        <f t="shared" si="9"/>
        <v>514.82719067723588</v>
      </c>
      <c r="P51" s="10"/>
    </row>
    <row r="52" spans="1:119">
      <c r="A52" s="12"/>
      <c r="B52" s="25">
        <v>361.1</v>
      </c>
      <c r="C52" s="20" t="s">
        <v>55</v>
      </c>
      <c r="D52" s="46">
        <v>1087536</v>
      </c>
      <c r="E52" s="46">
        <v>273597</v>
      </c>
      <c r="F52" s="46">
        <v>0</v>
      </c>
      <c r="G52" s="46">
        <v>0</v>
      </c>
      <c r="H52" s="46">
        <v>0</v>
      </c>
      <c r="I52" s="46">
        <v>52630</v>
      </c>
      <c r="J52" s="46">
        <v>41</v>
      </c>
      <c r="K52" s="46">
        <v>3728806</v>
      </c>
      <c r="L52" s="46">
        <v>222436</v>
      </c>
      <c r="M52" s="46">
        <v>0</v>
      </c>
      <c r="N52" s="46">
        <f>SUM(D52:M52)</f>
        <v>5365046</v>
      </c>
      <c r="O52" s="47">
        <f t="shared" si="9"/>
        <v>57.783107875236944</v>
      </c>
      <c r="P52" s="9"/>
    </row>
    <row r="53" spans="1:119">
      <c r="A53" s="12"/>
      <c r="B53" s="25">
        <v>361.3</v>
      </c>
      <c r="C53" s="20" t="s">
        <v>56</v>
      </c>
      <c r="D53" s="46">
        <v>-286178</v>
      </c>
      <c r="E53" s="46">
        <v>121332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24074856</v>
      </c>
      <c r="L53" s="46">
        <v>0</v>
      </c>
      <c r="M53" s="46">
        <v>0</v>
      </c>
      <c r="N53" s="46">
        <f t="shared" ref="N53:N58" si="13">SUM(D53:M53)</f>
        <v>23910010</v>
      </c>
      <c r="O53" s="47">
        <f t="shared" si="9"/>
        <v>257.5177709805273</v>
      </c>
      <c r="P53" s="9"/>
    </row>
    <row r="54" spans="1:119">
      <c r="A54" s="12"/>
      <c r="B54" s="25">
        <v>361.4</v>
      </c>
      <c r="C54" s="20" t="s">
        <v>82</v>
      </c>
      <c r="D54" s="46">
        <v>-27740</v>
      </c>
      <c r="E54" s="46">
        <v>-138690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-166430</v>
      </c>
      <c r="O54" s="47">
        <f t="shared" si="9"/>
        <v>-1.792499569188351</v>
      </c>
      <c r="P54" s="9"/>
    </row>
    <row r="55" spans="1:119">
      <c r="A55" s="12"/>
      <c r="B55" s="25">
        <v>365</v>
      </c>
      <c r="C55" s="20" t="s">
        <v>57</v>
      </c>
      <c r="D55" s="46">
        <v>48825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-37981</v>
      </c>
      <c r="K55" s="46">
        <v>0</v>
      </c>
      <c r="L55" s="46">
        <v>0</v>
      </c>
      <c r="M55" s="46">
        <v>0</v>
      </c>
      <c r="N55" s="46">
        <f t="shared" si="13"/>
        <v>10844</v>
      </c>
      <c r="O55" s="47">
        <f t="shared" si="9"/>
        <v>0.11679303808374979</v>
      </c>
      <c r="P55" s="9"/>
    </row>
    <row r="56" spans="1:119">
      <c r="A56" s="12"/>
      <c r="B56" s="25">
        <v>366</v>
      </c>
      <c r="C56" s="20" t="s">
        <v>58</v>
      </c>
      <c r="D56" s="46">
        <v>47233</v>
      </c>
      <c r="E56" s="46">
        <v>11626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58859</v>
      </c>
      <c r="O56" s="47">
        <f t="shared" si="9"/>
        <v>0.6339285714285714</v>
      </c>
      <c r="P56" s="9"/>
    </row>
    <row r="57" spans="1:119">
      <c r="A57" s="12"/>
      <c r="B57" s="25">
        <v>368</v>
      </c>
      <c r="C57" s="20" t="s">
        <v>59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16931100</v>
      </c>
      <c r="L57" s="46">
        <v>0</v>
      </c>
      <c r="M57" s="46">
        <v>0</v>
      </c>
      <c r="N57" s="46">
        <f t="shared" si="13"/>
        <v>16931100</v>
      </c>
      <c r="O57" s="47">
        <f t="shared" si="9"/>
        <v>182.35287782181629</v>
      </c>
      <c r="P57" s="9"/>
    </row>
    <row r="58" spans="1:119">
      <c r="A58" s="12"/>
      <c r="B58" s="25">
        <v>369.9</v>
      </c>
      <c r="C58" s="20" t="s">
        <v>60</v>
      </c>
      <c r="D58" s="46">
        <v>1253878</v>
      </c>
      <c r="E58" s="46">
        <v>20800</v>
      </c>
      <c r="F58" s="46">
        <v>0</v>
      </c>
      <c r="G58" s="46">
        <v>0</v>
      </c>
      <c r="H58" s="46">
        <v>0</v>
      </c>
      <c r="I58" s="46">
        <v>82660</v>
      </c>
      <c r="J58" s="46">
        <v>333908</v>
      </c>
      <c r="K58" s="46">
        <v>0</v>
      </c>
      <c r="L58" s="46">
        <v>0</v>
      </c>
      <c r="M58" s="46">
        <v>0</v>
      </c>
      <c r="N58" s="46">
        <f t="shared" si="13"/>
        <v>1691246</v>
      </c>
      <c r="O58" s="47">
        <f t="shared" si="9"/>
        <v>18.215211959331381</v>
      </c>
      <c r="P58" s="9"/>
    </row>
    <row r="59" spans="1:119" ht="15.75">
      <c r="A59" s="29" t="s">
        <v>40</v>
      </c>
      <c r="B59" s="30"/>
      <c r="C59" s="31"/>
      <c r="D59" s="32">
        <f t="shared" ref="D59:M59" si="14">SUM(D60:D62)</f>
        <v>1099813</v>
      </c>
      <c r="E59" s="32">
        <f t="shared" si="14"/>
        <v>0</v>
      </c>
      <c r="F59" s="32">
        <f t="shared" si="14"/>
        <v>0</v>
      </c>
      <c r="G59" s="32">
        <f t="shared" si="14"/>
        <v>1454500</v>
      </c>
      <c r="H59" s="32">
        <f t="shared" si="14"/>
        <v>0</v>
      </c>
      <c r="I59" s="32">
        <f t="shared" si="14"/>
        <v>2225893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4780206</v>
      </c>
      <c r="O59" s="45">
        <f t="shared" si="9"/>
        <v>51.484210753058761</v>
      </c>
      <c r="P59" s="9"/>
    </row>
    <row r="60" spans="1:119">
      <c r="A60" s="12"/>
      <c r="B60" s="25">
        <v>381</v>
      </c>
      <c r="C60" s="20" t="s">
        <v>61</v>
      </c>
      <c r="D60" s="46">
        <v>1099813</v>
      </c>
      <c r="E60" s="46">
        <v>0</v>
      </c>
      <c r="F60" s="46">
        <v>0</v>
      </c>
      <c r="G60" s="46">
        <v>1454500</v>
      </c>
      <c r="H60" s="46">
        <v>0</v>
      </c>
      <c r="I60" s="46">
        <v>500000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3054313</v>
      </c>
      <c r="O60" s="47">
        <f t="shared" si="9"/>
        <v>32.895840513527489</v>
      </c>
      <c r="P60" s="9"/>
    </row>
    <row r="61" spans="1:119">
      <c r="A61" s="12"/>
      <c r="B61" s="25">
        <v>389.2</v>
      </c>
      <c r="C61" s="20" t="s">
        <v>84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1077044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1077044</v>
      </c>
      <c r="O61" s="47">
        <f t="shared" si="9"/>
        <v>11.600077546096847</v>
      </c>
      <c r="P61" s="9"/>
    </row>
    <row r="62" spans="1:119" ht="15.75" thickBot="1">
      <c r="A62" s="12"/>
      <c r="B62" s="25">
        <v>389.8</v>
      </c>
      <c r="C62" s="20" t="s">
        <v>62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648849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648849</v>
      </c>
      <c r="O62" s="47">
        <f t="shared" si="9"/>
        <v>6.9882926934344303</v>
      </c>
      <c r="P62" s="9"/>
    </row>
    <row r="63" spans="1:119" ht="16.5" thickBot="1">
      <c r="A63" s="14" t="s">
        <v>48</v>
      </c>
      <c r="B63" s="23"/>
      <c r="C63" s="22"/>
      <c r="D63" s="15">
        <f t="shared" ref="D63:M63" si="15">SUM(D5,D13,D22,D34,D44,D51,D59)</f>
        <v>92227271</v>
      </c>
      <c r="E63" s="15">
        <f t="shared" si="15"/>
        <v>5574766</v>
      </c>
      <c r="F63" s="15">
        <f t="shared" si="15"/>
        <v>0</v>
      </c>
      <c r="G63" s="15">
        <f t="shared" si="15"/>
        <v>2726408</v>
      </c>
      <c r="H63" s="15">
        <f t="shared" si="15"/>
        <v>0</v>
      </c>
      <c r="I63" s="15">
        <f t="shared" si="15"/>
        <v>22835924</v>
      </c>
      <c r="J63" s="15">
        <f t="shared" si="15"/>
        <v>16259836</v>
      </c>
      <c r="K63" s="15">
        <f t="shared" si="15"/>
        <v>44734762</v>
      </c>
      <c r="L63" s="15">
        <f t="shared" si="15"/>
        <v>222436</v>
      </c>
      <c r="M63" s="15">
        <f t="shared" si="15"/>
        <v>0</v>
      </c>
      <c r="N63" s="15">
        <f>SUM(D63:M63)</f>
        <v>184581403</v>
      </c>
      <c r="O63" s="38">
        <f t="shared" si="9"/>
        <v>1987.9954657073927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90</v>
      </c>
      <c r="M65" s="48"/>
      <c r="N65" s="48"/>
      <c r="O65" s="43">
        <v>92848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77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49558839</v>
      </c>
      <c r="E5" s="27">
        <f t="shared" si="0"/>
        <v>2782400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52341239</v>
      </c>
      <c r="O5" s="33">
        <f t="shared" ref="O5:O36" si="1">(N5/O$66)</f>
        <v>567.99425942203561</v>
      </c>
      <c r="P5" s="6"/>
    </row>
    <row r="6" spans="1:133">
      <c r="A6" s="12"/>
      <c r="B6" s="25">
        <v>311</v>
      </c>
      <c r="C6" s="20" t="s">
        <v>2</v>
      </c>
      <c r="D6" s="46">
        <v>36153955</v>
      </c>
      <c r="E6" s="46">
        <v>2782400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38936355</v>
      </c>
      <c r="O6" s="47">
        <f t="shared" si="1"/>
        <v>422.52775336133084</v>
      </c>
      <c r="P6" s="9"/>
    </row>
    <row r="7" spans="1:133">
      <c r="A7" s="12"/>
      <c r="B7" s="25">
        <v>312.41000000000003</v>
      </c>
      <c r="C7" s="20" t="s">
        <v>11</v>
      </c>
      <c r="D7" s="46">
        <v>111758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111758</v>
      </c>
      <c r="O7" s="47">
        <f t="shared" si="1"/>
        <v>1.2127703443261604</v>
      </c>
      <c r="P7" s="9"/>
    </row>
    <row r="8" spans="1:133">
      <c r="A8" s="12"/>
      <c r="B8" s="25">
        <v>312.42</v>
      </c>
      <c r="C8" s="20" t="s">
        <v>10</v>
      </c>
      <c r="D8" s="46">
        <v>1479155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1479155</v>
      </c>
      <c r="O8" s="47">
        <f t="shared" si="1"/>
        <v>16.051426463087758</v>
      </c>
      <c r="P8" s="9"/>
    </row>
    <row r="9" spans="1:133">
      <c r="A9" s="12"/>
      <c r="B9" s="25">
        <v>314.10000000000002</v>
      </c>
      <c r="C9" s="20" t="s">
        <v>12</v>
      </c>
      <c r="D9" s="46">
        <v>6577640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6577640</v>
      </c>
      <c r="O9" s="47">
        <f t="shared" si="1"/>
        <v>71.378932404423182</v>
      </c>
      <c r="P9" s="9"/>
    </row>
    <row r="10" spans="1:133">
      <c r="A10" s="12"/>
      <c r="B10" s="25">
        <v>314.39999999999998</v>
      </c>
      <c r="C10" s="20" t="s">
        <v>13</v>
      </c>
      <c r="D10" s="46">
        <v>172607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172607</v>
      </c>
      <c r="O10" s="47">
        <f t="shared" si="1"/>
        <v>1.8730887347939795</v>
      </c>
      <c r="P10" s="9"/>
    </row>
    <row r="11" spans="1:133">
      <c r="A11" s="12"/>
      <c r="B11" s="25">
        <v>315</v>
      </c>
      <c r="C11" s="20" t="s">
        <v>14</v>
      </c>
      <c r="D11" s="46">
        <v>4192273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4192273</v>
      </c>
      <c r="O11" s="47">
        <f t="shared" si="1"/>
        <v>45.493516076873824</v>
      </c>
      <c r="P11" s="9"/>
    </row>
    <row r="12" spans="1:133">
      <c r="A12" s="12"/>
      <c r="B12" s="25">
        <v>316</v>
      </c>
      <c r="C12" s="20" t="s">
        <v>15</v>
      </c>
      <c r="D12" s="46">
        <v>871451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871451</v>
      </c>
      <c r="O12" s="47">
        <f t="shared" si="1"/>
        <v>9.4567720371998139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21165423</v>
      </c>
      <c r="E13" s="32">
        <f t="shared" si="3"/>
        <v>154608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21320031</v>
      </c>
      <c r="O13" s="45">
        <f t="shared" si="1"/>
        <v>231.35973565126804</v>
      </c>
      <c r="P13" s="10"/>
    </row>
    <row r="14" spans="1:133">
      <c r="A14" s="12"/>
      <c r="B14" s="25">
        <v>322</v>
      </c>
      <c r="C14" s="20" t="s">
        <v>0</v>
      </c>
      <c r="D14" s="46">
        <v>4858463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4858463</v>
      </c>
      <c r="O14" s="47">
        <f t="shared" si="1"/>
        <v>52.722846198087922</v>
      </c>
      <c r="P14" s="9"/>
    </row>
    <row r="15" spans="1:133">
      <c r="A15" s="12"/>
      <c r="B15" s="25">
        <v>323.10000000000002</v>
      </c>
      <c r="C15" s="20" t="s">
        <v>17</v>
      </c>
      <c r="D15" s="46">
        <v>6124735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6124735</v>
      </c>
      <c r="O15" s="47">
        <f t="shared" si="1"/>
        <v>66.464118674783776</v>
      </c>
      <c r="P15" s="9"/>
    </row>
    <row r="16" spans="1:133">
      <c r="A16" s="12"/>
      <c r="B16" s="25">
        <v>323.7</v>
      </c>
      <c r="C16" s="20" t="s">
        <v>18</v>
      </c>
      <c r="D16" s="46">
        <v>2829557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2829557</v>
      </c>
      <c r="O16" s="47">
        <f t="shared" si="1"/>
        <v>30.705657019457195</v>
      </c>
      <c r="P16" s="9"/>
    </row>
    <row r="17" spans="1:16">
      <c r="A17" s="12"/>
      <c r="B17" s="25">
        <v>323.89999999999998</v>
      </c>
      <c r="C17" s="20" t="s">
        <v>19</v>
      </c>
      <c r="D17" s="46">
        <v>230000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230000</v>
      </c>
      <c r="O17" s="47">
        <f t="shared" si="1"/>
        <v>2.4959034627947609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33014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33014</v>
      </c>
      <c r="O18" s="47">
        <f t="shared" si="1"/>
        <v>0.35825981269872276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116248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116248</v>
      </c>
      <c r="O19" s="47">
        <f t="shared" si="1"/>
        <v>1.2614947206215885</v>
      </c>
      <c r="P19" s="9"/>
    </row>
    <row r="20" spans="1:16">
      <c r="A20" s="12"/>
      <c r="B20" s="25">
        <v>324.70999999999998</v>
      </c>
      <c r="C20" s="20" t="s">
        <v>72</v>
      </c>
      <c r="D20" s="46">
        <v>0</v>
      </c>
      <c r="E20" s="46">
        <v>5346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5346</v>
      </c>
      <c r="O20" s="47">
        <f t="shared" si="1"/>
        <v>5.8013477878699093E-2</v>
      </c>
      <c r="P20" s="9"/>
    </row>
    <row r="21" spans="1:16">
      <c r="A21" s="12"/>
      <c r="B21" s="25">
        <v>325.2</v>
      </c>
      <c r="C21" s="20" t="s">
        <v>22</v>
      </c>
      <c r="D21" s="46">
        <v>7122668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7122668</v>
      </c>
      <c r="O21" s="47">
        <f t="shared" si="1"/>
        <v>77.293442284945357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SUM(D23:D35)</f>
        <v>8189278</v>
      </c>
      <c r="E22" s="32">
        <f t="shared" si="5"/>
        <v>1959572</v>
      </c>
      <c r="F22" s="32">
        <f t="shared" si="5"/>
        <v>0</v>
      </c>
      <c r="G22" s="32">
        <f t="shared" si="5"/>
        <v>468547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ref="N22:N27" si="6">SUM(D22:M22)</f>
        <v>10617397</v>
      </c>
      <c r="O22" s="45">
        <f t="shared" si="1"/>
        <v>115.21738233985523</v>
      </c>
      <c r="P22" s="10"/>
    </row>
    <row r="23" spans="1:16">
      <c r="A23" s="12"/>
      <c r="B23" s="25">
        <v>331.2</v>
      </c>
      <c r="C23" s="20" t="s">
        <v>23</v>
      </c>
      <c r="D23" s="46">
        <v>215639</v>
      </c>
      <c r="E23" s="46">
        <v>0</v>
      </c>
      <c r="F23" s="46">
        <v>0</v>
      </c>
      <c r="G23" s="46">
        <v>400000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615639</v>
      </c>
      <c r="O23" s="47">
        <f t="shared" si="1"/>
        <v>6.6807630953543642</v>
      </c>
      <c r="P23" s="9"/>
    </row>
    <row r="24" spans="1:16">
      <c r="A24" s="12"/>
      <c r="B24" s="25">
        <v>331.39</v>
      </c>
      <c r="C24" s="20" t="s">
        <v>79</v>
      </c>
      <c r="D24" s="46">
        <v>21269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21269</v>
      </c>
      <c r="O24" s="47">
        <f t="shared" si="1"/>
        <v>0.23080595978339899</v>
      </c>
      <c r="P24" s="9"/>
    </row>
    <row r="25" spans="1:16">
      <c r="A25" s="12"/>
      <c r="B25" s="25">
        <v>331.42</v>
      </c>
      <c r="C25" s="20" t="s">
        <v>26</v>
      </c>
      <c r="D25" s="46">
        <v>242421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242421</v>
      </c>
      <c r="O25" s="47">
        <f t="shared" si="1"/>
        <v>2.630693101539864</v>
      </c>
      <c r="P25" s="9"/>
    </row>
    <row r="26" spans="1:16">
      <c r="A26" s="12"/>
      <c r="B26" s="25">
        <v>331.9</v>
      </c>
      <c r="C26" s="20" t="s">
        <v>25</v>
      </c>
      <c r="D26" s="46">
        <v>243817</v>
      </c>
      <c r="E26" s="46">
        <v>1959572</v>
      </c>
      <c r="F26" s="46">
        <v>0</v>
      </c>
      <c r="G26" s="46">
        <v>83727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2287116</v>
      </c>
      <c r="O26" s="47">
        <f t="shared" si="1"/>
        <v>24.819220627014356</v>
      </c>
      <c r="P26" s="9"/>
    </row>
    <row r="27" spans="1:16">
      <c r="A27" s="12"/>
      <c r="B27" s="25">
        <v>334.2</v>
      </c>
      <c r="C27" s="20" t="s">
        <v>80</v>
      </c>
      <c r="D27" s="46">
        <v>136695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136695</v>
      </c>
      <c r="O27" s="47">
        <f t="shared" si="1"/>
        <v>1.4833805384640426</v>
      </c>
      <c r="P27" s="9"/>
    </row>
    <row r="28" spans="1:16">
      <c r="A28" s="12"/>
      <c r="B28" s="25">
        <v>334.9</v>
      </c>
      <c r="C28" s="20" t="s">
        <v>27</v>
      </c>
      <c r="D28" s="46">
        <v>189444</v>
      </c>
      <c r="E28" s="46">
        <v>0</v>
      </c>
      <c r="F28" s="46">
        <v>0</v>
      </c>
      <c r="G28" s="46">
        <v>-33552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155892</v>
      </c>
      <c r="O28" s="47">
        <f t="shared" si="1"/>
        <v>1.6917016635739168</v>
      </c>
      <c r="P28" s="9"/>
    </row>
    <row r="29" spans="1:16">
      <c r="A29" s="12"/>
      <c r="B29" s="25">
        <v>335.12</v>
      </c>
      <c r="C29" s="20" t="s">
        <v>28</v>
      </c>
      <c r="D29" s="46">
        <v>2065961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2065961</v>
      </c>
      <c r="O29" s="47">
        <f t="shared" si="1"/>
        <v>22.419300929995334</v>
      </c>
      <c r="P29" s="9"/>
    </row>
    <row r="30" spans="1:16">
      <c r="A30" s="12"/>
      <c r="B30" s="25">
        <v>335.14</v>
      </c>
      <c r="C30" s="20" t="s">
        <v>29</v>
      </c>
      <c r="D30" s="46">
        <v>76724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76724</v>
      </c>
      <c r="O30" s="47">
        <f t="shared" si="1"/>
        <v>0.83258998817158791</v>
      </c>
      <c r="P30" s="9"/>
    </row>
    <row r="31" spans="1:16">
      <c r="A31" s="12"/>
      <c r="B31" s="25">
        <v>335.15</v>
      </c>
      <c r="C31" s="20" t="s">
        <v>30</v>
      </c>
      <c r="D31" s="46">
        <v>41365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41365</v>
      </c>
      <c r="O31" s="47">
        <f t="shared" si="1"/>
        <v>0.44888281190654467</v>
      </c>
      <c r="P31" s="9"/>
    </row>
    <row r="32" spans="1:16">
      <c r="A32" s="12"/>
      <c r="B32" s="25">
        <v>335.18</v>
      </c>
      <c r="C32" s="20" t="s">
        <v>31</v>
      </c>
      <c r="D32" s="46">
        <v>4832589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4832589</v>
      </c>
      <c r="O32" s="47">
        <f t="shared" si="1"/>
        <v>52.442067910277693</v>
      </c>
      <c r="P32" s="9"/>
    </row>
    <row r="33" spans="1:16">
      <c r="A33" s="12"/>
      <c r="B33" s="25">
        <v>335.21</v>
      </c>
      <c r="C33" s="20" t="s">
        <v>32</v>
      </c>
      <c r="D33" s="46">
        <v>45189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45189</v>
      </c>
      <c r="O33" s="47">
        <f t="shared" si="1"/>
        <v>0.49037991991405411</v>
      </c>
      <c r="P33" s="9"/>
    </row>
    <row r="34" spans="1:16">
      <c r="A34" s="12"/>
      <c r="B34" s="25">
        <v>337.7</v>
      </c>
      <c r="C34" s="20" t="s">
        <v>81</v>
      </c>
      <c r="D34" s="46">
        <v>0</v>
      </c>
      <c r="E34" s="46">
        <v>0</v>
      </c>
      <c r="F34" s="46">
        <v>0</v>
      </c>
      <c r="G34" s="46">
        <v>18372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18372</v>
      </c>
      <c r="O34" s="47">
        <f t="shared" si="1"/>
        <v>0.19936842790637108</v>
      </c>
      <c r="P34" s="9"/>
    </row>
    <row r="35" spans="1:16">
      <c r="A35" s="12"/>
      <c r="B35" s="25">
        <v>337.9</v>
      </c>
      <c r="C35" s="20" t="s">
        <v>33</v>
      </c>
      <c r="D35" s="46">
        <v>78165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78165</v>
      </c>
      <c r="O35" s="47">
        <f t="shared" si="1"/>
        <v>0.8482273659537064</v>
      </c>
      <c r="P35" s="9"/>
    </row>
    <row r="36" spans="1:16" ht="15.75">
      <c r="A36" s="29" t="s">
        <v>38</v>
      </c>
      <c r="B36" s="30"/>
      <c r="C36" s="31"/>
      <c r="D36" s="32">
        <f t="shared" ref="D36:M36" si="8">SUM(D37:D44)</f>
        <v>7217764</v>
      </c>
      <c r="E36" s="32">
        <f t="shared" si="8"/>
        <v>123935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19210052</v>
      </c>
      <c r="J36" s="32">
        <f t="shared" si="8"/>
        <v>16376060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42927811</v>
      </c>
      <c r="O36" s="45">
        <f t="shared" si="1"/>
        <v>465.84205271782184</v>
      </c>
      <c r="P36" s="10"/>
    </row>
    <row r="37" spans="1:16">
      <c r="A37" s="12"/>
      <c r="B37" s="25">
        <v>341.2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16376060</v>
      </c>
      <c r="K37" s="46">
        <v>0</v>
      </c>
      <c r="L37" s="46">
        <v>0</v>
      </c>
      <c r="M37" s="46">
        <v>0</v>
      </c>
      <c r="N37" s="46">
        <f t="shared" ref="N37:N44" si="9">SUM(D37:M37)</f>
        <v>16376060</v>
      </c>
      <c r="O37" s="47">
        <f t="shared" ref="O37:O64" si="10">(N37/O$66)</f>
        <v>177.70897765623812</v>
      </c>
      <c r="P37" s="9"/>
    </row>
    <row r="38" spans="1:16">
      <c r="A38" s="12"/>
      <c r="B38" s="25">
        <v>341.9</v>
      </c>
      <c r="C38" s="20" t="s">
        <v>42</v>
      </c>
      <c r="D38" s="46">
        <v>2803736</v>
      </c>
      <c r="E38" s="46">
        <v>123935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2927671</v>
      </c>
      <c r="O38" s="47">
        <f t="shared" si="10"/>
        <v>31.770366029668697</v>
      </c>
      <c r="P38" s="9"/>
    </row>
    <row r="39" spans="1:16">
      <c r="A39" s="12"/>
      <c r="B39" s="25">
        <v>342.1</v>
      </c>
      <c r="C39" s="20" t="s">
        <v>43</v>
      </c>
      <c r="D39" s="46">
        <v>1826414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1826414</v>
      </c>
      <c r="O39" s="47">
        <f t="shared" si="10"/>
        <v>19.819795769986218</v>
      </c>
      <c r="P39" s="9"/>
    </row>
    <row r="40" spans="1:16">
      <c r="A40" s="12"/>
      <c r="B40" s="25">
        <v>342.2</v>
      </c>
      <c r="C40" s="20" t="s">
        <v>44</v>
      </c>
      <c r="D40" s="46">
        <v>358646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358646</v>
      </c>
      <c r="O40" s="47">
        <f t="shared" si="10"/>
        <v>3.891938231815173</v>
      </c>
      <c r="P40" s="9"/>
    </row>
    <row r="41" spans="1:16">
      <c r="A41" s="12"/>
      <c r="B41" s="25">
        <v>342.6</v>
      </c>
      <c r="C41" s="20" t="s">
        <v>45</v>
      </c>
      <c r="D41" s="46">
        <v>1587513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1587513</v>
      </c>
      <c r="O41" s="47">
        <f t="shared" si="10"/>
        <v>17.2273008431813</v>
      </c>
      <c r="P41" s="9"/>
    </row>
    <row r="42" spans="1:16">
      <c r="A42" s="12"/>
      <c r="B42" s="25">
        <v>343.6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19210052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19210052</v>
      </c>
      <c r="O42" s="47">
        <f t="shared" si="10"/>
        <v>208.46276220551053</v>
      </c>
      <c r="P42" s="9"/>
    </row>
    <row r="43" spans="1:16">
      <c r="A43" s="12"/>
      <c r="B43" s="25">
        <v>343.7</v>
      </c>
      <c r="C43" s="20" t="s">
        <v>74</v>
      </c>
      <c r="D43" s="46">
        <v>149413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149413</v>
      </c>
      <c r="O43" s="47">
        <f t="shared" si="10"/>
        <v>1.6213931482024069</v>
      </c>
      <c r="P43" s="9"/>
    </row>
    <row r="44" spans="1:16">
      <c r="A44" s="12"/>
      <c r="B44" s="25">
        <v>347.2</v>
      </c>
      <c r="C44" s="20" t="s">
        <v>47</v>
      </c>
      <c r="D44" s="46">
        <v>492042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492042</v>
      </c>
      <c r="O44" s="47">
        <f t="shared" si="10"/>
        <v>5.3395188332193895</v>
      </c>
      <c r="P44" s="9"/>
    </row>
    <row r="45" spans="1:16" ht="15.75">
      <c r="A45" s="29" t="s">
        <v>39</v>
      </c>
      <c r="B45" s="30"/>
      <c r="C45" s="31"/>
      <c r="D45" s="32">
        <f t="shared" ref="D45:M45" si="11">SUM(D46:D50)</f>
        <v>575290</v>
      </c>
      <c r="E45" s="32">
        <f t="shared" si="11"/>
        <v>138444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ref="N45:N52" si="12">SUM(D45:M45)</f>
        <v>713734</v>
      </c>
      <c r="O45" s="45">
        <f t="shared" si="10"/>
        <v>7.7452659222363298</v>
      </c>
      <c r="P45" s="10"/>
    </row>
    <row r="46" spans="1:16">
      <c r="A46" s="13"/>
      <c r="B46" s="39">
        <v>351.9</v>
      </c>
      <c r="C46" s="21" t="s">
        <v>54</v>
      </c>
      <c r="D46" s="46">
        <v>407203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407203</v>
      </c>
      <c r="O46" s="47">
        <f t="shared" si="10"/>
        <v>4.4188668598278911</v>
      </c>
      <c r="P46" s="9"/>
    </row>
    <row r="47" spans="1:16">
      <c r="A47" s="13"/>
      <c r="B47" s="39">
        <v>354</v>
      </c>
      <c r="C47" s="21" t="s">
        <v>50</v>
      </c>
      <c r="D47" s="46">
        <v>143044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143044</v>
      </c>
      <c r="O47" s="47">
        <f t="shared" si="10"/>
        <v>1.5522783257913642</v>
      </c>
      <c r="P47" s="9"/>
    </row>
    <row r="48" spans="1:16">
      <c r="A48" s="13"/>
      <c r="B48" s="39">
        <v>355</v>
      </c>
      <c r="C48" s="21" t="s">
        <v>51</v>
      </c>
      <c r="D48" s="46">
        <v>0</v>
      </c>
      <c r="E48" s="46">
        <v>57925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57925</v>
      </c>
      <c r="O48" s="47">
        <f t="shared" si="10"/>
        <v>0.62858786122776744</v>
      </c>
      <c r="P48" s="9"/>
    </row>
    <row r="49" spans="1:119">
      <c r="A49" s="13"/>
      <c r="B49" s="39">
        <v>356</v>
      </c>
      <c r="C49" s="21" t="s">
        <v>52</v>
      </c>
      <c r="D49" s="46">
        <v>0</v>
      </c>
      <c r="E49" s="46">
        <v>80519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80519</v>
      </c>
      <c r="O49" s="47">
        <f t="shared" si="10"/>
        <v>0.87377239530770145</v>
      </c>
      <c r="P49" s="9"/>
    </row>
    <row r="50" spans="1:119">
      <c r="A50" s="13"/>
      <c r="B50" s="39">
        <v>359</v>
      </c>
      <c r="C50" s="21" t="s">
        <v>53</v>
      </c>
      <c r="D50" s="46">
        <v>25043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25043</v>
      </c>
      <c r="O50" s="47">
        <f t="shared" si="10"/>
        <v>0.27176048008160519</v>
      </c>
      <c r="P50" s="9"/>
    </row>
    <row r="51" spans="1:119" ht="15.75">
      <c r="A51" s="29" t="s">
        <v>3</v>
      </c>
      <c r="B51" s="30"/>
      <c r="C51" s="31"/>
      <c r="D51" s="32">
        <f t="shared" ref="D51:M51" si="13">SUM(D52:D58)</f>
        <v>2356688</v>
      </c>
      <c r="E51" s="32">
        <f t="shared" si="13"/>
        <v>196335</v>
      </c>
      <c r="F51" s="32">
        <f t="shared" si="13"/>
        <v>0</v>
      </c>
      <c r="G51" s="32">
        <f t="shared" si="13"/>
        <v>251376</v>
      </c>
      <c r="H51" s="32">
        <f t="shared" si="13"/>
        <v>0</v>
      </c>
      <c r="I51" s="32">
        <f t="shared" si="13"/>
        <v>1087918</v>
      </c>
      <c r="J51" s="32">
        <f t="shared" si="13"/>
        <v>468258</v>
      </c>
      <c r="K51" s="32">
        <f t="shared" si="13"/>
        <v>17843316</v>
      </c>
      <c r="L51" s="32">
        <f t="shared" si="13"/>
        <v>0</v>
      </c>
      <c r="M51" s="32">
        <f t="shared" si="13"/>
        <v>0</v>
      </c>
      <c r="N51" s="32">
        <f t="shared" si="12"/>
        <v>22203891</v>
      </c>
      <c r="O51" s="45">
        <f t="shared" si="10"/>
        <v>240.9511671061627</v>
      </c>
      <c r="P51" s="10"/>
    </row>
    <row r="52" spans="1:119">
      <c r="A52" s="12"/>
      <c r="B52" s="25">
        <v>361.1</v>
      </c>
      <c r="C52" s="20" t="s">
        <v>55</v>
      </c>
      <c r="D52" s="46">
        <v>1073809</v>
      </c>
      <c r="E52" s="46">
        <v>295290</v>
      </c>
      <c r="F52" s="46">
        <v>0</v>
      </c>
      <c r="G52" s="46">
        <v>0</v>
      </c>
      <c r="H52" s="46">
        <v>0</v>
      </c>
      <c r="I52" s="46">
        <v>73584</v>
      </c>
      <c r="J52" s="46">
        <v>904</v>
      </c>
      <c r="K52" s="46">
        <v>3361375</v>
      </c>
      <c r="L52" s="46">
        <v>0</v>
      </c>
      <c r="M52" s="46">
        <v>0</v>
      </c>
      <c r="N52" s="46">
        <f t="shared" si="12"/>
        <v>4804962</v>
      </c>
      <c r="O52" s="47">
        <f t="shared" si="10"/>
        <v>52.142266497379303</v>
      </c>
      <c r="P52" s="9"/>
    </row>
    <row r="53" spans="1:119">
      <c r="A53" s="12"/>
      <c r="B53" s="25">
        <v>361.3</v>
      </c>
      <c r="C53" s="20" t="s">
        <v>56</v>
      </c>
      <c r="D53" s="46">
        <v>0</v>
      </c>
      <c r="E53" s="46">
        <v>-71455</v>
      </c>
      <c r="F53" s="46">
        <v>0</v>
      </c>
      <c r="G53" s="46">
        <v>0</v>
      </c>
      <c r="H53" s="46">
        <v>0</v>
      </c>
      <c r="I53" s="46">
        <v>-416</v>
      </c>
      <c r="J53" s="46">
        <v>0</v>
      </c>
      <c r="K53" s="46">
        <v>-2501829</v>
      </c>
      <c r="L53" s="46">
        <v>0</v>
      </c>
      <c r="M53" s="46">
        <v>0</v>
      </c>
      <c r="N53" s="46">
        <f t="shared" ref="N53:N58" si="14">SUM(D53:M53)</f>
        <v>-2573700</v>
      </c>
      <c r="O53" s="47">
        <f t="shared" si="10"/>
        <v>-27.929159748673374</v>
      </c>
      <c r="P53" s="9"/>
    </row>
    <row r="54" spans="1:119">
      <c r="A54" s="12"/>
      <c r="B54" s="25">
        <v>361.4</v>
      </c>
      <c r="C54" s="20" t="s">
        <v>82</v>
      </c>
      <c r="D54" s="46">
        <v>0</v>
      </c>
      <c r="E54" s="46">
        <v>-114272</v>
      </c>
      <c r="F54" s="46">
        <v>0</v>
      </c>
      <c r="G54" s="46">
        <v>0</v>
      </c>
      <c r="H54" s="46">
        <v>0</v>
      </c>
      <c r="I54" s="46">
        <v>-14636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-128908</v>
      </c>
      <c r="O54" s="47">
        <f t="shared" si="10"/>
        <v>-1.3988779286171609</v>
      </c>
      <c r="P54" s="9"/>
    </row>
    <row r="55" spans="1:119">
      <c r="A55" s="12"/>
      <c r="B55" s="25">
        <v>365</v>
      </c>
      <c r="C55" s="20" t="s">
        <v>57</v>
      </c>
      <c r="D55" s="46">
        <v>41691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22836</v>
      </c>
      <c r="K55" s="46">
        <v>0</v>
      </c>
      <c r="L55" s="46">
        <v>0</v>
      </c>
      <c r="M55" s="46">
        <v>0</v>
      </c>
      <c r="N55" s="46">
        <f t="shared" si="14"/>
        <v>64527</v>
      </c>
      <c r="O55" s="47">
        <f t="shared" si="10"/>
        <v>0.70023114236416317</v>
      </c>
      <c r="P55" s="9"/>
    </row>
    <row r="56" spans="1:119">
      <c r="A56" s="12"/>
      <c r="B56" s="25">
        <v>366</v>
      </c>
      <c r="C56" s="20" t="s">
        <v>58</v>
      </c>
      <c r="D56" s="46">
        <v>0</v>
      </c>
      <c r="E56" s="46">
        <v>18188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18188</v>
      </c>
      <c r="O56" s="47">
        <f t="shared" si="10"/>
        <v>0.19737170513613525</v>
      </c>
      <c r="P56" s="9"/>
    </row>
    <row r="57" spans="1:119">
      <c r="A57" s="12"/>
      <c r="B57" s="25">
        <v>368</v>
      </c>
      <c r="C57" s="20" t="s">
        <v>59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16983770</v>
      </c>
      <c r="L57" s="46">
        <v>0</v>
      </c>
      <c r="M57" s="46">
        <v>0</v>
      </c>
      <c r="N57" s="46">
        <f t="shared" si="14"/>
        <v>16983770</v>
      </c>
      <c r="O57" s="47">
        <f t="shared" si="10"/>
        <v>184.30369719265119</v>
      </c>
      <c r="P57" s="9"/>
    </row>
    <row r="58" spans="1:119">
      <c r="A58" s="12"/>
      <c r="B58" s="25">
        <v>369.9</v>
      </c>
      <c r="C58" s="20" t="s">
        <v>60</v>
      </c>
      <c r="D58" s="46">
        <v>1241188</v>
      </c>
      <c r="E58" s="46">
        <v>68584</v>
      </c>
      <c r="F58" s="46">
        <v>0</v>
      </c>
      <c r="G58" s="46">
        <v>251376</v>
      </c>
      <c r="H58" s="46">
        <v>0</v>
      </c>
      <c r="I58" s="46">
        <v>1029386</v>
      </c>
      <c r="J58" s="46">
        <v>444518</v>
      </c>
      <c r="K58" s="46">
        <v>0</v>
      </c>
      <c r="L58" s="46">
        <v>0</v>
      </c>
      <c r="M58" s="46">
        <v>0</v>
      </c>
      <c r="N58" s="46">
        <f t="shared" si="14"/>
        <v>3035052</v>
      </c>
      <c r="O58" s="47">
        <f t="shared" si="10"/>
        <v>32.935638245922455</v>
      </c>
      <c r="P58" s="9"/>
    </row>
    <row r="59" spans="1:119" ht="15.75">
      <c r="A59" s="29" t="s">
        <v>40</v>
      </c>
      <c r="B59" s="30"/>
      <c r="C59" s="31"/>
      <c r="D59" s="32">
        <f t="shared" ref="D59:M59" si="15">SUM(D60:D63)</f>
        <v>477606</v>
      </c>
      <c r="E59" s="32">
        <f t="shared" si="15"/>
        <v>20531924</v>
      </c>
      <c r="F59" s="32">
        <f t="shared" si="15"/>
        <v>0</v>
      </c>
      <c r="G59" s="32">
        <f t="shared" si="15"/>
        <v>2035065</v>
      </c>
      <c r="H59" s="32">
        <f t="shared" si="15"/>
        <v>0</v>
      </c>
      <c r="I59" s="32">
        <f t="shared" si="15"/>
        <v>8028220</v>
      </c>
      <c r="J59" s="32">
        <f t="shared" si="15"/>
        <v>111024</v>
      </c>
      <c r="K59" s="32">
        <f t="shared" si="15"/>
        <v>0</v>
      </c>
      <c r="L59" s="32">
        <f t="shared" si="15"/>
        <v>0</v>
      </c>
      <c r="M59" s="32">
        <f t="shared" si="15"/>
        <v>0</v>
      </c>
      <c r="N59" s="32">
        <f t="shared" ref="N59:N64" si="16">SUM(D59:M59)</f>
        <v>31183839</v>
      </c>
      <c r="O59" s="45">
        <f t="shared" si="10"/>
        <v>338.39935540580137</v>
      </c>
      <c r="P59" s="9"/>
    </row>
    <row r="60" spans="1:119">
      <c r="A60" s="12"/>
      <c r="B60" s="25">
        <v>381</v>
      </c>
      <c r="C60" s="20" t="s">
        <v>61</v>
      </c>
      <c r="D60" s="46">
        <v>477606</v>
      </c>
      <c r="E60" s="46">
        <v>531924</v>
      </c>
      <c r="F60" s="46">
        <v>0</v>
      </c>
      <c r="G60" s="46">
        <v>2035065</v>
      </c>
      <c r="H60" s="46">
        <v>0</v>
      </c>
      <c r="I60" s="46">
        <v>5808007</v>
      </c>
      <c r="J60" s="46">
        <v>111024</v>
      </c>
      <c r="K60" s="46">
        <v>0</v>
      </c>
      <c r="L60" s="46">
        <v>0</v>
      </c>
      <c r="M60" s="46">
        <v>0</v>
      </c>
      <c r="N60" s="46">
        <f t="shared" si="16"/>
        <v>8963626</v>
      </c>
      <c r="O60" s="47">
        <f t="shared" si="10"/>
        <v>97.271065967813698</v>
      </c>
      <c r="P60" s="9"/>
    </row>
    <row r="61" spans="1:119">
      <c r="A61" s="12"/>
      <c r="B61" s="25">
        <v>384</v>
      </c>
      <c r="C61" s="20" t="s">
        <v>83</v>
      </c>
      <c r="D61" s="46">
        <v>0</v>
      </c>
      <c r="E61" s="46">
        <v>20000000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20000000</v>
      </c>
      <c r="O61" s="47">
        <f t="shared" si="10"/>
        <v>217.03508372128354</v>
      </c>
      <c r="P61" s="9"/>
    </row>
    <row r="62" spans="1:119">
      <c r="A62" s="12"/>
      <c r="B62" s="25">
        <v>389.2</v>
      </c>
      <c r="C62" s="20" t="s">
        <v>84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1077044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1077044</v>
      </c>
      <c r="O62" s="47">
        <f t="shared" si="10"/>
        <v>11.687816735575305</v>
      </c>
      <c r="P62" s="9"/>
    </row>
    <row r="63" spans="1:119" ht="15.75" thickBot="1">
      <c r="A63" s="12"/>
      <c r="B63" s="25">
        <v>389.8</v>
      </c>
      <c r="C63" s="20" t="s">
        <v>62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1143169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1143169</v>
      </c>
      <c r="O63" s="47">
        <f t="shared" si="10"/>
        <v>12.4053889811288</v>
      </c>
      <c r="P63" s="9"/>
    </row>
    <row r="64" spans="1:119" ht="16.5" thickBot="1">
      <c r="A64" s="14" t="s">
        <v>48</v>
      </c>
      <c r="B64" s="23"/>
      <c r="C64" s="22"/>
      <c r="D64" s="15">
        <f t="shared" ref="D64:M64" si="17">SUM(D5,D13,D22,D36,D45,D51,D59)</f>
        <v>89540888</v>
      </c>
      <c r="E64" s="15">
        <f t="shared" si="17"/>
        <v>25887218</v>
      </c>
      <c r="F64" s="15">
        <f t="shared" si="17"/>
        <v>0</v>
      </c>
      <c r="G64" s="15">
        <f t="shared" si="17"/>
        <v>2754988</v>
      </c>
      <c r="H64" s="15">
        <f t="shared" si="17"/>
        <v>0</v>
      </c>
      <c r="I64" s="15">
        <f t="shared" si="17"/>
        <v>28326190</v>
      </c>
      <c r="J64" s="15">
        <f t="shared" si="17"/>
        <v>16955342</v>
      </c>
      <c r="K64" s="15">
        <f t="shared" si="17"/>
        <v>17843316</v>
      </c>
      <c r="L64" s="15">
        <f t="shared" si="17"/>
        <v>0</v>
      </c>
      <c r="M64" s="15">
        <f t="shared" si="17"/>
        <v>0</v>
      </c>
      <c r="N64" s="15">
        <f t="shared" si="16"/>
        <v>181307942</v>
      </c>
      <c r="O64" s="38">
        <f t="shared" si="10"/>
        <v>1967.5092185651811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85</v>
      </c>
      <c r="M66" s="48"/>
      <c r="N66" s="48"/>
      <c r="O66" s="43">
        <v>92151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77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53326759</v>
      </c>
      <c r="E5" s="27">
        <f t="shared" si="0"/>
        <v>3622597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56949356</v>
      </c>
      <c r="O5" s="33">
        <f t="shared" ref="O5:O36" si="1">(N5/O$62)</f>
        <v>619.06857118010259</v>
      </c>
      <c r="P5" s="6"/>
    </row>
    <row r="6" spans="1:133">
      <c r="A6" s="12"/>
      <c r="B6" s="25">
        <v>311</v>
      </c>
      <c r="C6" s="20" t="s">
        <v>2</v>
      </c>
      <c r="D6" s="46">
        <v>39575012</v>
      </c>
      <c r="E6" s="46">
        <v>3622597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43197609</v>
      </c>
      <c r="O6" s="47">
        <f t="shared" si="1"/>
        <v>469.58006130967908</v>
      </c>
      <c r="P6" s="9"/>
    </row>
    <row r="7" spans="1:133">
      <c r="A7" s="12"/>
      <c r="B7" s="25">
        <v>312.41000000000003</v>
      </c>
      <c r="C7" s="20" t="s">
        <v>11</v>
      </c>
      <c r="D7" s="46">
        <v>112494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112494</v>
      </c>
      <c r="O7" s="47">
        <f t="shared" si="1"/>
        <v>1.2228672058439864</v>
      </c>
      <c r="P7" s="9"/>
    </row>
    <row r="8" spans="1:133">
      <c r="A8" s="12"/>
      <c r="B8" s="25">
        <v>312.42</v>
      </c>
      <c r="C8" s="20" t="s">
        <v>10</v>
      </c>
      <c r="D8" s="46">
        <v>1486368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1486368</v>
      </c>
      <c r="O8" s="47">
        <f t="shared" si="1"/>
        <v>16.157578919906079</v>
      </c>
      <c r="P8" s="9"/>
    </row>
    <row r="9" spans="1:133">
      <c r="A9" s="12"/>
      <c r="B9" s="25">
        <v>314.10000000000002</v>
      </c>
      <c r="C9" s="20" t="s">
        <v>12</v>
      </c>
      <c r="D9" s="46">
        <v>6587206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6587206</v>
      </c>
      <c r="O9" s="47">
        <f t="shared" si="1"/>
        <v>71.606291851465343</v>
      </c>
      <c r="P9" s="9"/>
    </row>
    <row r="10" spans="1:133">
      <c r="A10" s="12"/>
      <c r="B10" s="25">
        <v>314.39999999999998</v>
      </c>
      <c r="C10" s="20" t="s">
        <v>13</v>
      </c>
      <c r="D10" s="46">
        <v>171194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171194</v>
      </c>
      <c r="O10" s="47">
        <f t="shared" si="1"/>
        <v>1.8609661709713887</v>
      </c>
      <c r="P10" s="9"/>
    </row>
    <row r="11" spans="1:133">
      <c r="A11" s="12"/>
      <c r="B11" s="25">
        <v>315</v>
      </c>
      <c r="C11" s="20" t="s">
        <v>14</v>
      </c>
      <c r="D11" s="46">
        <v>4493067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4493067</v>
      </c>
      <c r="O11" s="47">
        <f t="shared" si="1"/>
        <v>48.841931907122358</v>
      </c>
      <c r="P11" s="9"/>
    </row>
    <row r="12" spans="1:133">
      <c r="A12" s="12"/>
      <c r="B12" s="25">
        <v>316</v>
      </c>
      <c r="C12" s="20" t="s">
        <v>15</v>
      </c>
      <c r="D12" s="46">
        <v>901418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901418</v>
      </c>
      <c r="O12" s="47">
        <f t="shared" si="1"/>
        <v>9.7988738151143586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19609417</v>
      </c>
      <c r="E13" s="32">
        <f t="shared" si="3"/>
        <v>53798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19663215</v>
      </c>
      <c r="O13" s="45">
        <f t="shared" si="1"/>
        <v>213.74918471171407</v>
      </c>
      <c r="P13" s="10"/>
    </row>
    <row r="14" spans="1:133">
      <c r="A14" s="12"/>
      <c r="B14" s="25">
        <v>322</v>
      </c>
      <c r="C14" s="20" t="s">
        <v>0</v>
      </c>
      <c r="D14" s="46">
        <v>3248018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3248018</v>
      </c>
      <c r="O14" s="47">
        <f t="shared" si="1"/>
        <v>35.307613705539609</v>
      </c>
      <c r="P14" s="9"/>
    </row>
    <row r="15" spans="1:133">
      <c r="A15" s="12"/>
      <c r="B15" s="25">
        <v>323.10000000000002</v>
      </c>
      <c r="C15" s="20" t="s">
        <v>17</v>
      </c>
      <c r="D15" s="46">
        <v>6194801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6194801</v>
      </c>
      <c r="O15" s="47">
        <f t="shared" si="1"/>
        <v>67.340649186885813</v>
      </c>
      <c r="P15" s="9"/>
    </row>
    <row r="16" spans="1:133">
      <c r="A16" s="12"/>
      <c r="B16" s="25">
        <v>323.7</v>
      </c>
      <c r="C16" s="20" t="s">
        <v>18</v>
      </c>
      <c r="D16" s="46">
        <v>2904680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2904680</v>
      </c>
      <c r="O16" s="47">
        <f t="shared" si="1"/>
        <v>31.57535437864162</v>
      </c>
      <c r="P16" s="9"/>
    </row>
    <row r="17" spans="1:16">
      <c r="A17" s="12"/>
      <c r="B17" s="25">
        <v>323.89999999999998</v>
      </c>
      <c r="C17" s="20" t="s">
        <v>19</v>
      </c>
      <c r="D17" s="46">
        <v>230000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230000</v>
      </c>
      <c r="O17" s="47">
        <f t="shared" si="1"/>
        <v>2.5002174102095833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41926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41926</v>
      </c>
      <c r="O18" s="47">
        <f t="shared" si="1"/>
        <v>0.45575702234976956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10183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10183</v>
      </c>
      <c r="O19" s="47">
        <f t="shared" si="1"/>
        <v>0.11069440820940951</v>
      </c>
      <c r="P19" s="9"/>
    </row>
    <row r="20" spans="1:16">
      <c r="A20" s="12"/>
      <c r="B20" s="25">
        <v>324.70999999999998</v>
      </c>
      <c r="C20" s="20" t="s">
        <v>72</v>
      </c>
      <c r="D20" s="46">
        <v>0</v>
      </c>
      <c r="E20" s="46">
        <v>1689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1689</v>
      </c>
      <c r="O20" s="47">
        <f t="shared" si="1"/>
        <v>1.8360292199321681E-2</v>
      </c>
      <c r="P20" s="9"/>
    </row>
    <row r="21" spans="1:16">
      <c r="A21" s="12"/>
      <c r="B21" s="25">
        <v>325.2</v>
      </c>
      <c r="C21" s="20" t="s">
        <v>22</v>
      </c>
      <c r="D21" s="46">
        <v>7031918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7031918</v>
      </c>
      <c r="O21" s="47">
        <f t="shared" si="1"/>
        <v>76.440538307678935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SUM(D23:D33)</f>
        <v>11324466</v>
      </c>
      <c r="E22" s="32">
        <f t="shared" si="5"/>
        <v>2013485</v>
      </c>
      <c r="F22" s="32">
        <f t="shared" si="5"/>
        <v>0</v>
      </c>
      <c r="G22" s="32">
        <f t="shared" si="5"/>
        <v>166677</v>
      </c>
      <c r="H22" s="32">
        <f t="shared" si="5"/>
        <v>0</v>
      </c>
      <c r="I22" s="32">
        <f t="shared" si="5"/>
        <v>149589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13654217</v>
      </c>
      <c r="O22" s="45">
        <f t="shared" si="1"/>
        <v>148.42830898338985</v>
      </c>
      <c r="P22" s="10"/>
    </row>
    <row r="23" spans="1:16">
      <c r="A23" s="12"/>
      <c r="B23" s="25">
        <v>331.2</v>
      </c>
      <c r="C23" s="20" t="s">
        <v>23</v>
      </c>
      <c r="D23" s="46">
        <v>161543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161543</v>
      </c>
      <c r="O23" s="47">
        <f t="shared" si="1"/>
        <v>1.7560548743368989</v>
      </c>
      <c r="P23" s="9"/>
    </row>
    <row r="24" spans="1:16">
      <c r="A24" s="12"/>
      <c r="B24" s="25">
        <v>331.31</v>
      </c>
      <c r="C24" s="20" t="s">
        <v>73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149589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149589</v>
      </c>
      <c r="O24" s="47">
        <f t="shared" si="1"/>
        <v>1.6261087920688755</v>
      </c>
      <c r="P24" s="9"/>
    </row>
    <row r="25" spans="1:16">
      <c r="A25" s="12"/>
      <c r="B25" s="25">
        <v>331.42</v>
      </c>
      <c r="C25" s="20" t="s">
        <v>26</v>
      </c>
      <c r="D25" s="46">
        <v>229094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229094</v>
      </c>
      <c r="O25" s="47">
        <f t="shared" si="1"/>
        <v>2.4903687277154534</v>
      </c>
      <c r="P25" s="9"/>
    </row>
    <row r="26" spans="1:16">
      <c r="A26" s="12"/>
      <c r="B26" s="25">
        <v>331.9</v>
      </c>
      <c r="C26" s="20" t="s">
        <v>25</v>
      </c>
      <c r="D26" s="46">
        <v>3827860</v>
      </c>
      <c r="E26" s="46">
        <v>2013485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5841345</v>
      </c>
      <c r="O26" s="47">
        <f t="shared" si="1"/>
        <v>63.498402034959561</v>
      </c>
      <c r="P26" s="9"/>
    </row>
    <row r="27" spans="1:16">
      <c r="A27" s="12"/>
      <c r="B27" s="25">
        <v>334.9</v>
      </c>
      <c r="C27" s="20" t="s">
        <v>27</v>
      </c>
      <c r="D27" s="46">
        <v>115615</v>
      </c>
      <c r="E27" s="46">
        <v>0</v>
      </c>
      <c r="F27" s="46">
        <v>0</v>
      </c>
      <c r="G27" s="46">
        <v>33552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149167</v>
      </c>
      <c r="O27" s="47">
        <f t="shared" si="1"/>
        <v>1.621521436646665</v>
      </c>
      <c r="P27" s="9"/>
    </row>
    <row r="28" spans="1:16">
      <c r="A28" s="12"/>
      <c r="B28" s="25">
        <v>335.12</v>
      </c>
      <c r="C28" s="20" t="s">
        <v>28</v>
      </c>
      <c r="D28" s="46">
        <v>1960511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1960511</v>
      </c>
      <c r="O28" s="47">
        <f t="shared" si="1"/>
        <v>21.311755370032177</v>
      </c>
      <c r="P28" s="9"/>
    </row>
    <row r="29" spans="1:16">
      <c r="A29" s="12"/>
      <c r="B29" s="25">
        <v>335.14</v>
      </c>
      <c r="C29" s="20" t="s">
        <v>29</v>
      </c>
      <c r="D29" s="46">
        <v>79011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79011</v>
      </c>
      <c r="O29" s="47">
        <f t="shared" si="1"/>
        <v>0.85888990346986693</v>
      </c>
      <c r="P29" s="9"/>
    </row>
    <row r="30" spans="1:16">
      <c r="A30" s="12"/>
      <c r="B30" s="25">
        <v>335.15</v>
      </c>
      <c r="C30" s="20" t="s">
        <v>30</v>
      </c>
      <c r="D30" s="46">
        <v>45341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45341</v>
      </c>
      <c r="O30" s="47">
        <f t="shared" si="1"/>
        <v>0.49287981563614225</v>
      </c>
      <c r="P30" s="9"/>
    </row>
    <row r="31" spans="1:16">
      <c r="A31" s="12"/>
      <c r="B31" s="25">
        <v>335.18</v>
      </c>
      <c r="C31" s="20" t="s">
        <v>31</v>
      </c>
      <c r="D31" s="46">
        <v>4645920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4645920</v>
      </c>
      <c r="O31" s="47">
        <f t="shared" si="1"/>
        <v>50.50352204539525</v>
      </c>
      <c r="P31" s="9"/>
    </row>
    <row r="32" spans="1:16">
      <c r="A32" s="12"/>
      <c r="B32" s="25">
        <v>335.21</v>
      </c>
      <c r="C32" s="20" t="s">
        <v>32</v>
      </c>
      <c r="D32" s="46">
        <v>45941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45941</v>
      </c>
      <c r="O32" s="47">
        <f t="shared" si="1"/>
        <v>0.49940212192364553</v>
      </c>
      <c r="P32" s="9"/>
    </row>
    <row r="33" spans="1:16">
      <c r="A33" s="12"/>
      <c r="B33" s="25">
        <v>337.9</v>
      </c>
      <c r="C33" s="20" t="s">
        <v>33</v>
      </c>
      <c r="D33" s="46">
        <v>213630</v>
      </c>
      <c r="E33" s="46">
        <v>0</v>
      </c>
      <c r="F33" s="46">
        <v>0</v>
      </c>
      <c r="G33" s="46">
        <v>133125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346755</v>
      </c>
      <c r="O33" s="47">
        <f t="shared" si="1"/>
        <v>3.7694038612053222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SUM(D35:D42)</f>
        <v>7046412</v>
      </c>
      <c r="E34" s="32">
        <f t="shared" si="7"/>
        <v>27661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16376832</v>
      </c>
      <c r="J34" s="32">
        <f t="shared" si="7"/>
        <v>15955176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39406081</v>
      </c>
      <c r="O34" s="45">
        <f t="shared" si="1"/>
        <v>428.36421645360468</v>
      </c>
      <c r="P34" s="10"/>
    </row>
    <row r="35" spans="1:16">
      <c r="A35" s="12"/>
      <c r="B35" s="25">
        <v>341.2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15955176</v>
      </c>
      <c r="K35" s="46">
        <v>0</v>
      </c>
      <c r="L35" s="46">
        <v>0</v>
      </c>
      <c r="M35" s="46">
        <v>0</v>
      </c>
      <c r="N35" s="46">
        <f t="shared" ref="N35:N42" si="8">SUM(D35:M35)</f>
        <v>15955176</v>
      </c>
      <c r="O35" s="47">
        <f t="shared" si="1"/>
        <v>173.44090790503523</v>
      </c>
      <c r="P35" s="9"/>
    </row>
    <row r="36" spans="1:16">
      <c r="A36" s="12"/>
      <c r="B36" s="25">
        <v>341.9</v>
      </c>
      <c r="C36" s="20" t="s">
        <v>42</v>
      </c>
      <c r="D36" s="46">
        <v>3405227</v>
      </c>
      <c r="E36" s="46">
        <v>27661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3432888</v>
      </c>
      <c r="O36" s="47">
        <f t="shared" si="1"/>
        <v>37.31724497782416</v>
      </c>
      <c r="P36" s="9"/>
    </row>
    <row r="37" spans="1:16">
      <c r="A37" s="12"/>
      <c r="B37" s="25">
        <v>342.1</v>
      </c>
      <c r="C37" s="20" t="s">
        <v>43</v>
      </c>
      <c r="D37" s="46">
        <v>1025956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1025956</v>
      </c>
      <c r="O37" s="47">
        <f t="shared" ref="O37:O60" si="9">(N37/O$62)</f>
        <v>11.152665449169493</v>
      </c>
      <c r="P37" s="9"/>
    </row>
    <row r="38" spans="1:16">
      <c r="A38" s="12"/>
      <c r="B38" s="25">
        <v>342.2</v>
      </c>
      <c r="C38" s="20" t="s">
        <v>44</v>
      </c>
      <c r="D38" s="46">
        <v>329105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329105</v>
      </c>
      <c r="O38" s="47">
        <f t="shared" si="9"/>
        <v>3.5775393512479345</v>
      </c>
      <c r="P38" s="9"/>
    </row>
    <row r="39" spans="1:16">
      <c r="A39" s="12"/>
      <c r="B39" s="25">
        <v>342.6</v>
      </c>
      <c r="C39" s="20" t="s">
        <v>45</v>
      </c>
      <c r="D39" s="46">
        <v>1583578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1583578</v>
      </c>
      <c r="O39" s="47">
        <f t="shared" si="9"/>
        <v>17.214301243586398</v>
      </c>
      <c r="P39" s="9"/>
    </row>
    <row r="40" spans="1:16">
      <c r="A40" s="12"/>
      <c r="B40" s="25">
        <v>343.6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16376832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16376832</v>
      </c>
      <c r="O40" s="47">
        <f t="shared" si="9"/>
        <v>178.02452387164101</v>
      </c>
      <c r="P40" s="9"/>
    </row>
    <row r="41" spans="1:16">
      <c r="A41" s="12"/>
      <c r="B41" s="25">
        <v>343.7</v>
      </c>
      <c r="C41" s="20" t="s">
        <v>74</v>
      </c>
      <c r="D41" s="46">
        <v>83628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83628</v>
      </c>
      <c r="O41" s="47">
        <f t="shared" si="9"/>
        <v>0.90907905035220449</v>
      </c>
      <c r="P41" s="9"/>
    </row>
    <row r="42" spans="1:16">
      <c r="A42" s="12"/>
      <c r="B42" s="25">
        <v>347.2</v>
      </c>
      <c r="C42" s="20" t="s">
        <v>47</v>
      </c>
      <c r="D42" s="46">
        <v>618918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618918</v>
      </c>
      <c r="O42" s="47">
        <f t="shared" si="9"/>
        <v>6.7279546047482386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SUM(D44:D48)</f>
        <v>676609</v>
      </c>
      <c r="E43" s="32">
        <f t="shared" si="10"/>
        <v>133176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0" si="11">SUM(D43:M43)</f>
        <v>809785</v>
      </c>
      <c r="O43" s="45">
        <f t="shared" si="9"/>
        <v>8.80277632837638</v>
      </c>
      <c r="P43" s="10"/>
    </row>
    <row r="44" spans="1:16">
      <c r="A44" s="13"/>
      <c r="B44" s="39">
        <v>351.9</v>
      </c>
      <c r="C44" s="21" t="s">
        <v>54</v>
      </c>
      <c r="D44" s="46">
        <v>484263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484263</v>
      </c>
      <c r="O44" s="47">
        <f t="shared" si="9"/>
        <v>5.2641860161753193</v>
      </c>
      <c r="P44" s="9"/>
    </row>
    <row r="45" spans="1:16">
      <c r="A45" s="13"/>
      <c r="B45" s="39">
        <v>354</v>
      </c>
      <c r="C45" s="21" t="s">
        <v>50</v>
      </c>
      <c r="D45" s="46">
        <v>128803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128803</v>
      </c>
      <c r="O45" s="47">
        <f t="shared" si="9"/>
        <v>1.4001543612488043</v>
      </c>
      <c r="P45" s="9"/>
    </row>
    <row r="46" spans="1:16">
      <c r="A46" s="13"/>
      <c r="B46" s="39">
        <v>355</v>
      </c>
      <c r="C46" s="21" t="s">
        <v>51</v>
      </c>
      <c r="D46" s="46">
        <v>0</v>
      </c>
      <c r="E46" s="46">
        <v>63854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63854</v>
      </c>
      <c r="O46" s="47">
        <f t="shared" si="9"/>
        <v>0.69412557613705539</v>
      </c>
      <c r="P46" s="9"/>
    </row>
    <row r="47" spans="1:16">
      <c r="A47" s="13"/>
      <c r="B47" s="39">
        <v>356</v>
      </c>
      <c r="C47" s="21" t="s">
        <v>52</v>
      </c>
      <c r="D47" s="46">
        <v>0</v>
      </c>
      <c r="E47" s="46">
        <v>69322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69322</v>
      </c>
      <c r="O47" s="47">
        <f t="shared" si="9"/>
        <v>0.75356552743716843</v>
      </c>
      <c r="P47" s="9"/>
    </row>
    <row r="48" spans="1:16">
      <c r="A48" s="13"/>
      <c r="B48" s="39">
        <v>359</v>
      </c>
      <c r="C48" s="21" t="s">
        <v>53</v>
      </c>
      <c r="D48" s="46">
        <v>63543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63543</v>
      </c>
      <c r="O48" s="47">
        <f t="shared" si="9"/>
        <v>0.69074484737803288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SUM(D50:D56)</f>
        <v>3208716</v>
      </c>
      <c r="E49" s="32">
        <f t="shared" si="12"/>
        <v>192300</v>
      </c>
      <c r="F49" s="32">
        <f t="shared" si="12"/>
        <v>0</v>
      </c>
      <c r="G49" s="32">
        <f t="shared" si="12"/>
        <v>1123000</v>
      </c>
      <c r="H49" s="32">
        <f t="shared" si="12"/>
        <v>0</v>
      </c>
      <c r="I49" s="32">
        <f t="shared" si="12"/>
        <v>89758</v>
      </c>
      <c r="J49" s="32">
        <f t="shared" si="12"/>
        <v>-13561</v>
      </c>
      <c r="K49" s="32">
        <f t="shared" si="12"/>
        <v>28039572</v>
      </c>
      <c r="L49" s="32">
        <f t="shared" si="12"/>
        <v>0</v>
      </c>
      <c r="M49" s="32">
        <f t="shared" si="12"/>
        <v>0</v>
      </c>
      <c r="N49" s="32">
        <f t="shared" si="11"/>
        <v>32639785</v>
      </c>
      <c r="O49" s="45">
        <f t="shared" si="9"/>
        <v>354.81112488042436</v>
      </c>
      <c r="P49" s="10"/>
    </row>
    <row r="50" spans="1:119">
      <c r="A50" s="12"/>
      <c r="B50" s="25">
        <v>361.1</v>
      </c>
      <c r="C50" s="20" t="s">
        <v>55</v>
      </c>
      <c r="D50" s="46">
        <v>2019939</v>
      </c>
      <c r="E50" s="46">
        <v>48101</v>
      </c>
      <c r="F50" s="46">
        <v>0</v>
      </c>
      <c r="G50" s="46">
        <v>0</v>
      </c>
      <c r="H50" s="46">
        <v>0</v>
      </c>
      <c r="I50" s="46">
        <v>89342</v>
      </c>
      <c r="J50" s="46">
        <v>1419</v>
      </c>
      <c r="K50" s="46">
        <v>3088898</v>
      </c>
      <c r="L50" s="46">
        <v>0</v>
      </c>
      <c r="M50" s="46">
        <v>0</v>
      </c>
      <c r="N50" s="46">
        <f t="shared" si="11"/>
        <v>5247699</v>
      </c>
      <c r="O50" s="47">
        <f t="shared" si="9"/>
        <v>57.045166971040963</v>
      </c>
      <c r="P50" s="9"/>
    </row>
    <row r="51" spans="1:119">
      <c r="A51" s="12"/>
      <c r="B51" s="25">
        <v>361.2</v>
      </c>
      <c r="C51" s="20" t="s">
        <v>75</v>
      </c>
      <c r="D51" s="46">
        <v>0</v>
      </c>
      <c r="E51" s="46">
        <v>28452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3">SUM(D51:M51)</f>
        <v>28452</v>
      </c>
      <c r="O51" s="47">
        <f t="shared" si="9"/>
        <v>0.30928776415340464</v>
      </c>
      <c r="P51" s="9"/>
    </row>
    <row r="52" spans="1:119">
      <c r="A52" s="12"/>
      <c r="B52" s="25">
        <v>361.3</v>
      </c>
      <c r="C52" s="20" t="s">
        <v>56</v>
      </c>
      <c r="D52" s="46">
        <v>0</v>
      </c>
      <c r="E52" s="46">
        <v>100597</v>
      </c>
      <c r="F52" s="46">
        <v>0</v>
      </c>
      <c r="G52" s="46">
        <v>0</v>
      </c>
      <c r="H52" s="46">
        <v>0</v>
      </c>
      <c r="I52" s="46">
        <v>416</v>
      </c>
      <c r="J52" s="46">
        <v>0</v>
      </c>
      <c r="K52" s="46">
        <v>9175388</v>
      </c>
      <c r="L52" s="46">
        <v>0</v>
      </c>
      <c r="M52" s="46">
        <v>0</v>
      </c>
      <c r="N52" s="46">
        <f t="shared" si="13"/>
        <v>9276401</v>
      </c>
      <c r="O52" s="47">
        <f t="shared" si="9"/>
        <v>100.83921427950257</v>
      </c>
      <c r="P52" s="9"/>
    </row>
    <row r="53" spans="1:119">
      <c r="A53" s="12"/>
      <c r="B53" s="25">
        <v>365</v>
      </c>
      <c r="C53" s="20" t="s">
        <v>57</v>
      </c>
      <c r="D53" s="46">
        <v>111166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-14980</v>
      </c>
      <c r="K53" s="46">
        <v>0</v>
      </c>
      <c r="L53" s="46">
        <v>0</v>
      </c>
      <c r="M53" s="46">
        <v>0</v>
      </c>
      <c r="N53" s="46">
        <f t="shared" si="13"/>
        <v>96186</v>
      </c>
      <c r="O53" s="47">
        <f t="shared" si="9"/>
        <v>1.0455909209496479</v>
      </c>
      <c r="P53" s="9"/>
    </row>
    <row r="54" spans="1:119">
      <c r="A54" s="12"/>
      <c r="B54" s="25">
        <v>366</v>
      </c>
      <c r="C54" s="20" t="s">
        <v>58</v>
      </c>
      <c r="D54" s="46">
        <v>0</v>
      </c>
      <c r="E54" s="46">
        <v>15150</v>
      </c>
      <c r="F54" s="46">
        <v>0</v>
      </c>
      <c r="G54" s="46">
        <v>1123000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1138150</v>
      </c>
      <c r="O54" s="47">
        <f t="shared" si="9"/>
        <v>12.372271501869728</v>
      </c>
      <c r="P54" s="9"/>
    </row>
    <row r="55" spans="1:119">
      <c r="A55" s="12"/>
      <c r="B55" s="25">
        <v>368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15775286</v>
      </c>
      <c r="L55" s="46">
        <v>0</v>
      </c>
      <c r="M55" s="46">
        <v>0</v>
      </c>
      <c r="N55" s="46">
        <f t="shared" si="13"/>
        <v>15775286</v>
      </c>
      <c r="O55" s="47">
        <f t="shared" si="9"/>
        <v>171.48541177493695</v>
      </c>
      <c r="P55" s="9"/>
    </row>
    <row r="56" spans="1:119">
      <c r="A56" s="12"/>
      <c r="B56" s="25">
        <v>369.9</v>
      </c>
      <c r="C56" s="20" t="s">
        <v>60</v>
      </c>
      <c r="D56" s="46">
        <v>1077611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1077611</v>
      </c>
      <c r="O56" s="47">
        <f t="shared" si="9"/>
        <v>11.714181667971127</v>
      </c>
      <c r="P56" s="9"/>
    </row>
    <row r="57" spans="1:119" ht="15.75">
      <c r="A57" s="29" t="s">
        <v>40</v>
      </c>
      <c r="B57" s="30"/>
      <c r="C57" s="31"/>
      <c r="D57" s="32">
        <f t="shared" ref="D57:M57" si="14">SUM(D58:D59)</f>
        <v>96775</v>
      </c>
      <c r="E57" s="32">
        <f t="shared" si="14"/>
        <v>0</v>
      </c>
      <c r="F57" s="32">
        <f t="shared" si="14"/>
        <v>0</v>
      </c>
      <c r="G57" s="32">
        <f t="shared" si="14"/>
        <v>11183679</v>
      </c>
      <c r="H57" s="32">
        <f t="shared" si="14"/>
        <v>0</v>
      </c>
      <c r="I57" s="32">
        <f t="shared" si="14"/>
        <v>1349580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12630034</v>
      </c>
      <c r="O57" s="45">
        <f t="shared" si="9"/>
        <v>137.29491694929993</v>
      </c>
      <c r="P57" s="9"/>
    </row>
    <row r="58" spans="1:119">
      <c r="A58" s="12"/>
      <c r="B58" s="25">
        <v>381</v>
      </c>
      <c r="C58" s="20" t="s">
        <v>61</v>
      </c>
      <c r="D58" s="46">
        <v>96775</v>
      </c>
      <c r="E58" s="46">
        <v>0</v>
      </c>
      <c r="F58" s="46">
        <v>0</v>
      </c>
      <c r="G58" s="46">
        <v>11183679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11280454</v>
      </c>
      <c r="O58" s="47">
        <f t="shared" si="9"/>
        <v>122.62429341681886</v>
      </c>
      <c r="P58" s="9"/>
    </row>
    <row r="59" spans="1:119" ht="15.75" thickBot="1">
      <c r="A59" s="12"/>
      <c r="B59" s="25">
        <v>389.8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1349580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1349580</v>
      </c>
      <c r="O59" s="47">
        <f t="shared" si="9"/>
        <v>14.670623532481086</v>
      </c>
      <c r="P59" s="9"/>
    </row>
    <row r="60" spans="1:119" ht="16.5" thickBot="1">
      <c r="A60" s="14" t="s">
        <v>48</v>
      </c>
      <c r="B60" s="23"/>
      <c r="C60" s="22"/>
      <c r="D60" s="15">
        <f t="shared" ref="D60:M60" si="15">SUM(D5,D13,D22,D34,D43,D49,D57)</f>
        <v>95289154</v>
      </c>
      <c r="E60" s="15">
        <f t="shared" si="15"/>
        <v>6043017</v>
      </c>
      <c r="F60" s="15">
        <f t="shared" si="15"/>
        <v>0</v>
      </c>
      <c r="G60" s="15">
        <f t="shared" si="15"/>
        <v>12473356</v>
      </c>
      <c r="H60" s="15">
        <f t="shared" si="15"/>
        <v>0</v>
      </c>
      <c r="I60" s="15">
        <f t="shared" si="15"/>
        <v>17965759</v>
      </c>
      <c r="J60" s="15">
        <f t="shared" si="15"/>
        <v>15941615</v>
      </c>
      <c r="K60" s="15">
        <f t="shared" si="15"/>
        <v>28039572</v>
      </c>
      <c r="L60" s="15">
        <f t="shared" si="15"/>
        <v>0</v>
      </c>
      <c r="M60" s="15">
        <f t="shared" si="15"/>
        <v>0</v>
      </c>
      <c r="N60" s="15">
        <f>SUM(D60:M60)</f>
        <v>175752473</v>
      </c>
      <c r="O60" s="38">
        <f t="shared" si="9"/>
        <v>1910.519099486912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76</v>
      </c>
      <c r="M62" s="48"/>
      <c r="N62" s="48"/>
      <c r="O62" s="43">
        <v>91992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thickBot="1">
      <c r="A64" s="52" t="s">
        <v>77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52656910</v>
      </c>
      <c r="E5" s="27">
        <f t="shared" si="0"/>
        <v>3707804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56364714</v>
      </c>
      <c r="O5" s="33">
        <f t="shared" ref="O5:O36" si="1">(N5/O$58)</f>
        <v>619.01153136531366</v>
      </c>
      <c r="P5" s="6"/>
    </row>
    <row r="6" spans="1:133">
      <c r="A6" s="12"/>
      <c r="B6" s="25">
        <v>311</v>
      </c>
      <c r="C6" s="20" t="s">
        <v>2</v>
      </c>
      <c r="D6" s="46">
        <v>39142121</v>
      </c>
      <c r="E6" s="46">
        <v>3707804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42849925</v>
      </c>
      <c r="O6" s="47">
        <f t="shared" si="1"/>
        <v>470.58870365489366</v>
      </c>
      <c r="P6" s="9"/>
    </row>
    <row r="7" spans="1:133">
      <c r="A7" s="12"/>
      <c r="B7" s="25">
        <v>312.41000000000003</v>
      </c>
      <c r="C7" s="20" t="s">
        <v>11</v>
      </c>
      <c r="D7" s="46">
        <v>116654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116654</v>
      </c>
      <c r="O7" s="47">
        <f t="shared" si="1"/>
        <v>1.2811237040941839</v>
      </c>
      <c r="P7" s="9"/>
    </row>
    <row r="8" spans="1:133">
      <c r="A8" s="12"/>
      <c r="B8" s="25">
        <v>312.42</v>
      </c>
      <c r="C8" s="20" t="s">
        <v>10</v>
      </c>
      <c r="D8" s="46">
        <v>1664240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1664240</v>
      </c>
      <c r="O8" s="47">
        <f t="shared" si="1"/>
        <v>18.277104199613426</v>
      </c>
      <c r="P8" s="9"/>
    </row>
    <row r="9" spans="1:133">
      <c r="A9" s="12"/>
      <c r="B9" s="25">
        <v>314.10000000000002</v>
      </c>
      <c r="C9" s="20" t="s">
        <v>12</v>
      </c>
      <c r="D9" s="46">
        <v>6146285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6146285</v>
      </c>
      <c r="O9" s="47">
        <f t="shared" si="1"/>
        <v>67.500054911263405</v>
      </c>
      <c r="P9" s="9"/>
    </row>
    <row r="10" spans="1:133">
      <c r="A10" s="12"/>
      <c r="B10" s="25">
        <v>314.39999999999998</v>
      </c>
      <c r="C10" s="20" t="s">
        <v>13</v>
      </c>
      <c r="D10" s="46">
        <v>140058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140058</v>
      </c>
      <c r="O10" s="47">
        <f t="shared" si="1"/>
        <v>1.5381523458091724</v>
      </c>
      <c r="P10" s="9"/>
    </row>
    <row r="11" spans="1:133">
      <c r="A11" s="12"/>
      <c r="B11" s="25">
        <v>315</v>
      </c>
      <c r="C11" s="20" t="s">
        <v>14</v>
      </c>
      <c r="D11" s="46">
        <v>4544483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4544483</v>
      </c>
      <c r="O11" s="47">
        <f t="shared" si="1"/>
        <v>49.908660604463186</v>
      </c>
      <c r="P11" s="9"/>
    </row>
    <row r="12" spans="1:133">
      <c r="A12" s="12"/>
      <c r="B12" s="25">
        <v>316</v>
      </c>
      <c r="C12" s="20" t="s">
        <v>15</v>
      </c>
      <c r="D12" s="46">
        <v>903069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903069</v>
      </c>
      <c r="O12" s="47">
        <f t="shared" si="1"/>
        <v>9.9177319451765946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18741871</v>
      </c>
      <c r="E13" s="32">
        <f t="shared" si="3"/>
        <v>186106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18927977</v>
      </c>
      <c r="O13" s="45">
        <f t="shared" si="1"/>
        <v>207.87182612897558</v>
      </c>
      <c r="P13" s="10"/>
    </row>
    <row r="14" spans="1:133">
      <c r="A14" s="12"/>
      <c r="B14" s="25">
        <v>322</v>
      </c>
      <c r="C14" s="20" t="s">
        <v>0</v>
      </c>
      <c r="D14" s="46">
        <v>2965901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2965901</v>
      </c>
      <c r="O14" s="47">
        <f t="shared" si="1"/>
        <v>32.572274204884906</v>
      </c>
      <c r="P14" s="9"/>
    </row>
    <row r="15" spans="1:133">
      <c r="A15" s="12"/>
      <c r="B15" s="25">
        <v>323.10000000000002</v>
      </c>
      <c r="C15" s="20" t="s">
        <v>17</v>
      </c>
      <c r="D15" s="46">
        <v>6860451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6860451</v>
      </c>
      <c r="O15" s="47">
        <f t="shared" si="1"/>
        <v>75.343206378492354</v>
      </c>
      <c r="P15" s="9"/>
    </row>
    <row r="16" spans="1:133">
      <c r="A16" s="12"/>
      <c r="B16" s="25">
        <v>323.7</v>
      </c>
      <c r="C16" s="20" t="s">
        <v>18</v>
      </c>
      <c r="D16" s="46">
        <v>3086124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3086124</v>
      </c>
      <c r="O16" s="47">
        <f t="shared" si="1"/>
        <v>33.892593568792833</v>
      </c>
      <c r="P16" s="9"/>
    </row>
    <row r="17" spans="1:16">
      <c r="A17" s="12"/>
      <c r="B17" s="25">
        <v>323.89999999999998</v>
      </c>
      <c r="C17" s="20" t="s">
        <v>19</v>
      </c>
      <c r="D17" s="46">
        <v>205093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205093</v>
      </c>
      <c r="O17" s="47">
        <f t="shared" si="1"/>
        <v>2.2523831488314885</v>
      </c>
      <c r="P17" s="9"/>
    </row>
    <row r="18" spans="1:16">
      <c r="A18" s="12"/>
      <c r="B18" s="25">
        <v>324.02</v>
      </c>
      <c r="C18" s="20" t="s">
        <v>20</v>
      </c>
      <c r="D18" s="46">
        <v>0</v>
      </c>
      <c r="E18" s="46">
        <v>140350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140350</v>
      </c>
      <c r="O18" s="47">
        <f t="shared" si="1"/>
        <v>1.5413591635916359</v>
      </c>
      <c r="P18" s="9"/>
    </row>
    <row r="19" spans="1:16">
      <c r="A19" s="12"/>
      <c r="B19" s="25">
        <v>324.07</v>
      </c>
      <c r="C19" s="20" t="s">
        <v>21</v>
      </c>
      <c r="D19" s="46">
        <v>0</v>
      </c>
      <c r="E19" s="46">
        <v>45756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45756</v>
      </c>
      <c r="O19" s="47">
        <f t="shared" si="1"/>
        <v>0.50250395361096467</v>
      </c>
      <c r="P19" s="9"/>
    </row>
    <row r="20" spans="1:16">
      <c r="A20" s="12"/>
      <c r="B20" s="25">
        <v>325.2</v>
      </c>
      <c r="C20" s="20" t="s">
        <v>22</v>
      </c>
      <c r="D20" s="46">
        <v>5624302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5624302</v>
      </c>
      <c r="O20" s="47">
        <f t="shared" si="1"/>
        <v>61.767505710771395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7409609</v>
      </c>
      <c r="E21" s="32">
        <f t="shared" si="5"/>
        <v>419306</v>
      </c>
      <c r="F21" s="32">
        <f t="shared" si="5"/>
        <v>0</v>
      </c>
      <c r="G21" s="32">
        <f t="shared" si="5"/>
        <v>209777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8038692</v>
      </c>
      <c r="O21" s="45">
        <f t="shared" si="1"/>
        <v>88.282946758039003</v>
      </c>
      <c r="P21" s="10"/>
    </row>
    <row r="22" spans="1:16">
      <c r="A22" s="12"/>
      <c r="B22" s="25">
        <v>331.2</v>
      </c>
      <c r="C22" s="20" t="s">
        <v>23</v>
      </c>
      <c r="D22" s="46">
        <v>328983</v>
      </c>
      <c r="E22" s="46">
        <v>0</v>
      </c>
      <c r="F22" s="46">
        <v>0</v>
      </c>
      <c r="G22" s="46">
        <v>37464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6">SUM(D22:M22)</f>
        <v>366447</v>
      </c>
      <c r="O22" s="47">
        <f t="shared" si="1"/>
        <v>4.0244135477069056</v>
      </c>
      <c r="P22" s="9"/>
    </row>
    <row r="23" spans="1:16">
      <c r="A23" s="12"/>
      <c r="B23" s="25">
        <v>331.42</v>
      </c>
      <c r="C23" s="20" t="s">
        <v>26</v>
      </c>
      <c r="D23" s="46">
        <v>268669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268669</v>
      </c>
      <c r="O23" s="47">
        <f t="shared" si="1"/>
        <v>2.9505908451941663</v>
      </c>
      <c r="P23" s="9"/>
    </row>
    <row r="24" spans="1:16">
      <c r="A24" s="12"/>
      <c r="B24" s="25">
        <v>331.9</v>
      </c>
      <c r="C24" s="20" t="s">
        <v>25</v>
      </c>
      <c r="D24" s="46">
        <v>0</v>
      </c>
      <c r="E24" s="46">
        <v>419306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419306</v>
      </c>
      <c r="O24" s="47">
        <f t="shared" si="1"/>
        <v>4.6049244421015638</v>
      </c>
      <c r="P24" s="9"/>
    </row>
    <row r="25" spans="1:16">
      <c r="A25" s="12"/>
      <c r="B25" s="25">
        <v>334.9</v>
      </c>
      <c r="C25" s="20" t="s">
        <v>27</v>
      </c>
      <c r="D25" s="46">
        <v>224589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224589</v>
      </c>
      <c r="O25" s="47">
        <f t="shared" si="1"/>
        <v>2.4664931470743281</v>
      </c>
      <c r="P25" s="9"/>
    </row>
    <row r="26" spans="1:16">
      <c r="A26" s="12"/>
      <c r="B26" s="25">
        <v>335.12</v>
      </c>
      <c r="C26" s="20" t="s">
        <v>28</v>
      </c>
      <c r="D26" s="46">
        <v>1973053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1973053</v>
      </c>
      <c r="O26" s="47">
        <f t="shared" si="1"/>
        <v>21.668566596380249</v>
      </c>
      <c r="P26" s="9"/>
    </row>
    <row r="27" spans="1:16">
      <c r="A27" s="12"/>
      <c r="B27" s="25">
        <v>335.14</v>
      </c>
      <c r="C27" s="20" t="s">
        <v>29</v>
      </c>
      <c r="D27" s="46">
        <v>85016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85016</v>
      </c>
      <c r="O27" s="47">
        <f t="shared" si="1"/>
        <v>0.93366719381479524</v>
      </c>
      <c r="P27" s="9"/>
    </row>
    <row r="28" spans="1:16">
      <c r="A28" s="12"/>
      <c r="B28" s="25">
        <v>335.15</v>
      </c>
      <c r="C28" s="20" t="s">
        <v>30</v>
      </c>
      <c r="D28" s="46">
        <v>43954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43954</v>
      </c>
      <c r="O28" s="47">
        <f t="shared" si="1"/>
        <v>0.48271393428219994</v>
      </c>
      <c r="P28" s="9"/>
    </row>
    <row r="29" spans="1:16">
      <c r="A29" s="12"/>
      <c r="B29" s="25">
        <v>335.18</v>
      </c>
      <c r="C29" s="20" t="s">
        <v>31</v>
      </c>
      <c r="D29" s="46">
        <v>4328653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4328653</v>
      </c>
      <c r="O29" s="47">
        <f t="shared" si="1"/>
        <v>47.538361008610089</v>
      </c>
      <c r="P29" s="9"/>
    </row>
    <row r="30" spans="1:16">
      <c r="A30" s="12"/>
      <c r="B30" s="25">
        <v>335.21</v>
      </c>
      <c r="C30" s="20" t="s">
        <v>32</v>
      </c>
      <c r="D30" s="46">
        <v>47432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47432</v>
      </c>
      <c r="O30" s="47">
        <f t="shared" si="1"/>
        <v>0.52091020910209107</v>
      </c>
      <c r="P30" s="9"/>
    </row>
    <row r="31" spans="1:16">
      <c r="A31" s="12"/>
      <c r="B31" s="25">
        <v>337.9</v>
      </c>
      <c r="C31" s="20" t="s">
        <v>33</v>
      </c>
      <c r="D31" s="46">
        <v>109260</v>
      </c>
      <c r="E31" s="46">
        <v>0</v>
      </c>
      <c r="F31" s="46">
        <v>0</v>
      </c>
      <c r="G31" s="46">
        <v>172313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281573</v>
      </c>
      <c r="O31" s="47">
        <f t="shared" si="1"/>
        <v>3.0923058337726235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SUM(D33:D39)</f>
        <v>5226833</v>
      </c>
      <c r="E32" s="32">
        <f t="shared" si="7"/>
        <v>28050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15277414</v>
      </c>
      <c r="J32" s="32">
        <f t="shared" si="7"/>
        <v>13922672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34454969</v>
      </c>
      <c r="O32" s="45">
        <f t="shared" si="1"/>
        <v>378.39317562818485</v>
      </c>
      <c r="P32" s="10"/>
    </row>
    <row r="33" spans="1:16">
      <c r="A33" s="12"/>
      <c r="B33" s="25">
        <v>341.2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13922672</v>
      </c>
      <c r="K33" s="46">
        <v>0</v>
      </c>
      <c r="L33" s="46">
        <v>0</v>
      </c>
      <c r="M33" s="46">
        <v>0</v>
      </c>
      <c r="N33" s="46">
        <f>SUM(D33:M33)</f>
        <v>13922672</v>
      </c>
      <c r="O33" s="47">
        <f t="shared" si="1"/>
        <v>152.90230188016167</v>
      </c>
      <c r="P33" s="9"/>
    </row>
    <row r="34" spans="1:16">
      <c r="A34" s="12"/>
      <c r="B34" s="25">
        <v>341.9</v>
      </c>
      <c r="C34" s="20" t="s">
        <v>42</v>
      </c>
      <c r="D34" s="46">
        <v>2026504</v>
      </c>
      <c r="E34" s="46">
        <v>28050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2054554</v>
      </c>
      <c r="O34" s="47">
        <f t="shared" si="1"/>
        <v>22.563631172026007</v>
      </c>
      <c r="P34" s="9"/>
    </row>
    <row r="35" spans="1:16">
      <c r="A35" s="12"/>
      <c r="B35" s="25">
        <v>342.1</v>
      </c>
      <c r="C35" s="20" t="s">
        <v>43</v>
      </c>
      <c r="D35" s="46">
        <v>874246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874246</v>
      </c>
      <c r="O35" s="47">
        <f t="shared" si="1"/>
        <v>9.6011904761904763</v>
      </c>
      <c r="P35" s="9"/>
    </row>
    <row r="36" spans="1:16">
      <c r="A36" s="12"/>
      <c r="B36" s="25">
        <v>342.2</v>
      </c>
      <c r="C36" s="20" t="s">
        <v>44</v>
      </c>
      <c r="D36" s="46">
        <v>194812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194812</v>
      </c>
      <c r="O36" s="47">
        <f t="shared" si="1"/>
        <v>2.1394746090318044</v>
      </c>
      <c r="P36" s="9"/>
    </row>
    <row r="37" spans="1:16">
      <c r="A37" s="12"/>
      <c r="B37" s="25">
        <v>342.6</v>
      </c>
      <c r="C37" s="20" t="s">
        <v>45</v>
      </c>
      <c r="D37" s="46">
        <v>1476239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1476239</v>
      </c>
      <c r="O37" s="47">
        <f t="shared" ref="O37:O56" si="9">(N37/O$58)</f>
        <v>16.21242971358285</v>
      </c>
      <c r="P37" s="9"/>
    </row>
    <row r="38" spans="1:16">
      <c r="A38" s="12"/>
      <c r="B38" s="25">
        <v>343.6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15277414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15277414</v>
      </c>
      <c r="O38" s="47">
        <f t="shared" si="9"/>
        <v>167.7804208399227</v>
      </c>
      <c r="P38" s="9"/>
    </row>
    <row r="39" spans="1:16">
      <c r="A39" s="12"/>
      <c r="B39" s="25">
        <v>347.2</v>
      </c>
      <c r="C39" s="20" t="s">
        <v>47</v>
      </c>
      <c r="D39" s="46">
        <v>655032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655032</v>
      </c>
      <c r="O39" s="47">
        <f t="shared" si="9"/>
        <v>7.1937269372693731</v>
      </c>
      <c r="P39" s="9"/>
    </row>
    <row r="40" spans="1:16" ht="15.75">
      <c r="A40" s="29" t="s">
        <v>39</v>
      </c>
      <c r="B40" s="30"/>
      <c r="C40" s="31"/>
      <c r="D40" s="32">
        <f t="shared" ref="D40:M40" si="10">SUM(D41:D45)</f>
        <v>602848</v>
      </c>
      <c r="E40" s="32">
        <f t="shared" si="10"/>
        <v>239456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6" si="11">SUM(D40:M40)</f>
        <v>842304</v>
      </c>
      <c r="O40" s="45">
        <f t="shared" si="9"/>
        <v>9.2503953610964675</v>
      </c>
      <c r="P40" s="10"/>
    </row>
    <row r="41" spans="1:16">
      <c r="A41" s="13"/>
      <c r="B41" s="39">
        <v>351.9</v>
      </c>
      <c r="C41" s="21" t="s">
        <v>54</v>
      </c>
      <c r="D41" s="46">
        <v>408971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408971</v>
      </c>
      <c r="O41" s="47">
        <f t="shared" si="9"/>
        <v>4.4914228606571784</v>
      </c>
      <c r="P41" s="9"/>
    </row>
    <row r="42" spans="1:16">
      <c r="A42" s="13"/>
      <c r="B42" s="39">
        <v>354</v>
      </c>
      <c r="C42" s="21" t="s">
        <v>50</v>
      </c>
      <c r="D42" s="46">
        <v>145469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145469</v>
      </c>
      <c r="O42" s="47">
        <f t="shared" si="9"/>
        <v>1.5975773150588648</v>
      </c>
      <c r="P42" s="9"/>
    </row>
    <row r="43" spans="1:16">
      <c r="A43" s="13"/>
      <c r="B43" s="39">
        <v>355</v>
      </c>
      <c r="C43" s="21" t="s">
        <v>51</v>
      </c>
      <c r="D43" s="46">
        <v>0</v>
      </c>
      <c r="E43" s="46">
        <v>72044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72044</v>
      </c>
      <c r="O43" s="47">
        <f t="shared" si="9"/>
        <v>0.79120541205412054</v>
      </c>
      <c r="P43" s="9"/>
    </row>
    <row r="44" spans="1:16">
      <c r="A44" s="13"/>
      <c r="B44" s="39">
        <v>356</v>
      </c>
      <c r="C44" s="21" t="s">
        <v>52</v>
      </c>
      <c r="D44" s="46">
        <v>0</v>
      </c>
      <c r="E44" s="46">
        <v>167412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167412</v>
      </c>
      <c r="O44" s="47">
        <f t="shared" si="9"/>
        <v>1.838560885608856</v>
      </c>
      <c r="P44" s="9"/>
    </row>
    <row r="45" spans="1:16">
      <c r="A45" s="13"/>
      <c r="B45" s="39">
        <v>359</v>
      </c>
      <c r="C45" s="21" t="s">
        <v>53</v>
      </c>
      <c r="D45" s="46">
        <v>48408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48408</v>
      </c>
      <c r="O45" s="47">
        <f t="shared" si="9"/>
        <v>0.53162888771744865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SUM(D47:D52)</f>
        <v>2082226</v>
      </c>
      <c r="E46" s="32">
        <f t="shared" si="12"/>
        <v>57685</v>
      </c>
      <c r="F46" s="32">
        <f t="shared" si="12"/>
        <v>0</v>
      </c>
      <c r="G46" s="32">
        <f t="shared" si="12"/>
        <v>36500</v>
      </c>
      <c r="H46" s="32">
        <f t="shared" si="12"/>
        <v>0</v>
      </c>
      <c r="I46" s="32">
        <f t="shared" si="12"/>
        <v>90609</v>
      </c>
      <c r="J46" s="32">
        <f t="shared" si="12"/>
        <v>-3792</v>
      </c>
      <c r="K46" s="32">
        <f t="shared" si="12"/>
        <v>19435091</v>
      </c>
      <c r="L46" s="32">
        <f t="shared" si="12"/>
        <v>0</v>
      </c>
      <c r="M46" s="32">
        <f t="shared" si="12"/>
        <v>0</v>
      </c>
      <c r="N46" s="32">
        <f t="shared" si="11"/>
        <v>21698319</v>
      </c>
      <c r="O46" s="45">
        <f t="shared" si="9"/>
        <v>238.29642198207696</v>
      </c>
      <c r="P46" s="10"/>
    </row>
    <row r="47" spans="1:16">
      <c r="A47" s="12"/>
      <c r="B47" s="25">
        <v>361.1</v>
      </c>
      <c r="C47" s="20" t="s">
        <v>55</v>
      </c>
      <c r="D47" s="46">
        <v>668939</v>
      </c>
      <c r="E47" s="46">
        <v>201759</v>
      </c>
      <c r="F47" s="46">
        <v>0</v>
      </c>
      <c r="G47" s="46">
        <v>0</v>
      </c>
      <c r="H47" s="46">
        <v>0</v>
      </c>
      <c r="I47" s="46">
        <v>90609</v>
      </c>
      <c r="J47" s="46">
        <v>3038</v>
      </c>
      <c r="K47" s="46">
        <v>2875099</v>
      </c>
      <c r="L47" s="46">
        <v>0</v>
      </c>
      <c r="M47" s="46">
        <v>0</v>
      </c>
      <c r="N47" s="46">
        <f t="shared" si="11"/>
        <v>3839444</v>
      </c>
      <c r="O47" s="47">
        <f t="shared" si="9"/>
        <v>42.165744157441573</v>
      </c>
      <c r="P47" s="9"/>
    </row>
    <row r="48" spans="1:16">
      <c r="A48" s="12"/>
      <c r="B48" s="25">
        <v>361.3</v>
      </c>
      <c r="C48" s="20" t="s">
        <v>56</v>
      </c>
      <c r="D48" s="46">
        <v>0</v>
      </c>
      <c r="E48" s="46">
        <v>-144074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1129825</v>
      </c>
      <c r="L48" s="46">
        <v>0</v>
      </c>
      <c r="M48" s="46">
        <v>0</v>
      </c>
      <c r="N48" s="46">
        <f t="shared" si="11"/>
        <v>985751</v>
      </c>
      <c r="O48" s="47">
        <f t="shared" si="9"/>
        <v>10.825766561237041</v>
      </c>
      <c r="P48" s="9"/>
    </row>
    <row r="49" spans="1:119">
      <c r="A49" s="12"/>
      <c r="B49" s="25">
        <v>365</v>
      </c>
      <c r="C49" s="20" t="s">
        <v>57</v>
      </c>
      <c r="D49" s="46">
        <v>24690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-6830</v>
      </c>
      <c r="K49" s="46">
        <v>0</v>
      </c>
      <c r="L49" s="46">
        <v>0</v>
      </c>
      <c r="M49" s="46">
        <v>0</v>
      </c>
      <c r="N49" s="46">
        <f t="shared" si="11"/>
        <v>17860</v>
      </c>
      <c r="O49" s="47">
        <f t="shared" si="9"/>
        <v>0.19614303285890003</v>
      </c>
      <c r="P49" s="9"/>
    </row>
    <row r="50" spans="1:119">
      <c r="A50" s="12"/>
      <c r="B50" s="25">
        <v>366</v>
      </c>
      <c r="C50" s="20" t="s">
        <v>58</v>
      </c>
      <c r="D50" s="46">
        <v>0</v>
      </c>
      <c r="E50" s="46">
        <v>0</v>
      </c>
      <c r="F50" s="46">
        <v>0</v>
      </c>
      <c r="G50" s="46">
        <v>36500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36500</v>
      </c>
      <c r="O50" s="47">
        <f t="shared" si="9"/>
        <v>0.40085222280794236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15430167</v>
      </c>
      <c r="L51" s="46">
        <v>0</v>
      </c>
      <c r="M51" s="46">
        <v>0</v>
      </c>
      <c r="N51" s="46">
        <f t="shared" si="11"/>
        <v>15430167</v>
      </c>
      <c r="O51" s="47">
        <f t="shared" si="9"/>
        <v>169.45799288350025</v>
      </c>
      <c r="P51" s="9"/>
    </row>
    <row r="52" spans="1:119">
      <c r="A52" s="12"/>
      <c r="B52" s="25">
        <v>369.9</v>
      </c>
      <c r="C52" s="20" t="s">
        <v>60</v>
      </c>
      <c r="D52" s="46">
        <v>1388597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1388597</v>
      </c>
      <c r="O52" s="47">
        <f t="shared" si="9"/>
        <v>15.249923124231243</v>
      </c>
      <c r="P52" s="9"/>
    </row>
    <row r="53" spans="1:119" ht="15.75">
      <c r="A53" s="29" t="s">
        <v>40</v>
      </c>
      <c r="B53" s="30"/>
      <c r="C53" s="31"/>
      <c r="D53" s="32">
        <f t="shared" ref="D53:M53" si="13">SUM(D54:D55)</f>
        <v>0</v>
      </c>
      <c r="E53" s="32">
        <f t="shared" si="13"/>
        <v>5982816</v>
      </c>
      <c r="F53" s="32">
        <f t="shared" si="13"/>
        <v>0</v>
      </c>
      <c r="G53" s="32">
        <f t="shared" si="13"/>
        <v>321837</v>
      </c>
      <c r="H53" s="32">
        <f t="shared" si="13"/>
        <v>0</v>
      </c>
      <c r="I53" s="32">
        <f t="shared" si="13"/>
        <v>386723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6691376</v>
      </c>
      <c r="O53" s="45">
        <f t="shared" si="9"/>
        <v>73.486382006677204</v>
      </c>
      <c r="P53" s="9"/>
    </row>
    <row r="54" spans="1:119">
      <c r="A54" s="12"/>
      <c r="B54" s="25">
        <v>381</v>
      </c>
      <c r="C54" s="20" t="s">
        <v>61</v>
      </c>
      <c r="D54" s="46">
        <v>0</v>
      </c>
      <c r="E54" s="46">
        <v>5982816</v>
      </c>
      <c r="F54" s="46">
        <v>0</v>
      </c>
      <c r="G54" s="46">
        <v>321837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6304653</v>
      </c>
      <c r="O54" s="47">
        <f t="shared" si="9"/>
        <v>69.239292303637328</v>
      </c>
      <c r="P54" s="9"/>
    </row>
    <row r="55" spans="1:119" ht="15.75" thickBot="1">
      <c r="A55" s="12"/>
      <c r="B55" s="25">
        <v>389.8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386723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386723</v>
      </c>
      <c r="O55" s="47">
        <f t="shared" si="9"/>
        <v>4.2470897030398875</v>
      </c>
      <c r="P55" s="9"/>
    </row>
    <row r="56" spans="1:119" ht="16.5" thickBot="1">
      <c r="A56" s="14" t="s">
        <v>48</v>
      </c>
      <c r="B56" s="23"/>
      <c r="C56" s="22"/>
      <c r="D56" s="15">
        <f t="shared" ref="D56:M56" si="14">SUM(D5,D13,D21,D32,D40,D46,D53)</f>
        <v>86720297</v>
      </c>
      <c r="E56" s="15">
        <f t="shared" si="14"/>
        <v>10621223</v>
      </c>
      <c r="F56" s="15">
        <f t="shared" si="14"/>
        <v>0</v>
      </c>
      <c r="G56" s="15">
        <f t="shared" si="14"/>
        <v>568114</v>
      </c>
      <c r="H56" s="15">
        <f t="shared" si="14"/>
        <v>0</v>
      </c>
      <c r="I56" s="15">
        <f t="shared" si="14"/>
        <v>15754746</v>
      </c>
      <c r="J56" s="15">
        <f t="shared" si="14"/>
        <v>13918880</v>
      </c>
      <c r="K56" s="15">
        <f t="shared" si="14"/>
        <v>19435091</v>
      </c>
      <c r="L56" s="15">
        <f t="shared" si="14"/>
        <v>0</v>
      </c>
      <c r="M56" s="15">
        <f t="shared" si="14"/>
        <v>0</v>
      </c>
      <c r="N56" s="15">
        <f t="shared" si="11"/>
        <v>147018351</v>
      </c>
      <c r="O56" s="38">
        <f t="shared" si="9"/>
        <v>1614.5926792303637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69</v>
      </c>
      <c r="M58" s="48"/>
      <c r="N58" s="48"/>
      <c r="O58" s="43">
        <v>91056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thickBot="1">
      <c r="A60" s="52" t="s">
        <v>77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A60:O60"/>
    <mergeCell ref="A59:O59"/>
    <mergeCell ref="L58:N5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52966935</v>
      </c>
      <c r="E5" s="27">
        <f t="shared" si="0"/>
        <v>3738364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56705299</v>
      </c>
      <c r="O5" s="33">
        <f t="shared" ref="O5:O36" si="1">(N5/O$55)</f>
        <v>614.97824460181982</v>
      </c>
      <c r="P5" s="6"/>
    </row>
    <row r="6" spans="1:133">
      <c r="A6" s="12"/>
      <c r="B6" s="25">
        <v>311</v>
      </c>
      <c r="C6" s="20" t="s">
        <v>2</v>
      </c>
      <c r="D6" s="46">
        <v>39160942</v>
      </c>
      <c r="E6" s="46">
        <v>3738364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42899306</v>
      </c>
      <c r="O6" s="47">
        <f t="shared" si="1"/>
        <v>465.24999186612729</v>
      </c>
      <c r="P6" s="9"/>
    </row>
    <row r="7" spans="1:133">
      <c r="A7" s="12"/>
      <c r="B7" s="25">
        <v>312.41000000000003</v>
      </c>
      <c r="C7" s="20" t="s">
        <v>11</v>
      </c>
      <c r="D7" s="46">
        <v>118198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118198</v>
      </c>
      <c r="O7" s="47">
        <f t="shared" si="1"/>
        <v>1.2818766471092216</v>
      </c>
      <c r="P7" s="9"/>
    </row>
    <row r="8" spans="1:133">
      <c r="A8" s="12"/>
      <c r="B8" s="25">
        <v>312.42</v>
      </c>
      <c r="C8" s="20" t="s">
        <v>10</v>
      </c>
      <c r="D8" s="46">
        <v>1505411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1505411</v>
      </c>
      <c r="O8" s="47">
        <f t="shared" si="1"/>
        <v>16.326428579175118</v>
      </c>
      <c r="P8" s="9"/>
    </row>
    <row r="9" spans="1:133">
      <c r="A9" s="12"/>
      <c r="B9" s="25">
        <v>314.10000000000002</v>
      </c>
      <c r="C9" s="20" t="s">
        <v>12</v>
      </c>
      <c r="D9" s="46">
        <v>6237902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6237902</v>
      </c>
      <c r="O9" s="47">
        <f t="shared" si="1"/>
        <v>67.651067706356343</v>
      </c>
      <c r="P9" s="9"/>
    </row>
    <row r="10" spans="1:133">
      <c r="A10" s="12"/>
      <c r="B10" s="25">
        <v>314.39999999999998</v>
      </c>
      <c r="C10" s="20" t="s">
        <v>13</v>
      </c>
      <c r="D10" s="46">
        <v>177622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177622</v>
      </c>
      <c r="O10" s="47">
        <f t="shared" si="1"/>
        <v>1.9263396488336026</v>
      </c>
      <c r="P10" s="9"/>
    </row>
    <row r="11" spans="1:133">
      <c r="A11" s="12"/>
      <c r="B11" s="25">
        <v>315</v>
      </c>
      <c r="C11" s="20" t="s">
        <v>14</v>
      </c>
      <c r="D11" s="46">
        <v>4875488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4875488</v>
      </c>
      <c r="O11" s="47">
        <f t="shared" si="1"/>
        <v>52.875464986389318</v>
      </c>
      <c r="P11" s="9"/>
    </row>
    <row r="12" spans="1:133">
      <c r="A12" s="12"/>
      <c r="B12" s="25">
        <v>316</v>
      </c>
      <c r="C12" s="20" t="s">
        <v>15</v>
      </c>
      <c r="D12" s="46">
        <v>891372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891372</v>
      </c>
      <c r="O12" s="47">
        <f t="shared" si="1"/>
        <v>9.6670751678289069</v>
      </c>
      <c r="P12" s="9"/>
    </row>
    <row r="13" spans="1:133" ht="15.75">
      <c r="A13" s="29" t="s">
        <v>92</v>
      </c>
      <c r="B13" s="30"/>
      <c r="C13" s="31"/>
      <c r="D13" s="32">
        <f t="shared" ref="D13:M13" si="3">SUM(D14:D17)</f>
        <v>14856111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14856111</v>
      </c>
      <c r="O13" s="45">
        <f t="shared" si="1"/>
        <v>161.11695424425477</v>
      </c>
      <c r="P13" s="10"/>
    </row>
    <row r="14" spans="1:133">
      <c r="A14" s="12"/>
      <c r="B14" s="25">
        <v>322</v>
      </c>
      <c r="C14" s="20" t="s">
        <v>0</v>
      </c>
      <c r="D14" s="46">
        <v>4872600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4872600</v>
      </c>
      <c r="O14" s="47">
        <f t="shared" si="1"/>
        <v>52.844144153914563</v>
      </c>
      <c r="P14" s="9"/>
    </row>
    <row r="15" spans="1:133">
      <c r="A15" s="12"/>
      <c r="B15" s="25">
        <v>323.10000000000002</v>
      </c>
      <c r="C15" s="20" t="s">
        <v>17</v>
      </c>
      <c r="D15" s="46">
        <v>6966990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6966990</v>
      </c>
      <c r="O15" s="47">
        <f t="shared" si="1"/>
        <v>75.558146344637606</v>
      </c>
      <c r="P15" s="9"/>
    </row>
    <row r="16" spans="1:133">
      <c r="A16" s="12"/>
      <c r="B16" s="25">
        <v>323.7</v>
      </c>
      <c r="C16" s="20" t="s">
        <v>18</v>
      </c>
      <c r="D16" s="46">
        <v>2876631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2876631</v>
      </c>
      <c r="O16" s="47">
        <f t="shared" si="1"/>
        <v>31.19753380979752</v>
      </c>
      <c r="P16" s="9"/>
    </row>
    <row r="17" spans="1:16">
      <c r="A17" s="12"/>
      <c r="B17" s="25">
        <v>323.89999999999998</v>
      </c>
      <c r="C17" s="20" t="s">
        <v>19</v>
      </c>
      <c r="D17" s="46">
        <v>139890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139890</v>
      </c>
      <c r="O17" s="47">
        <f t="shared" si="1"/>
        <v>1.5171299359050832</v>
      </c>
      <c r="P17" s="9"/>
    </row>
    <row r="18" spans="1:16" ht="15.75">
      <c r="A18" s="29" t="s">
        <v>24</v>
      </c>
      <c r="B18" s="30"/>
      <c r="C18" s="31"/>
      <c r="D18" s="32">
        <f t="shared" ref="D18:M18" si="5">SUM(D19:D28)</f>
        <v>8499000</v>
      </c>
      <c r="E18" s="32">
        <f t="shared" si="5"/>
        <v>1845114</v>
      </c>
      <c r="F18" s="32">
        <f t="shared" si="5"/>
        <v>0</v>
      </c>
      <c r="G18" s="32">
        <f t="shared" si="5"/>
        <v>2547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10346661</v>
      </c>
      <c r="O18" s="45">
        <f t="shared" si="1"/>
        <v>112.21123125142343</v>
      </c>
      <c r="P18" s="10"/>
    </row>
    <row r="19" spans="1:16">
      <c r="A19" s="12"/>
      <c r="B19" s="25">
        <v>331.2</v>
      </c>
      <c r="C19" s="20" t="s">
        <v>23</v>
      </c>
      <c r="D19" s="46">
        <v>72607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6">SUM(D19:M19)</f>
        <v>72607</v>
      </c>
      <c r="O19" s="47">
        <f t="shared" si="1"/>
        <v>0.78743479345385925</v>
      </c>
      <c r="P19" s="9"/>
    </row>
    <row r="20" spans="1:16">
      <c r="A20" s="12"/>
      <c r="B20" s="25">
        <v>331.42</v>
      </c>
      <c r="C20" s="20" t="s">
        <v>26</v>
      </c>
      <c r="D20" s="46">
        <v>421638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421638</v>
      </c>
      <c r="O20" s="47">
        <f t="shared" si="1"/>
        <v>4.5727330896786578</v>
      </c>
      <c r="P20" s="9"/>
    </row>
    <row r="21" spans="1:16">
      <c r="A21" s="12"/>
      <c r="B21" s="25">
        <v>331.9</v>
      </c>
      <c r="C21" s="20" t="s">
        <v>25</v>
      </c>
      <c r="D21" s="46">
        <v>0</v>
      </c>
      <c r="E21" s="46">
        <v>1845114</v>
      </c>
      <c r="F21" s="46">
        <v>0</v>
      </c>
      <c r="G21" s="46">
        <v>2547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1847661</v>
      </c>
      <c r="O21" s="47">
        <f t="shared" si="1"/>
        <v>20.03818582103311</v>
      </c>
      <c r="P21" s="9"/>
    </row>
    <row r="22" spans="1:16">
      <c r="A22" s="12"/>
      <c r="B22" s="25">
        <v>334.9</v>
      </c>
      <c r="C22" s="20" t="s">
        <v>27</v>
      </c>
      <c r="D22" s="46">
        <v>80851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80851</v>
      </c>
      <c r="O22" s="47">
        <f t="shared" si="1"/>
        <v>0.87684232216642988</v>
      </c>
      <c r="P22" s="9"/>
    </row>
    <row r="23" spans="1:16">
      <c r="A23" s="12"/>
      <c r="B23" s="25">
        <v>335.12</v>
      </c>
      <c r="C23" s="20" t="s">
        <v>28</v>
      </c>
      <c r="D23" s="46">
        <v>2209852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2209852</v>
      </c>
      <c r="O23" s="47">
        <f t="shared" si="1"/>
        <v>23.966206470224602</v>
      </c>
      <c r="P23" s="9"/>
    </row>
    <row r="24" spans="1:16">
      <c r="A24" s="12"/>
      <c r="B24" s="25">
        <v>335.14</v>
      </c>
      <c r="C24" s="20" t="s">
        <v>29</v>
      </c>
      <c r="D24" s="46">
        <v>74418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74418</v>
      </c>
      <c r="O24" s="47">
        <f t="shared" si="1"/>
        <v>0.80707538473217866</v>
      </c>
      <c r="P24" s="9"/>
    </row>
    <row r="25" spans="1:16">
      <c r="A25" s="12"/>
      <c r="B25" s="25">
        <v>335.15</v>
      </c>
      <c r="C25" s="20" t="s">
        <v>30</v>
      </c>
      <c r="D25" s="46">
        <v>54055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54055</v>
      </c>
      <c r="O25" s="47">
        <f t="shared" si="1"/>
        <v>0.58623531835977749</v>
      </c>
      <c r="P25" s="9"/>
    </row>
    <row r="26" spans="1:16">
      <c r="A26" s="12"/>
      <c r="B26" s="25">
        <v>335.18</v>
      </c>
      <c r="C26" s="20" t="s">
        <v>31</v>
      </c>
      <c r="D26" s="46">
        <v>5522070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5522070</v>
      </c>
      <c r="O26" s="47">
        <f t="shared" si="1"/>
        <v>59.887752556747316</v>
      </c>
      <c r="P26" s="9"/>
    </row>
    <row r="27" spans="1:16">
      <c r="A27" s="12"/>
      <c r="B27" s="25">
        <v>335.21</v>
      </c>
      <c r="C27" s="20" t="s">
        <v>32</v>
      </c>
      <c r="D27" s="46">
        <v>44469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44469</v>
      </c>
      <c r="O27" s="47">
        <f t="shared" si="1"/>
        <v>0.48227358009695576</v>
      </c>
      <c r="P27" s="9"/>
    </row>
    <row r="28" spans="1:16">
      <c r="A28" s="12"/>
      <c r="B28" s="25">
        <v>337.9</v>
      </c>
      <c r="C28" s="20" t="s">
        <v>33</v>
      </c>
      <c r="D28" s="46">
        <v>19040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19040</v>
      </c>
      <c r="O28" s="47">
        <f t="shared" si="1"/>
        <v>0.20649191493053673</v>
      </c>
      <c r="P28" s="9"/>
    </row>
    <row r="29" spans="1:16" ht="15.75">
      <c r="A29" s="29" t="s">
        <v>38</v>
      </c>
      <c r="B29" s="30"/>
      <c r="C29" s="31"/>
      <c r="D29" s="32">
        <f t="shared" ref="D29:M29" si="7">SUM(D30:D36)</f>
        <v>6561623</v>
      </c>
      <c r="E29" s="32">
        <f t="shared" si="7"/>
        <v>38585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11882832</v>
      </c>
      <c r="J29" s="32">
        <f t="shared" si="7"/>
        <v>15473106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33956146</v>
      </c>
      <c r="O29" s="45">
        <f t="shared" si="1"/>
        <v>368.25995857147507</v>
      </c>
      <c r="P29" s="10"/>
    </row>
    <row r="30" spans="1:16">
      <c r="A30" s="12"/>
      <c r="B30" s="25">
        <v>341.2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15473106</v>
      </c>
      <c r="K30" s="46">
        <v>0</v>
      </c>
      <c r="L30" s="46">
        <v>0</v>
      </c>
      <c r="M30" s="46">
        <v>0</v>
      </c>
      <c r="N30" s="46">
        <f>SUM(D30:M30)</f>
        <v>15473106</v>
      </c>
      <c r="O30" s="47">
        <f t="shared" si="1"/>
        <v>167.8083659592005</v>
      </c>
      <c r="P30" s="9"/>
    </row>
    <row r="31" spans="1:16">
      <c r="A31" s="12"/>
      <c r="B31" s="25">
        <v>341.9</v>
      </c>
      <c r="C31" s="20" t="s">
        <v>42</v>
      </c>
      <c r="D31" s="46">
        <v>2694720</v>
      </c>
      <c r="E31" s="46">
        <v>38585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8">SUM(D31:M31)</f>
        <v>2733305</v>
      </c>
      <c r="O31" s="47">
        <f t="shared" si="1"/>
        <v>29.643139891765266</v>
      </c>
      <c r="P31" s="9"/>
    </row>
    <row r="32" spans="1:16">
      <c r="A32" s="12"/>
      <c r="B32" s="25">
        <v>342.1</v>
      </c>
      <c r="C32" s="20" t="s">
        <v>43</v>
      </c>
      <c r="D32" s="46">
        <v>1119268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1119268</v>
      </c>
      <c r="O32" s="47">
        <f t="shared" si="1"/>
        <v>12.13864457145336</v>
      </c>
      <c r="P32" s="9"/>
    </row>
    <row r="33" spans="1:16">
      <c r="A33" s="12"/>
      <c r="B33" s="25">
        <v>342.2</v>
      </c>
      <c r="C33" s="20" t="s">
        <v>44</v>
      </c>
      <c r="D33" s="46">
        <v>661487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661487</v>
      </c>
      <c r="O33" s="47">
        <f t="shared" si="1"/>
        <v>7.1739347338054591</v>
      </c>
      <c r="P33" s="9"/>
    </row>
    <row r="34" spans="1:16">
      <c r="A34" s="12"/>
      <c r="B34" s="25">
        <v>342.6</v>
      </c>
      <c r="C34" s="20" t="s">
        <v>45</v>
      </c>
      <c r="D34" s="46">
        <v>1403919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1403919</v>
      </c>
      <c r="O34" s="47">
        <f t="shared" si="1"/>
        <v>15.225731235155683</v>
      </c>
      <c r="P34" s="9"/>
    </row>
    <row r="35" spans="1:16">
      <c r="A35" s="12"/>
      <c r="B35" s="25">
        <v>343.6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11882832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11882832</v>
      </c>
      <c r="O35" s="47">
        <f t="shared" si="1"/>
        <v>128.8712570629128</v>
      </c>
      <c r="P35" s="9"/>
    </row>
    <row r="36" spans="1:16">
      <c r="A36" s="12"/>
      <c r="B36" s="25">
        <v>347.2</v>
      </c>
      <c r="C36" s="20" t="s">
        <v>47</v>
      </c>
      <c r="D36" s="46">
        <v>682229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682229</v>
      </c>
      <c r="O36" s="47">
        <f t="shared" si="1"/>
        <v>7.3988851171819929</v>
      </c>
      <c r="P36" s="9"/>
    </row>
    <row r="37" spans="1:16" ht="15.75">
      <c r="A37" s="29" t="s">
        <v>39</v>
      </c>
      <c r="B37" s="30"/>
      <c r="C37" s="31"/>
      <c r="D37" s="32">
        <f t="shared" ref="D37:M37" si="9">SUM(D38:D40)</f>
        <v>4647039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4647039</v>
      </c>
      <c r="O37" s="45">
        <f t="shared" ref="O37:O53" si="10">(N37/O$55)</f>
        <v>50.39789820729446</v>
      </c>
      <c r="P37" s="10"/>
    </row>
    <row r="38" spans="1:16">
      <c r="A38" s="13"/>
      <c r="B38" s="39">
        <v>351.9</v>
      </c>
      <c r="C38" s="21" t="s">
        <v>54</v>
      </c>
      <c r="D38" s="46">
        <v>348633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348633</v>
      </c>
      <c r="O38" s="47">
        <f t="shared" si="10"/>
        <v>3.7809819211122799</v>
      </c>
      <c r="P38" s="9"/>
    </row>
    <row r="39" spans="1:16">
      <c r="A39" s="13"/>
      <c r="B39" s="39">
        <v>354</v>
      </c>
      <c r="C39" s="21" t="s">
        <v>50</v>
      </c>
      <c r="D39" s="46">
        <v>807385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807385</v>
      </c>
      <c r="O39" s="47">
        <f t="shared" si="10"/>
        <v>8.7562224126150952</v>
      </c>
      <c r="P39" s="9"/>
    </row>
    <row r="40" spans="1:16">
      <c r="A40" s="13"/>
      <c r="B40" s="39">
        <v>359</v>
      </c>
      <c r="C40" s="21" t="s">
        <v>53</v>
      </c>
      <c r="D40" s="46">
        <v>3491021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3491021</v>
      </c>
      <c r="O40" s="47">
        <f t="shared" si="10"/>
        <v>37.860693873567079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SUM(D42:D48)</f>
        <v>10893770</v>
      </c>
      <c r="E41" s="32">
        <f t="shared" si="11"/>
        <v>-657024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492697</v>
      </c>
      <c r="J41" s="32">
        <f t="shared" si="11"/>
        <v>55362</v>
      </c>
      <c r="K41" s="32">
        <f t="shared" si="11"/>
        <v>-708309</v>
      </c>
      <c r="L41" s="32">
        <f t="shared" si="11"/>
        <v>0</v>
      </c>
      <c r="M41" s="32">
        <f t="shared" si="11"/>
        <v>0</v>
      </c>
      <c r="N41" s="32">
        <f>SUM(D41:M41)</f>
        <v>10076496</v>
      </c>
      <c r="O41" s="45">
        <f t="shared" si="10"/>
        <v>109.28124762762046</v>
      </c>
      <c r="P41" s="10"/>
    </row>
    <row r="42" spans="1:16">
      <c r="A42" s="12"/>
      <c r="B42" s="25">
        <v>361.1</v>
      </c>
      <c r="C42" s="20" t="s">
        <v>55</v>
      </c>
      <c r="D42" s="46">
        <v>3115517</v>
      </c>
      <c r="E42" s="46">
        <v>161134</v>
      </c>
      <c r="F42" s="46">
        <v>0</v>
      </c>
      <c r="G42" s="46">
        <v>0</v>
      </c>
      <c r="H42" s="46">
        <v>0</v>
      </c>
      <c r="I42" s="46">
        <v>492697</v>
      </c>
      <c r="J42" s="46">
        <v>6951</v>
      </c>
      <c r="K42" s="46">
        <v>2866366</v>
      </c>
      <c r="L42" s="46">
        <v>0</v>
      </c>
      <c r="M42" s="46">
        <v>0</v>
      </c>
      <c r="N42" s="46">
        <f>SUM(D42:M42)</f>
        <v>6642665</v>
      </c>
      <c r="O42" s="47">
        <f t="shared" si="10"/>
        <v>72.04078866029694</v>
      </c>
      <c r="P42" s="9"/>
    </row>
    <row r="43" spans="1:16">
      <c r="A43" s="12"/>
      <c r="B43" s="25">
        <v>361.3</v>
      </c>
      <c r="C43" s="20" t="s">
        <v>56</v>
      </c>
      <c r="D43" s="46">
        <v>0</v>
      </c>
      <c r="E43" s="46">
        <v>-1051588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-16891994</v>
      </c>
      <c r="L43" s="46">
        <v>0</v>
      </c>
      <c r="M43" s="46">
        <v>0</v>
      </c>
      <c r="N43" s="46">
        <f t="shared" ref="N43:N48" si="12">SUM(D43:M43)</f>
        <v>-17943582</v>
      </c>
      <c r="O43" s="47">
        <f t="shared" si="10"/>
        <v>-194.60108234732721</v>
      </c>
      <c r="P43" s="9"/>
    </row>
    <row r="44" spans="1:16">
      <c r="A44" s="12"/>
      <c r="B44" s="25">
        <v>361.4</v>
      </c>
      <c r="C44" s="20" t="s">
        <v>82</v>
      </c>
      <c r="D44" s="46">
        <v>0</v>
      </c>
      <c r="E44" s="46">
        <v>233350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233350</v>
      </c>
      <c r="O44" s="47">
        <f t="shared" si="10"/>
        <v>2.5307189258949969</v>
      </c>
      <c r="P44" s="9"/>
    </row>
    <row r="45" spans="1:16">
      <c r="A45" s="12"/>
      <c r="B45" s="25">
        <v>363.12</v>
      </c>
      <c r="C45" s="20" t="s">
        <v>22</v>
      </c>
      <c r="D45" s="46">
        <v>5933863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5933863</v>
      </c>
      <c r="O45" s="47">
        <f t="shared" si="10"/>
        <v>64.353715010790935</v>
      </c>
      <c r="P45" s="9"/>
    </row>
    <row r="46" spans="1:16">
      <c r="A46" s="12"/>
      <c r="B46" s="25">
        <v>365</v>
      </c>
      <c r="C46" s="20" t="s">
        <v>57</v>
      </c>
      <c r="D46" s="46">
        <v>8345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48411</v>
      </c>
      <c r="K46" s="46">
        <v>0</v>
      </c>
      <c r="L46" s="46">
        <v>0</v>
      </c>
      <c r="M46" s="46">
        <v>0</v>
      </c>
      <c r="N46" s="46">
        <f t="shared" si="12"/>
        <v>56756</v>
      </c>
      <c r="O46" s="47">
        <f t="shared" si="10"/>
        <v>0.61552810524146762</v>
      </c>
      <c r="P46" s="9"/>
    </row>
    <row r="47" spans="1:16">
      <c r="A47" s="12"/>
      <c r="B47" s="25">
        <v>368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13317319</v>
      </c>
      <c r="L47" s="46">
        <v>0</v>
      </c>
      <c r="M47" s="46">
        <v>0</v>
      </c>
      <c r="N47" s="46">
        <f t="shared" si="12"/>
        <v>13317319</v>
      </c>
      <c r="O47" s="47">
        <f t="shared" si="10"/>
        <v>144.42850325897166</v>
      </c>
      <c r="P47" s="9"/>
    </row>
    <row r="48" spans="1:16">
      <c r="A48" s="12"/>
      <c r="B48" s="25">
        <v>369.9</v>
      </c>
      <c r="C48" s="20" t="s">
        <v>60</v>
      </c>
      <c r="D48" s="46">
        <v>1836045</v>
      </c>
      <c r="E48" s="46">
        <v>80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1836125</v>
      </c>
      <c r="O48" s="47">
        <f t="shared" si="10"/>
        <v>19.913076013751667</v>
      </c>
      <c r="P48" s="9"/>
    </row>
    <row r="49" spans="1:119" ht="15.75">
      <c r="A49" s="29" t="s">
        <v>40</v>
      </c>
      <c r="B49" s="30"/>
      <c r="C49" s="31"/>
      <c r="D49" s="32">
        <f t="shared" ref="D49:M49" si="13">SUM(D50:D52)</f>
        <v>16626250</v>
      </c>
      <c r="E49" s="32">
        <f t="shared" si="13"/>
        <v>0</v>
      </c>
      <c r="F49" s="32">
        <f t="shared" si="13"/>
        <v>0</v>
      </c>
      <c r="G49" s="32">
        <f t="shared" si="13"/>
        <v>4869814</v>
      </c>
      <c r="H49" s="32">
        <f t="shared" si="13"/>
        <v>0</v>
      </c>
      <c r="I49" s="32">
        <f t="shared" si="13"/>
        <v>693758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>SUM(D49:M49)</f>
        <v>22189822</v>
      </c>
      <c r="O49" s="45">
        <f t="shared" si="10"/>
        <v>240.65224982918866</v>
      </c>
      <c r="P49" s="9"/>
    </row>
    <row r="50" spans="1:119">
      <c r="A50" s="12"/>
      <c r="B50" s="25">
        <v>381</v>
      </c>
      <c r="C50" s="20" t="s">
        <v>61</v>
      </c>
      <c r="D50" s="46">
        <v>0</v>
      </c>
      <c r="E50" s="46">
        <v>0</v>
      </c>
      <c r="F50" s="46">
        <v>0</v>
      </c>
      <c r="G50" s="46">
        <v>4869814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4869814</v>
      </c>
      <c r="O50" s="47">
        <f t="shared" si="10"/>
        <v>52.813929528126934</v>
      </c>
      <c r="P50" s="9"/>
    </row>
    <row r="51" spans="1:119">
      <c r="A51" s="12"/>
      <c r="B51" s="25">
        <v>385</v>
      </c>
      <c r="C51" s="20" t="s">
        <v>99</v>
      </c>
      <c r="D51" s="46">
        <v>16626250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16626250</v>
      </c>
      <c r="O51" s="47">
        <f t="shared" si="10"/>
        <v>180.3144012927435</v>
      </c>
      <c r="P51" s="9"/>
    </row>
    <row r="52" spans="1:119" ht="15.75" thickBot="1">
      <c r="A52" s="12"/>
      <c r="B52" s="25">
        <v>389.8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693758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693758</v>
      </c>
      <c r="O52" s="47">
        <f t="shared" si="10"/>
        <v>7.5239190083182406</v>
      </c>
      <c r="P52" s="9"/>
    </row>
    <row r="53" spans="1:119" ht="16.5" thickBot="1">
      <c r="A53" s="14" t="s">
        <v>48</v>
      </c>
      <c r="B53" s="23"/>
      <c r="C53" s="22"/>
      <c r="D53" s="15">
        <f t="shared" ref="D53:M53" si="14">SUM(D5,D13,D18,D29,D37,D41,D49)</f>
        <v>115050728</v>
      </c>
      <c r="E53" s="15">
        <f t="shared" si="14"/>
        <v>4965039</v>
      </c>
      <c r="F53" s="15">
        <f t="shared" si="14"/>
        <v>0</v>
      </c>
      <c r="G53" s="15">
        <f t="shared" si="14"/>
        <v>4872361</v>
      </c>
      <c r="H53" s="15">
        <f t="shared" si="14"/>
        <v>0</v>
      </c>
      <c r="I53" s="15">
        <f t="shared" si="14"/>
        <v>13069287</v>
      </c>
      <c r="J53" s="15">
        <f t="shared" si="14"/>
        <v>15528468</v>
      </c>
      <c r="K53" s="15">
        <f t="shared" si="14"/>
        <v>-708309</v>
      </c>
      <c r="L53" s="15">
        <f t="shared" si="14"/>
        <v>0</v>
      </c>
      <c r="M53" s="15">
        <f t="shared" si="14"/>
        <v>0</v>
      </c>
      <c r="N53" s="15">
        <f>SUM(D53:M53)</f>
        <v>152777574</v>
      </c>
      <c r="O53" s="38">
        <f t="shared" si="10"/>
        <v>1656.8977843330767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101</v>
      </c>
      <c r="M55" s="48"/>
      <c r="N55" s="48"/>
      <c r="O55" s="43">
        <v>92207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152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153</v>
      </c>
      <c r="N4" s="35" t="s">
        <v>9</v>
      </c>
      <c r="O4" s="35" t="s">
        <v>154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SUM(D6:D12)</f>
        <v>80124323</v>
      </c>
      <c r="E5" s="27">
        <f t="shared" si="0"/>
        <v>0</v>
      </c>
      <c r="F5" s="27">
        <f t="shared" si="0"/>
        <v>0</v>
      </c>
      <c r="G5" s="27">
        <f t="shared" si="0"/>
        <v>3541874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83666197</v>
      </c>
      <c r="P5" s="33">
        <f t="shared" ref="P5:P36" si="1">(O5/P$79)</f>
        <v>782.04401592761531</v>
      </c>
      <c r="Q5" s="6"/>
    </row>
    <row r="6" spans="1:134">
      <c r="A6" s="12"/>
      <c r="B6" s="25">
        <v>311</v>
      </c>
      <c r="C6" s="20" t="s">
        <v>2</v>
      </c>
      <c r="D6" s="46">
        <v>63702854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63702854</v>
      </c>
      <c r="P6" s="47">
        <f t="shared" si="1"/>
        <v>595.44281387871081</v>
      </c>
      <c r="Q6" s="9"/>
    </row>
    <row r="7" spans="1:134">
      <c r="A7" s="12"/>
      <c r="B7" s="25">
        <v>312.41000000000003</v>
      </c>
      <c r="C7" s="20" t="s">
        <v>156</v>
      </c>
      <c r="D7" s="46">
        <v>1818471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1818471</v>
      </c>
      <c r="P7" s="47">
        <f t="shared" si="1"/>
        <v>16.997597771629401</v>
      </c>
      <c r="Q7" s="9"/>
    </row>
    <row r="8" spans="1:134">
      <c r="A8" s="12"/>
      <c r="B8" s="25">
        <v>312.63</v>
      </c>
      <c r="C8" s="20" t="s">
        <v>170</v>
      </c>
      <c r="D8" s="46">
        <v>598831</v>
      </c>
      <c r="E8" s="46">
        <v>0</v>
      </c>
      <c r="F8" s="46">
        <v>0</v>
      </c>
      <c r="G8" s="46">
        <v>3541874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4140705</v>
      </c>
      <c r="P8" s="47">
        <f t="shared" si="1"/>
        <v>38.703965078890299</v>
      </c>
      <c r="Q8" s="9"/>
    </row>
    <row r="9" spans="1:134">
      <c r="A9" s="12"/>
      <c r="B9" s="25">
        <v>314.10000000000002</v>
      </c>
      <c r="C9" s="20" t="s">
        <v>12</v>
      </c>
      <c r="D9" s="46">
        <v>9610570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9610570</v>
      </c>
      <c r="P9" s="47">
        <f t="shared" si="1"/>
        <v>89.831844014058177</v>
      </c>
      <c r="Q9" s="9"/>
    </row>
    <row r="10" spans="1:134">
      <c r="A10" s="12"/>
      <c r="B10" s="25">
        <v>314.39999999999998</v>
      </c>
      <c r="C10" s="20" t="s">
        <v>13</v>
      </c>
      <c r="D10" s="46">
        <v>230870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230870</v>
      </c>
      <c r="P10" s="47">
        <f t="shared" si="1"/>
        <v>2.1579862409332238</v>
      </c>
      <c r="Q10" s="9"/>
    </row>
    <row r="11" spans="1:134">
      <c r="A11" s="12"/>
      <c r="B11" s="25">
        <v>315.10000000000002</v>
      </c>
      <c r="C11" s="20" t="s">
        <v>158</v>
      </c>
      <c r="D11" s="46">
        <v>2974476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2974476</v>
      </c>
      <c r="P11" s="47">
        <f t="shared" si="1"/>
        <v>27.802998579226799</v>
      </c>
      <c r="Q11" s="9"/>
    </row>
    <row r="12" spans="1:134">
      <c r="A12" s="12"/>
      <c r="B12" s="25">
        <v>316</v>
      </c>
      <c r="C12" s="20" t="s">
        <v>104</v>
      </c>
      <c r="D12" s="46">
        <v>1188251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1188251</v>
      </c>
      <c r="P12" s="47">
        <f t="shared" si="1"/>
        <v>11.106810364166604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SUM(D14:D25)</f>
        <v>34128218</v>
      </c>
      <c r="E13" s="32">
        <f t="shared" si="3"/>
        <v>610377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34738595</v>
      </c>
      <c r="P13" s="45">
        <f t="shared" si="1"/>
        <v>324.70832087041055</v>
      </c>
      <c r="Q13" s="10"/>
    </row>
    <row r="14" spans="1:134">
      <c r="A14" s="12"/>
      <c r="B14" s="25">
        <v>322</v>
      </c>
      <c r="C14" s="20" t="s">
        <v>159</v>
      </c>
      <c r="D14" s="46">
        <v>7658118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7658118</v>
      </c>
      <c r="P14" s="47">
        <f t="shared" si="1"/>
        <v>71.581900097210792</v>
      </c>
      <c r="Q14" s="9"/>
    </row>
    <row r="15" spans="1:134">
      <c r="A15" s="12"/>
      <c r="B15" s="25">
        <v>323.10000000000002</v>
      </c>
      <c r="C15" s="20" t="s">
        <v>17</v>
      </c>
      <c r="D15" s="46">
        <v>7805276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5" si="4">SUM(D15:N15)</f>
        <v>7805276</v>
      </c>
      <c r="P15" s="47">
        <f t="shared" si="1"/>
        <v>72.957414192776497</v>
      </c>
      <c r="Q15" s="9"/>
    </row>
    <row r="16" spans="1:134">
      <c r="A16" s="12"/>
      <c r="B16" s="25">
        <v>323.39999999999998</v>
      </c>
      <c r="C16" s="20" t="s">
        <v>124</v>
      </c>
      <c r="D16" s="46">
        <v>126151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126151</v>
      </c>
      <c r="P16" s="47">
        <f t="shared" si="1"/>
        <v>1.1791576310476333</v>
      </c>
      <c r="Q16" s="9"/>
    </row>
    <row r="17" spans="1:17">
      <c r="A17" s="12"/>
      <c r="B17" s="25">
        <v>323.7</v>
      </c>
      <c r="C17" s="20" t="s">
        <v>18</v>
      </c>
      <c r="D17" s="46">
        <v>4259791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4259791</v>
      </c>
      <c r="P17" s="47">
        <f t="shared" si="1"/>
        <v>39.817084797726764</v>
      </c>
      <c r="Q17" s="9"/>
    </row>
    <row r="18" spans="1:17">
      <c r="A18" s="12"/>
      <c r="B18" s="25">
        <v>323.89999999999998</v>
      </c>
      <c r="C18" s="20" t="s">
        <v>19</v>
      </c>
      <c r="D18" s="46">
        <v>120000</v>
      </c>
      <c r="E18" s="46">
        <v>70000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190000</v>
      </c>
      <c r="P18" s="47">
        <f t="shared" si="1"/>
        <v>1.7759664996635012</v>
      </c>
      <c r="Q18" s="9"/>
    </row>
    <row r="19" spans="1:17">
      <c r="A19" s="12"/>
      <c r="B19" s="25">
        <v>324.11</v>
      </c>
      <c r="C19" s="20" t="s">
        <v>20</v>
      </c>
      <c r="D19" s="46">
        <v>0</v>
      </c>
      <c r="E19" s="46">
        <v>77418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77418</v>
      </c>
      <c r="P19" s="47">
        <f t="shared" si="1"/>
        <v>0.72364091826815224</v>
      </c>
      <c r="Q19" s="9"/>
    </row>
    <row r="20" spans="1:17">
      <c r="A20" s="12"/>
      <c r="B20" s="25">
        <v>324.12</v>
      </c>
      <c r="C20" s="20" t="s">
        <v>146</v>
      </c>
      <c r="D20" s="46">
        <v>0</v>
      </c>
      <c r="E20" s="46">
        <v>138963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138963</v>
      </c>
      <c r="P20" s="47">
        <f t="shared" si="1"/>
        <v>1.2989138562775742</v>
      </c>
      <c r="Q20" s="9"/>
    </row>
    <row r="21" spans="1:17">
      <c r="A21" s="12"/>
      <c r="B21" s="25">
        <v>324.61</v>
      </c>
      <c r="C21" s="20" t="s">
        <v>21</v>
      </c>
      <c r="D21" s="46">
        <v>0</v>
      </c>
      <c r="E21" s="46">
        <v>257082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257082</v>
      </c>
      <c r="P21" s="47">
        <f t="shared" si="1"/>
        <v>2.402994840349959</v>
      </c>
      <c r="Q21" s="9"/>
    </row>
    <row r="22" spans="1:17">
      <c r="A22" s="12"/>
      <c r="B22" s="25">
        <v>324.91000000000003</v>
      </c>
      <c r="C22" s="20" t="s">
        <v>72</v>
      </c>
      <c r="D22" s="46">
        <v>0</v>
      </c>
      <c r="E22" s="46">
        <v>33289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33289</v>
      </c>
      <c r="P22" s="47">
        <f t="shared" si="1"/>
        <v>0.31115867793314889</v>
      </c>
      <c r="Q22" s="9"/>
    </row>
    <row r="23" spans="1:17">
      <c r="A23" s="12"/>
      <c r="B23" s="25">
        <v>324.92</v>
      </c>
      <c r="C23" s="20" t="s">
        <v>147</v>
      </c>
      <c r="D23" s="46">
        <v>0</v>
      </c>
      <c r="E23" s="46">
        <v>33625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33625</v>
      </c>
      <c r="P23" s="47">
        <f t="shared" si="1"/>
        <v>0.31429933447992225</v>
      </c>
      <c r="Q23" s="9"/>
    </row>
    <row r="24" spans="1:17">
      <c r="A24" s="12"/>
      <c r="B24" s="25">
        <v>325.2</v>
      </c>
      <c r="C24" s="20" t="s">
        <v>22</v>
      </c>
      <c r="D24" s="46">
        <v>13393429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13393429</v>
      </c>
      <c r="P24" s="47">
        <f t="shared" si="1"/>
        <v>125.19095378748224</v>
      </c>
      <c r="Q24" s="9"/>
    </row>
    <row r="25" spans="1:17">
      <c r="A25" s="12"/>
      <c r="B25" s="25">
        <v>329.5</v>
      </c>
      <c r="C25" s="20" t="s">
        <v>160</v>
      </c>
      <c r="D25" s="46">
        <v>765453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765453</v>
      </c>
      <c r="P25" s="47">
        <f t="shared" si="1"/>
        <v>7.1548362371943472</v>
      </c>
      <c r="Q25" s="9"/>
    </row>
    <row r="26" spans="1:17" ht="15.75">
      <c r="A26" s="29" t="s">
        <v>161</v>
      </c>
      <c r="B26" s="30"/>
      <c r="C26" s="31"/>
      <c r="D26" s="32">
        <f t="shared" ref="D26:N26" si="5">SUM(D27:D42)</f>
        <v>15082301</v>
      </c>
      <c r="E26" s="32">
        <f t="shared" si="5"/>
        <v>4202229</v>
      </c>
      <c r="F26" s="32">
        <f t="shared" si="5"/>
        <v>0</v>
      </c>
      <c r="G26" s="32">
        <f t="shared" si="5"/>
        <v>950282</v>
      </c>
      <c r="H26" s="32">
        <f t="shared" si="5"/>
        <v>0</v>
      </c>
      <c r="I26" s="32">
        <f t="shared" si="5"/>
        <v>0</v>
      </c>
      <c r="J26" s="32">
        <f t="shared" si="5"/>
        <v>52396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20287208</v>
      </c>
      <c r="P26" s="45">
        <f t="shared" si="1"/>
        <v>189.628430419502</v>
      </c>
      <c r="Q26" s="10"/>
    </row>
    <row r="27" spans="1:17">
      <c r="A27" s="12"/>
      <c r="B27" s="25">
        <v>331.1</v>
      </c>
      <c r="C27" s="20" t="s">
        <v>140</v>
      </c>
      <c r="D27" s="46">
        <v>824737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824737</v>
      </c>
      <c r="P27" s="47">
        <f t="shared" si="1"/>
        <v>7.7089751738577732</v>
      </c>
      <c r="Q27" s="9"/>
    </row>
    <row r="28" spans="1:17">
      <c r="A28" s="12"/>
      <c r="B28" s="25">
        <v>331.2</v>
      </c>
      <c r="C28" s="20" t="s">
        <v>23</v>
      </c>
      <c r="D28" s="46">
        <v>71753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71753</v>
      </c>
      <c r="P28" s="47">
        <f t="shared" si="1"/>
        <v>0.67068907500186947</v>
      </c>
      <c r="Q28" s="9"/>
    </row>
    <row r="29" spans="1:17">
      <c r="A29" s="12"/>
      <c r="B29" s="25">
        <v>331.9</v>
      </c>
      <c r="C29" s="20" t="s">
        <v>25</v>
      </c>
      <c r="D29" s="46">
        <v>0</v>
      </c>
      <c r="E29" s="46">
        <v>362308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9" si="6">SUM(D29:N29)</f>
        <v>362308</v>
      </c>
      <c r="P29" s="47">
        <f t="shared" si="1"/>
        <v>3.3865624766320197</v>
      </c>
      <c r="Q29" s="9"/>
    </row>
    <row r="30" spans="1:17">
      <c r="A30" s="12"/>
      <c r="B30" s="25">
        <v>332</v>
      </c>
      <c r="C30" s="20" t="s">
        <v>148</v>
      </c>
      <c r="D30" s="46">
        <v>271177</v>
      </c>
      <c r="E30" s="46">
        <v>68854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340031</v>
      </c>
      <c r="P30" s="47">
        <f t="shared" si="1"/>
        <v>3.1783350781425259</v>
      </c>
      <c r="Q30" s="9"/>
    </row>
    <row r="31" spans="1:17">
      <c r="A31" s="12"/>
      <c r="B31" s="25">
        <v>334.1</v>
      </c>
      <c r="C31" s="20" t="s">
        <v>141</v>
      </c>
      <c r="D31" s="46">
        <v>40902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40902</v>
      </c>
      <c r="P31" s="47">
        <f t="shared" si="1"/>
        <v>0.38231885141703431</v>
      </c>
      <c r="Q31" s="9"/>
    </row>
    <row r="32" spans="1:17">
      <c r="A32" s="12"/>
      <c r="B32" s="25">
        <v>334.2</v>
      </c>
      <c r="C32" s="20" t="s">
        <v>80</v>
      </c>
      <c r="D32" s="46">
        <v>39234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39234</v>
      </c>
      <c r="P32" s="47">
        <f t="shared" si="1"/>
        <v>0.36672773498840949</v>
      </c>
      <c r="Q32" s="9"/>
    </row>
    <row r="33" spans="1:17">
      <c r="A33" s="12"/>
      <c r="B33" s="25">
        <v>334.49</v>
      </c>
      <c r="C33" s="20" t="s">
        <v>120</v>
      </c>
      <c r="D33" s="46">
        <v>0</v>
      </c>
      <c r="E33" s="46">
        <v>0</v>
      </c>
      <c r="F33" s="46">
        <v>0</v>
      </c>
      <c r="G33" s="46">
        <v>950282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950282</v>
      </c>
      <c r="P33" s="47">
        <f t="shared" si="1"/>
        <v>8.8824684064906894</v>
      </c>
      <c r="Q33" s="9"/>
    </row>
    <row r="34" spans="1:17">
      <c r="A34" s="12"/>
      <c r="B34" s="25">
        <v>334.9</v>
      </c>
      <c r="C34" s="20" t="s">
        <v>27</v>
      </c>
      <c r="D34" s="46">
        <v>0</v>
      </c>
      <c r="E34" s="46">
        <v>213640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213640</v>
      </c>
      <c r="P34" s="47">
        <f t="shared" si="1"/>
        <v>1.9969341209900546</v>
      </c>
      <c r="Q34" s="9"/>
    </row>
    <row r="35" spans="1:17">
      <c r="A35" s="12"/>
      <c r="B35" s="25">
        <v>335.125</v>
      </c>
      <c r="C35" s="20" t="s">
        <v>162</v>
      </c>
      <c r="D35" s="46">
        <v>4823024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4823024</v>
      </c>
      <c r="P35" s="47">
        <f t="shared" si="1"/>
        <v>45.081731847752934</v>
      </c>
      <c r="Q35" s="9"/>
    </row>
    <row r="36" spans="1:17">
      <c r="A36" s="12"/>
      <c r="B36" s="25">
        <v>335.14</v>
      </c>
      <c r="C36" s="20" t="s">
        <v>107</v>
      </c>
      <c r="D36" s="46">
        <v>95449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95449</v>
      </c>
      <c r="P36" s="47">
        <f t="shared" si="1"/>
        <v>0.89218013908621852</v>
      </c>
      <c r="Q36" s="9"/>
    </row>
    <row r="37" spans="1:17">
      <c r="A37" s="12"/>
      <c r="B37" s="25">
        <v>335.15</v>
      </c>
      <c r="C37" s="20" t="s">
        <v>108</v>
      </c>
      <c r="D37" s="46">
        <v>54111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54111</v>
      </c>
      <c r="P37" s="47">
        <f t="shared" ref="P37:P68" si="7">(O37/P$79)</f>
        <v>0.50578591191206157</v>
      </c>
      <c r="Q37" s="9"/>
    </row>
    <row r="38" spans="1:17">
      <c r="A38" s="12"/>
      <c r="B38" s="25">
        <v>335.18</v>
      </c>
      <c r="C38" s="20" t="s">
        <v>163</v>
      </c>
      <c r="D38" s="46">
        <v>8674293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8674293</v>
      </c>
      <c r="P38" s="47">
        <f t="shared" si="7"/>
        <v>81.080283032976894</v>
      </c>
      <c r="Q38" s="9"/>
    </row>
    <row r="39" spans="1:17">
      <c r="A39" s="12"/>
      <c r="B39" s="25">
        <v>335.21</v>
      </c>
      <c r="C39" s="20" t="s">
        <v>32</v>
      </c>
      <c r="D39" s="46">
        <v>60890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60890</v>
      </c>
      <c r="P39" s="47">
        <f t="shared" si="7"/>
        <v>0.56915052718163461</v>
      </c>
      <c r="Q39" s="9"/>
    </row>
    <row r="40" spans="1:17">
      <c r="A40" s="12"/>
      <c r="B40" s="25">
        <v>335.45</v>
      </c>
      <c r="C40" s="20" t="s">
        <v>164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52396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1" si="8">SUM(D40:N40)</f>
        <v>52396</v>
      </c>
      <c r="P40" s="47">
        <f t="shared" si="7"/>
        <v>0.48975547745457265</v>
      </c>
      <c r="Q40" s="9"/>
    </row>
    <row r="41" spans="1:17">
      <c r="A41" s="12"/>
      <c r="B41" s="25">
        <v>335.48</v>
      </c>
      <c r="C41" s="20" t="s">
        <v>93</v>
      </c>
      <c r="D41" s="46">
        <v>126731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126731</v>
      </c>
      <c r="P41" s="47">
        <f t="shared" si="7"/>
        <v>1.1845790024676588</v>
      </c>
      <c r="Q41" s="9"/>
    </row>
    <row r="42" spans="1:17">
      <c r="A42" s="12"/>
      <c r="B42" s="25">
        <v>338</v>
      </c>
      <c r="C42" s="20" t="s">
        <v>121</v>
      </c>
      <c r="D42" s="46">
        <v>0</v>
      </c>
      <c r="E42" s="46">
        <v>3557427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3557427</v>
      </c>
      <c r="P42" s="47">
        <f t="shared" si="7"/>
        <v>33.251953563149627</v>
      </c>
      <c r="Q42" s="9"/>
    </row>
    <row r="43" spans="1:17" ht="15.75">
      <c r="A43" s="29" t="s">
        <v>38</v>
      </c>
      <c r="B43" s="30"/>
      <c r="C43" s="31"/>
      <c r="D43" s="32">
        <f t="shared" ref="D43:N43" si="9">SUM(D44:D53)</f>
        <v>20291081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28615768</v>
      </c>
      <c r="J43" s="32">
        <f t="shared" si="9"/>
        <v>29089741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>SUM(D43:N43)</f>
        <v>77996590</v>
      </c>
      <c r="P43" s="45">
        <f t="shared" si="7"/>
        <v>729.04911014731169</v>
      </c>
      <c r="Q43" s="10"/>
    </row>
    <row r="44" spans="1:17">
      <c r="A44" s="12"/>
      <c r="B44" s="25">
        <v>341.2</v>
      </c>
      <c r="C44" s="20" t="s">
        <v>110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29089741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3" si="10">SUM(D44:N44)</f>
        <v>29089741</v>
      </c>
      <c r="P44" s="47">
        <f t="shared" si="7"/>
        <v>271.9073973678307</v>
      </c>
      <c r="Q44" s="9"/>
    </row>
    <row r="45" spans="1:17">
      <c r="A45" s="12"/>
      <c r="B45" s="25">
        <v>341.3</v>
      </c>
      <c r="C45" s="20" t="s">
        <v>111</v>
      </c>
      <c r="D45" s="46">
        <v>1158574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1158574</v>
      </c>
      <c r="P45" s="47">
        <f t="shared" si="7"/>
        <v>10.829413744111269</v>
      </c>
      <c r="Q45" s="9"/>
    </row>
    <row r="46" spans="1:17">
      <c r="A46" s="12"/>
      <c r="B46" s="25">
        <v>341.9</v>
      </c>
      <c r="C46" s="20" t="s">
        <v>112</v>
      </c>
      <c r="D46" s="46">
        <v>3472823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3472823</v>
      </c>
      <c r="P46" s="47">
        <f t="shared" si="7"/>
        <v>32.461143722425781</v>
      </c>
      <c r="Q46" s="9"/>
    </row>
    <row r="47" spans="1:17">
      <c r="A47" s="12"/>
      <c r="B47" s="25">
        <v>342.1</v>
      </c>
      <c r="C47" s="20" t="s">
        <v>43</v>
      </c>
      <c r="D47" s="46">
        <v>6440804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6440804</v>
      </c>
      <c r="P47" s="47">
        <f t="shared" si="7"/>
        <v>60.203432288940405</v>
      </c>
      <c r="Q47" s="9"/>
    </row>
    <row r="48" spans="1:17">
      <c r="A48" s="12"/>
      <c r="B48" s="25">
        <v>342.2</v>
      </c>
      <c r="C48" s="20" t="s">
        <v>44</v>
      </c>
      <c r="D48" s="46">
        <v>6910744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6910744</v>
      </c>
      <c r="P48" s="47">
        <f t="shared" si="7"/>
        <v>64.59605174605548</v>
      </c>
      <c r="Q48" s="9"/>
    </row>
    <row r="49" spans="1:17">
      <c r="A49" s="12"/>
      <c r="B49" s="25">
        <v>342.5</v>
      </c>
      <c r="C49" s="20" t="s">
        <v>165</v>
      </c>
      <c r="D49" s="46">
        <v>861220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861220</v>
      </c>
      <c r="P49" s="47">
        <f t="shared" si="7"/>
        <v>8.049988783369475</v>
      </c>
      <c r="Q49" s="9"/>
    </row>
    <row r="50" spans="1:17">
      <c r="A50" s="12"/>
      <c r="B50" s="25">
        <v>342.6</v>
      </c>
      <c r="C50" s="20" t="s">
        <v>45</v>
      </c>
      <c r="D50" s="46">
        <v>222131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222131</v>
      </c>
      <c r="P50" s="47">
        <f t="shared" si="7"/>
        <v>2.076301129140806</v>
      </c>
      <c r="Q50" s="9"/>
    </row>
    <row r="51" spans="1:17">
      <c r="A51" s="12"/>
      <c r="B51" s="25">
        <v>343.6</v>
      </c>
      <c r="C51" s="20" t="s">
        <v>46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28615768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28615768</v>
      </c>
      <c r="P51" s="47">
        <f t="shared" si="7"/>
        <v>267.47708068496223</v>
      </c>
      <c r="Q51" s="9"/>
    </row>
    <row r="52" spans="1:17">
      <c r="A52" s="12"/>
      <c r="B52" s="25">
        <v>343.7</v>
      </c>
      <c r="C52" s="20" t="s">
        <v>74</v>
      </c>
      <c r="D52" s="46">
        <v>202895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202895</v>
      </c>
      <c r="P52" s="47">
        <f t="shared" si="7"/>
        <v>1.8964985418380318</v>
      </c>
      <c r="Q52" s="9"/>
    </row>
    <row r="53" spans="1:17">
      <c r="A53" s="12"/>
      <c r="B53" s="25">
        <v>347.2</v>
      </c>
      <c r="C53" s="20" t="s">
        <v>47</v>
      </c>
      <c r="D53" s="46">
        <v>1021890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1021890</v>
      </c>
      <c r="P53" s="47">
        <f t="shared" si="7"/>
        <v>9.5518021386375533</v>
      </c>
      <c r="Q53" s="9"/>
    </row>
    <row r="54" spans="1:17" ht="15.75">
      <c r="A54" s="29" t="s">
        <v>39</v>
      </c>
      <c r="B54" s="30"/>
      <c r="C54" s="31"/>
      <c r="D54" s="32">
        <f t="shared" ref="D54:N54" si="11">SUM(D55:D60)</f>
        <v>1425440</v>
      </c>
      <c r="E54" s="32">
        <f t="shared" si="11"/>
        <v>192648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1618088</v>
      </c>
      <c r="P54" s="45">
        <f t="shared" si="7"/>
        <v>15.124579376355342</v>
      </c>
      <c r="Q54" s="10"/>
    </row>
    <row r="55" spans="1:17">
      <c r="A55" s="13"/>
      <c r="B55" s="39">
        <v>351.5</v>
      </c>
      <c r="C55" s="21" t="s">
        <v>89</v>
      </c>
      <c r="D55" s="46">
        <v>165821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0" si="12">SUM(D55:N55)</f>
        <v>165821</v>
      </c>
      <c r="P55" s="47">
        <f t="shared" si="7"/>
        <v>1.5499607417931653</v>
      </c>
      <c r="Q55" s="9"/>
    </row>
    <row r="56" spans="1:17">
      <c r="A56" s="13"/>
      <c r="B56" s="39">
        <v>351.9</v>
      </c>
      <c r="C56" s="21" t="s">
        <v>166</v>
      </c>
      <c r="D56" s="46">
        <v>391069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391069</v>
      </c>
      <c r="P56" s="47">
        <f t="shared" si="7"/>
        <v>3.6553970687205561</v>
      </c>
      <c r="Q56" s="9"/>
    </row>
    <row r="57" spans="1:17">
      <c r="A57" s="13"/>
      <c r="B57" s="39">
        <v>354</v>
      </c>
      <c r="C57" s="21" t="s">
        <v>50</v>
      </c>
      <c r="D57" s="46">
        <v>782598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782598</v>
      </c>
      <c r="P57" s="47">
        <f t="shared" si="7"/>
        <v>7.3150938458087191</v>
      </c>
      <c r="Q57" s="9"/>
    </row>
    <row r="58" spans="1:17">
      <c r="A58" s="13"/>
      <c r="B58" s="39">
        <v>355</v>
      </c>
      <c r="C58" s="21" t="s">
        <v>51</v>
      </c>
      <c r="D58" s="46">
        <v>0</v>
      </c>
      <c r="E58" s="46">
        <v>134818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134818</v>
      </c>
      <c r="P58" s="47">
        <f t="shared" si="7"/>
        <v>1.2601697450085994</v>
      </c>
      <c r="Q58" s="9"/>
    </row>
    <row r="59" spans="1:17">
      <c r="A59" s="13"/>
      <c r="B59" s="39">
        <v>356</v>
      </c>
      <c r="C59" s="21" t="s">
        <v>52</v>
      </c>
      <c r="D59" s="46">
        <v>0</v>
      </c>
      <c r="E59" s="46">
        <v>57830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57830</v>
      </c>
      <c r="P59" s="47">
        <f t="shared" si="7"/>
        <v>0.54054811934494873</v>
      </c>
      <c r="Q59" s="9"/>
    </row>
    <row r="60" spans="1:17">
      <c r="A60" s="13"/>
      <c r="B60" s="39">
        <v>359</v>
      </c>
      <c r="C60" s="21" t="s">
        <v>53</v>
      </c>
      <c r="D60" s="46">
        <v>85952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85952</v>
      </c>
      <c r="P60" s="47">
        <f t="shared" si="7"/>
        <v>0.80340985567935397</v>
      </c>
      <c r="Q60" s="9"/>
    </row>
    <row r="61" spans="1:17" ht="15.75">
      <c r="A61" s="29" t="s">
        <v>3</v>
      </c>
      <c r="B61" s="30"/>
      <c r="C61" s="31"/>
      <c r="D61" s="32">
        <f t="shared" ref="D61:N61" si="13">SUM(D62:D71)</f>
        <v>-1131718</v>
      </c>
      <c r="E61" s="32">
        <f t="shared" si="13"/>
        <v>-58051</v>
      </c>
      <c r="F61" s="32">
        <f t="shared" si="13"/>
        <v>0</v>
      </c>
      <c r="G61" s="32">
        <f t="shared" si="13"/>
        <v>-785289</v>
      </c>
      <c r="H61" s="32">
        <f t="shared" si="13"/>
        <v>0</v>
      </c>
      <c r="I61" s="32">
        <f t="shared" si="13"/>
        <v>736825</v>
      </c>
      <c r="J61" s="32">
        <f t="shared" si="13"/>
        <v>817862</v>
      </c>
      <c r="K61" s="32">
        <f t="shared" si="13"/>
        <v>-44468869</v>
      </c>
      <c r="L61" s="32">
        <f t="shared" si="13"/>
        <v>0</v>
      </c>
      <c r="M61" s="32">
        <f t="shared" si="13"/>
        <v>0</v>
      </c>
      <c r="N61" s="32">
        <f t="shared" si="13"/>
        <v>0</v>
      </c>
      <c r="O61" s="32">
        <f>SUM(D61:N61)</f>
        <v>-44889240</v>
      </c>
      <c r="P61" s="45">
        <f t="shared" si="7"/>
        <v>-419.58834965976223</v>
      </c>
      <c r="Q61" s="10"/>
    </row>
    <row r="62" spans="1:17">
      <c r="A62" s="12"/>
      <c r="B62" s="25">
        <v>361.1</v>
      </c>
      <c r="C62" s="20" t="s">
        <v>55</v>
      </c>
      <c r="D62" s="46">
        <v>393540</v>
      </c>
      <c r="E62" s="46">
        <v>-89613</v>
      </c>
      <c r="F62" s="46">
        <v>0</v>
      </c>
      <c r="G62" s="46">
        <v>-50</v>
      </c>
      <c r="H62" s="46">
        <v>0</v>
      </c>
      <c r="I62" s="46">
        <v>0</v>
      </c>
      <c r="J62" s="46">
        <v>0</v>
      </c>
      <c r="K62" s="46">
        <v>6898552</v>
      </c>
      <c r="L62" s="46">
        <v>0</v>
      </c>
      <c r="M62" s="46">
        <v>0</v>
      </c>
      <c r="N62" s="46">
        <v>0</v>
      </c>
      <c r="O62" s="46">
        <f>SUM(D62:N62)</f>
        <v>7202429</v>
      </c>
      <c r="P62" s="47">
        <f t="shared" si="7"/>
        <v>67.322487474762582</v>
      </c>
      <c r="Q62" s="9"/>
    </row>
    <row r="63" spans="1:17">
      <c r="A63" s="12"/>
      <c r="B63" s="25">
        <v>361.2</v>
      </c>
      <c r="C63" s="20" t="s">
        <v>75</v>
      </c>
      <c r="D63" s="46">
        <v>1065667</v>
      </c>
      <c r="E63" s="46">
        <v>4009</v>
      </c>
      <c r="F63" s="46">
        <v>0</v>
      </c>
      <c r="G63" s="46">
        <v>614546</v>
      </c>
      <c r="H63" s="46">
        <v>0</v>
      </c>
      <c r="I63" s="46">
        <v>0</v>
      </c>
      <c r="J63" s="46">
        <v>0</v>
      </c>
      <c r="K63" s="46">
        <v>-14745884</v>
      </c>
      <c r="L63" s="46">
        <v>0</v>
      </c>
      <c r="M63" s="46">
        <v>0</v>
      </c>
      <c r="N63" s="46">
        <v>0</v>
      </c>
      <c r="O63" s="46">
        <f t="shared" ref="O63:O76" si="14">SUM(D63:N63)</f>
        <v>-13061662</v>
      </c>
      <c r="P63" s="47">
        <f t="shared" si="7"/>
        <v>-122.08986390488298</v>
      </c>
      <c r="Q63" s="9"/>
    </row>
    <row r="64" spans="1:17">
      <c r="A64" s="12"/>
      <c r="B64" s="25">
        <v>361.3</v>
      </c>
      <c r="C64" s="20" t="s">
        <v>56</v>
      </c>
      <c r="D64" s="46">
        <v>-3822004</v>
      </c>
      <c r="E64" s="46">
        <v>-25343</v>
      </c>
      <c r="F64" s="46">
        <v>0</v>
      </c>
      <c r="G64" s="46">
        <v>-1490252</v>
      </c>
      <c r="H64" s="46">
        <v>0</v>
      </c>
      <c r="I64" s="46">
        <v>0</v>
      </c>
      <c r="J64" s="46">
        <v>0</v>
      </c>
      <c r="K64" s="46">
        <v>-57543666</v>
      </c>
      <c r="L64" s="46">
        <v>0</v>
      </c>
      <c r="M64" s="46">
        <v>0</v>
      </c>
      <c r="N64" s="46">
        <v>0</v>
      </c>
      <c r="O64" s="46">
        <f t="shared" si="14"/>
        <v>-62881265</v>
      </c>
      <c r="P64" s="47">
        <f t="shared" si="7"/>
        <v>-587.76326366559488</v>
      </c>
      <c r="Q64" s="9"/>
    </row>
    <row r="65" spans="1:120">
      <c r="A65" s="12"/>
      <c r="B65" s="25">
        <v>361.4</v>
      </c>
      <c r="C65" s="20" t="s">
        <v>114</v>
      </c>
      <c r="D65" s="46">
        <v>-207883</v>
      </c>
      <c r="E65" s="46">
        <v>3377</v>
      </c>
      <c r="F65" s="46">
        <v>0</v>
      </c>
      <c r="G65" s="46">
        <v>-123720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-328226</v>
      </c>
      <c r="P65" s="47">
        <f t="shared" si="7"/>
        <v>-3.0679914753608015</v>
      </c>
      <c r="Q65" s="9"/>
    </row>
    <row r="66" spans="1:120">
      <c r="A66" s="12"/>
      <c r="B66" s="25">
        <v>362</v>
      </c>
      <c r="C66" s="20" t="s">
        <v>98</v>
      </c>
      <c r="D66" s="46">
        <v>666506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666506</v>
      </c>
      <c r="P66" s="47">
        <f t="shared" si="7"/>
        <v>6.2299596201301126</v>
      </c>
      <c r="Q66" s="9"/>
    </row>
    <row r="67" spans="1:120">
      <c r="A67" s="12"/>
      <c r="B67" s="25">
        <v>364</v>
      </c>
      <c r="C67" s="20" t="s">
        <v>142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19578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19578</v>
      </c>
      <c r="P67" s="47">
        <f t="shared" si="7"/>
        <v>0.18299932700216856</v>
      </c>
      <c r="Q67" s="9"/>
    </row>
    <row r="68" spans="1:120">
      <c r="A68" s="12"/>
      <c r="B68" s="25">
        <v>365</v>
      </c>
      <c r="C68" s="20" t="s">
        <v>115</v>
      </c>
      <c r="D68" s="46">
        <v>546622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546622</v>
      </c>
      <c r="P68" s="47">
        <f t="shared" si="7"/>
        <v>5.1093808419950646</v>
      </c>
      <c r="Q68" s="9"/>
    </row>
    <row r="69" spans="1:120">
      <c r="A69" s="12"/>
      <c r="B69" s="25">
        <v>366</v>
      </c>
      <c r="C69" s="20" t="s">
        <v>58</v>
      </c>
      <c r="D69" s="46">
        <v>107935</v>
      </c>
      <c r="E69" s="46">
        <v>14583</v>
      </c>
      <c r="F69" s="46">
        <v>0</v>
      </c>
      <c r="G69" s="46">
        <v>214187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336705</v>
      </c>
      <c r="P69" s="47">
        <f t="shared" ref="P69:P77" si="15">(O69/P$79)</f>
        <v>3.1472463172063114</v>
      </c>
      <c r="Q69" s="9"/>
    </row>
    <row r="70" spans="1:120">
      <c r="A70" s="12"/>
      <c r="B70" s="25">
        <v>368</v>
      </c>
      <c r="C70" s="20" t="s">
        <v>59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20876281</v>
      </c>
      <c r="L70" s="46">
        <v>0</v>
      </c>
      <c r="M70" s="46">
        <v>0</v>
      </c>
      <c r="N70" s="46">
        <v>0</v>
      </c>
      <c r="O70" s="46">
        <f t="shared" si="14"/>
        <v>20876281</v>
      </c>
      <c r="P70" s="47">
        <f t="shared" si="15"/>
        <v>195.1346089134824</v>
      </c>
      <c r="Q70" s="9"/>
    </row>
    <row r="71" spans="1:120">
      <c r="A71" s="12"/>
      <c r="B71" s="25">
        <v>369.9</v>
      </c>
      <c r="C71" s="20" t="s">
        <v>60</v>
      </c>
      <c r="D71" s="46">
        <v>117899</v>
      </c>
      <c r="E71" s="46">
        <v>34936</v>
      </c>
      <c r="F71" s="46">
        <v>0</v>
      </c>
      <c r="G71" s="46">
        <v>0</v>
      </c>
      <c r="H71" s="46">
        <v>0</v>
      </c>
      <c r="I71" s="46">
        <v>736825</v>
      </c>
      <c r="J71" s="46">
        <v>798284</v>
      </c>
      <c r="K71" s="46">
        <v>45848</v>
      </c>
      <c r="L71" s="46">
        <v>0</v>
      </c>
      <c r="M71" s="46">
        <v>0</v>
      </c>
      <c r="N71" s="46">
        <v>0</v>
      </c>
      <c r="O71" s="46">
        <f t="shared" si="14"/>
        <v>1733792</v>
      </c>
      <c r="P71" s="47">
        <f t="shared" si="15"/>
        <v>16.206086891497794</v>
      </c>
      <c r="Q71" s="9"/>
    </row>
    <row r="72" spans="1:120" ht="15.75">
      <c r="A72" s="29" t="s">
        <v>40</v>
      </c>
      <c r="B72" s="30"/>
      <c r="C72" s="31"/>
      <c r="D72" s="32">
        <f t="shared" ref="D72:N72" si="16">SUM(D73:D76)</f>
        <v>520863</v>
      </c>
      <c r="E72" s="32">
        <f t="shared" si="16"/>
        <v>3214325</v>
      </c>
      <c r="F72" s="32">
        <f t="shared" si="16"/>
        <v>515917</v>
      </c>
      <c r="G72" s="32">
        <f t="shared" si="16"/>
        <v>55408777</v>
      </c>
      <c r="H72" s="32">
        <f t="shared" si="16"/>
        <v>0</v>
      </c>
      <c r="I72" s="32">
        <f t="shared" si="16"/>
        <v>1875843</v>
      </c>
      <c r="J72" s="32">
        <f t="shared" si="16"/>
        <v>725000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si="16"/>
        <v>0</v>
      </c>
      <c r="O72" s="32">
        <f t="shared" si="14"/>
        <v>62260725</v>
      </c>
      <c r="P72" s="45">
        <f t="shared" si="15"/>
        <v>581.96295707769389</v>
      </c>
      <c r="Q72" s="9"/>
    </row>
    <row r="73" spans="1:120">
      <c r="A73" s="12"/>
      <c r="B73" s="25">
        <v>381</v>
      </c>
      <c r="C73" s="20" t="s">
        <v>61</v>
      </c>
      <c r="D73" s="46">
        <v>520863</v>
      </c>
      <c r="E73" s="46">
        <v>3214325</v>
      </c>
      <c r="F73" s="46">
        <v>515917</v>
      </c>
      <c r="G73" s="46">
        <v>8176379</v>
      </c>
      <c r="H73" s="46">
        <v>0</v>
      </c>
      <c r="I73" s="46">
        <v>0</v>
      </c>
      <c r="J73" s="46">
        <v>725000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13152484</v>
      </c>
      <c r="P73" s="47">
        <f t="shared" si="15"/>
        <v>122.93879458610634</v>
      </c>
      <c r="Q73" s="9"/>
    </row>
    <row r="74" spans="1:120">
      <c r="A74" s="12"/>
      <c r="B74" s="25">
        <v>384</v>
      </c>
      <c r="C74" s="20" t="s">
        <v>83</v>
      </c>
      <c r="D74" s="46">
        <v>0</v>
      </c>
      <c r="E74" s="46">
        <v>0</v>
      </c>
      <c r="F74" s="46">
        <v>0</v>
      </c>
      <c r="G74" s="46">
        <v>47232398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47232398</v>
      </c>
      <c r="P74" s="47">
        <f t="shared" si="15"/>
        <v>441.49029761459656</v>
      </c>
      <c r="Q74" s="9"/>
    </row>
    <row r="75" spans="1:120">
      <c r="A75" s="12"/>
      <c r="B75" s="25">
        <v>389.1</v>
      </c>
      <c r="C75" s="20" t="s">
        <v>167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-192664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-192664</v>
      </c>
      <c r="P75" s="47">
        <f t="shared" si="15"/>
        <v>-1.8008674194272041</v>
      </c>
      <c r="Q75" s="9"/>
    </row>
    <row r="76" spans="1:120" ht="15.75" thickBot="1">
      <c r="A76" s="12"/>
      <c r="B76" s="25">
        <v>389.8</v>
      </c>
      <c r="C76" s="20" t="s">
        <v>62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2068507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2068507</v>
      </c>
      <c r="P76" s="47">
        <f t="shared" si="15"/>
        <v>19.334732296418156</v>
      </c>
      <c r="Q76" s="9"/>
    </row>
    <row r="77" spans="1:120" ht="16.5" thickBot="1">
      <c r="A77" s="14" t="s">
        <v>48</v>
      </c>
      <c r="B77" s="23"/>
      <c r="C77" s="22"/>
      <c r="D77" s="15">
        <f t="shared" ref="D77:N77" si="17">SUM(D5,D13,D26,D43,D54,D61,D72)</f>
        <v>150440508</v>
      </c>
      <c r="E77" s="15">
        <f t="shared" si="17"/>
        <v>8161528</v>
      </c>
      <c r="F77" s="15">
        <f t="shared" si="17"/>
        <v>515917</v>
      </c>
      <c r="G77" s="15">
        <f t="shared" si="17"/>
        <v>59115644</v>
      </c>
      <c r="H77" s="15">
        <f t="shared" si="17"/>
        <v>0</v>
      </c>
      <c r="I77" s="15">
        <f t="shared" si="17"/>
        <v>31228436</v>
      </c>
      <c r="J77" s="15">
        <f t="shared" si="17"/>
        <v>30684999</v>
      </c>
      <c r="K77" s="15">
        <f t="shared" si="17"/>
        <v>-44468869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>SUM(D77:N77)</f>
        <v>235678163</v>
      </c>
      <c r="P77" s="38">
        <f t="shared" si="15"/>
        <v>2202.9290641591265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8" t="s">
        <v>171</v>
      </c>
      <c r="N79" s="48"/>
      <c r="O79" s="48"/>
      <c r="P79" s="43">
        <v>106984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77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152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153</v>
      </c>
      <c r="N4" s="35" t="s">
        <v>9</v>
      </c>
      <c r="O4" s="35" t="s">
        <v>154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SUM(D6:D12)</f>
        <v>76681151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76681151</v>
      </c>
      <c r="P5" s="33">
        <f t="shared" ref="P5:P36" si="1">(O5/P$80)</f>
        <v>722.05153532519137</v>
      </c>
      <c r="Q5" s="6"/>
    </row>
    <row r="6" spans="1:134">
      <c r="A6" s="12"/>
      <c r="B6" s="25">
        <v>311</v>
      </c>
      <c r="C6" s="20" t="s">
        <v>2</v>
      </c>
      <c r="D6" s="46">
        <v>61162957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61162957</v>
      </c>
      <c r="P6" s="47">
        <f t="shared" si="1"/>
        <v>575.9278053465664</v>
      </c>
      <c r="Q6" s="9"/>
    </row>
    <row r="7" spans="1:134">
      <c r="A7" s="12"/>
      <c r="B7" s="25">
        <v>312.41000000000003</v>
      </c>
      <c r="C7" s="20" t="s">
        <v>156</v>
      </c>
      <c r="D7" s="46">
        <v>1583810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1583810</v>
      </c>
      <c r="P7" s="47">
        <f t="shared" si="1"/>
        <v>14.913605589506492</v>
      </c>
      <c r="Q7" s="9"/>
    </row>
    <row r="8" spans="1:134">
      <c r="A8" s="12"/>
      <c r="B8" s="25">
        <v>312.62</v>
      </c>
      <c r="C8" s="20" t="s">
        <v>157</v>
      </c>
      <c r="D8" s="46">
        <v>564625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564625</v>
      </c>
      <c r="P8" s="47">
        <f t="shared" si="1"/>
        <v>5.316669648490099</v>
      </c>
      <c r="Q8" s="9"/>
    </row>
    <row r="9" spans="1:134">
      <c r="A9" s="12"/>
      <c r="B9" s="25">
        <v>314.10000000000002</v>
      </c>
      <c r="C9" s="20" t="s">
        <v>12</v>
      </c>
      <c r="D9" s="46">
        <v>9161036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9161036</v>
      </c>
      <c r="P9" s="47">
        <f t="shared" si="1"/>
        <v>86.262921496435936</v>
      </c>
      <c r="Q9" s="9"/>
    </row>
    <row r="10" spans="1:134">
      <c r="A10" s="12"/>
      <c r="B10" s="25">
        <v>314.39999999999998</v>
      </c>
      <c r="C10" s="20" t="s">
        <v>13</v>
      </c>
      <c r="D10" s="46">
        <v>213119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213119</v>
      </c>
      <c r="P10" s="47">
        <f t="shared" si="1"/>
        <v>2.0067891411406888</v>
      </c>
      <c r="Q10" s="9"/>
    </row>
    <row r="11" spans="1:134">
      <c r="A11" s="12"/>
      <c r="B11" s="25">
        <v>315.10000000000002</v>
      </c>
      <c r="C11" s="20" t="s">
        <v>158</v>
      </c>
      <c r="D11" s="46">
        <v>2823615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2823615</v>
      </c>
      <c r="P11" s="47">
        <f t="shared" si="1"/>
        <v>26.587962221866494</v>
      </c>
      <c r="Q11" s="9"/>
    </row>
    <row r="12" spans="1:134">
      <c r="A12" s="12"/>
      <c r="B12" s="25">
        <v>316</v>
      </c>
      <c r="C12" s="20" t="s">
        <v>104</v>
      </c>
      <c r="D12" s="46">
        <v>1171989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1171989</v>
      </c>
      <c r="P12" s="47">
        <f t="shared" si="1"/>
        <v>11.035781881185322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SUM(D14:D25)</f>
        <v>31451033</v>
      </c>
      <c r="E13" s="32">
        <f t="shared" si="3"/>
        <v>542770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31993803</v>
      </c>
      <c r="P13" s="45">
        <f t="shared" si="1"/>
        <v>301.26275200331452</v>
      </c>
      <c r="Q13" s="10"/>
    </row>
    <row r="14" spans="1:134">
      <c r="A14" s="12"/>
      <c r="B14" s="25">
        <v>322</v>
      </c>
      <c r="C14" s="20" t="s">
        <v>159</v>
      </c>
      <c r="D14" s="46">
        <v>6162129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6162129</v>
      </c>
      <c r="P14" s="47">
        <f t="shared" si="1"/>
        <v>58.024359928059589</v>
      </c>
      <c r="Q14" s="9"/>
    </row>
    <row r="15" spans="1:134">
      <c r="A15" s="12"/>
      <c r="B15" s="25">
        <v>323.10000000000002</v>
      </c>
      <c r="C15" s="20" t="s">
        <v>17</v>
      </c>
      <c r="D15" s="46">
        <v>6590265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5" si="4">SUM(D15:N15)</f>
        <v>6590265</v>
      </c>
      <c r="P15" s="47">
        <f t="shared" si="1"/>
        <v>62.055810318364578</v>
      </c>
      <c r="Q15" s="9"/>
    </row>
    <row r="16" spans="1:134">
      <c r="A16" s="12"/>
      <c r="B16" s="25">
        <v>323.39999999999998</v>
      </c>
      <c r="C16" s="20" t="s">
        <v>124</v>
      </c>
      <c r="D16" s="46">
        <v>104692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104692</v>
      </c>
      <c r="P16" s="47">
        <f t="shared" si="1"/>
        <v>0.98580965922466313</v>
      </c>
      <c r="Q16" s="9"/>
    </row>
    <row r="17" spans="1:17">
      <c r="A17" s="12"/>
      <c r="B17" s="25">
        <v>323.7</v>
      </c>
      <c r="C17" s="20" t="s">
        <v>18</v>
      </c>
      <c r="D17" s="46">
        <v>4127982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4127982</v>
      </c>
      <c r="P17" s="47">
        <f t="shared" si="1"/>
        <v>38.870253015565119</v>
      </c>
      <c r="Q17" s="9"/>
    </row>
    <row r="18" spans="1:17">
      <c r="A18" s="12"/>
      <c r="B18" s="25">
        <v>323.89999999999998</v>
      </c>
      <c r="C18" s="20" t="s">
        <v>19</v>
      </c>
      <c r="D18" s="46">
        <v>120000</v>
      </c>
      <c r="E18" s="46">
        <v>84335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204335</v>
      </c>
      <c r="P18" s="47">
        <f t="shared" si="1"/>
        <v>1.9240764978954603</v>
      </c>
      <c r="Q18" s="9"/>
    </row>
    <row r="19" spans="1:17">
      <c r="A19" s="12"/>
      <c r="B19" s="25">
        <v>324.11</v>
      </c>
      <c r="C19" s="20" t="s">
        <v>20</v>
      </c>
      <c r="D19" s="46">
        <v>0</v>
      </c>
      <c r="E19" s="46">
        <v>32987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32987</v>
      </c>
      <c r="P19" s="47">
        <f t="shared" si="1"/>
        <v>0.31061497754216144</v>
      </c>
      <c r="Q19" s="9"/>
    </row>
    <row r="20" spans="1:17">
      <c r="A20" s="12"/>
      <c r="B20" s="25">
        <v>324.12</v>
      </c>
      <c r="C20" s="20" t="s">
        <v>146</v>
      </c>
      <c r="D20" s="46">
        <v>0</v>
      </c>
      <c r="E20" s="46">
        <v>91867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91867</v>
      </c>
      <c r="P20" s="47">
        <f t="shared" si="1"/>
        <v>0.86504581022420168</v>
      </c>
      <c r="Q20" s="9"/>
    </row>
    <row r="21" spans="1:17">
      <c r="A21" s="12"/>
      <c r="B21" s="25">
        <v>324.61</v>
      </c>
      <c r="C21" s="20" t="s">
        <v>21</v>
      </c>
      <c r="D21" s="46">
        <v>0</v>
      </c>
      <c r="E21" s="46">
        <v>131790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131790</v>
      </c>
      <c r="P21" s="47">
        <f t="shared" si="1"/>
        <v>1.240972137214098</v>
      </c>
      <c r="Q21" s="9"/>
    </row>
    <row r="22" spans="1:17">
      <c r="A22" s="12"/>
      <c r="B22" s="25">
        <v>324.91000000000003</v>
      </c>
      <c r="C22" s="20" t="s">
        <v>72</v>
      </c>
      <c r="D22" s="46">
        <v>0</v>
      </c>
      <c r="E22" s="46">
        <v>19400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19400</v>
      </c>
      <c r="P22" s="47">
        <f t="shared" si="1"/>
        <v>0.18267591973559072</v>
      </c>
      <c r="Q22" s="9"/>
    </row>
    <row r="23" spans="1:17">
      <c r="A23" s="12"/>
      <c r="B23" s="25">
        <v>324.92</v>
      </c>
      <c r="C23" s="20" t="s">
        <v>147</v>
      </c>
      <c r="D23" s="46">
        <v>0</v>
      </c>
      <c r="E23" s="46">
        <v>19833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19833</v>
      </c>
      <c r="P23" s="47">
        <f t="shared" si="1"/>
        <v>0.18675317093381294</v>
      </c>
      <c r="Q23" s="9"/>
    </row>
    <row r="24" spans="1:17">
      <c r="A24" s="12"/>
      <c r="B24" s="25">
        <v>325.2</v>
      </c>
      <c r="C24" s="20" t="s">
        <v>22</v>
      </c>
      <c r="D24" s="46">
        <v>13675062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13675062</v>
      </c>
      <c r="P24" s="47">
        <f t="shared" si="1"/>
        <v>128.76827465418694</v>
      </c>
      <c r="Q24" s="9"/>
    </row>
    <row r="25" spans="1:17">
      <c r="A25" s="12"/>
      <c r="B25" s="25">
        <v>329.5</v>
      </c>
      <c r="C25" s="20" t="s">
        <v>160</v>
      </c>
      <c r="D25" s="46">
        <v>670903</v>
      </c>
      <c r="E25" s="46">
        <v>162558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833461</v>
      </c>
      <c r="P25" s="47">
        <f t="shared" si="1"/>
        <v>7.8481059143683085</v>
      </c>
      <c r="Q25" s="9"/>
    </row>
    <row r="26" spans="1:17" ht="15.75">
      <c r="A26" s="29" t="s">
        <v>161</v>
      </c>
      <c r="B26" s="30"/>
      <c r="C26" s="31"/>
      <c r="D26" s="32">
        <f t="shared" ref="D26:N26" si="5">SUM(D27:D43)</f>
        <v>14960673</v>
      </c>
      <c r="E26" s="32">
        <f t="shared" si="5"/>
        <v>6207316</v>
      </c>
      <c r="F26" s="32">
        <f t="shared" si="5"/>
        <v>0</v>
      </c>
      <c r="G26" s="32">
        <f t="shared" si="5"/>
        <v>650409</v>
      </c>
      <c r="H26" s="32">
        <f t="shared" si="5"/>
        <v>0</v>
      </c>
      <c r="I26" s="32">
        <f t="shared" si="5"/>
        <v>0</v>
      </c>
      <c r="J26" s="32">
        <f t="shared" si="5"/>
        <v>57584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21875982</v>
      </c>
      <c r="P26" s="45">
        <f t="shared" si="1"/>
        <v>205.99047072006329</v>
      </c>
      <c r="Q26" s="10"/>
    </row>
    <row r="27" spans="1:17">
      <c r="A27" s="12"/>
      <c r="B27" s="25">
        <v>331.1</v>
      </c>
      <c r="C27" s="20" t="s">
        <v>140</v>
      </c>
      <c r="D27" s="46">
        <v>3158851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3158851</v>
      </c>
      <c r="P27" s="47">
        <f t="shared" si="1"/>
        <v>29.744639780035595</v>
      </c>
      <c r="Q27" s="9"/>
    </row>
    <row r="28" spans="1:17">
      <c r="A28" s="12"/>
      <c r="B28" s="25">
        <v>331.2</v>
      </c>
      <c r="C28" s="20" t="s">
        <v>23</v>
      </c>
      <c r="D28" s="46">
        <v>13968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13968</v>
      </c>
      <c r="P28" s="47">
        <f t="shared" si="1"/>
        <v>0.13152666220962533</v>
      </c>
      <c r="Q28" s="9"/>
    </row>
    <row r="29" spans="1:17">
      <c r="A29" s="12"/>
      <c r="B29" s="25">
        <v>331.42</v>
      </c>
      <c r="C29" s="20" t="s">
        <v>26</v>
      </c>
      <c r="D29" s="46">
        <v>117867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40" si="6">SUM(D29:N29)</f>
        <v>117867</v>
      </c>
      <c r="P29" s="47">
        <f t="shared" si="1"/>
        <v>1.109869207807983</v>
      </c>
      <c r="Q29" s="9"/>
    </row>
    <row r="30" spans="1:17">
      <c r="A30" s="12"/>
      <c r="B30" s="25">
        <v>331.9</v>
      </c>
      <c r="C30" s="20" t="s">
        <v>25</v>
      </c>
      <c r="D30" s="46">
        <v>0</v>
      </c>
      <c r="E30" s="46">
        <v>1027486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1027486</v>
      </c>
      <c r="P30" s="47">
        <f t="shared" si="1"/>
        <v>9.6751005188372776</v>
      </c>
      <c r="Q30" s="9"/>
    </row>
    <row r="31" spans="1:17">
      <c r="A31" s="12"/>
      <c r="B31" s="25">
        <v>332</v>
      </c>
      <c r="C31" s="20" t="s">
        <v>148</v>
      </c>
      <c r="D31" s="46">
        <v>0</v>
      </c>
      <c r="E31" s="46">
        <v>1633385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1633385</v>
      </c>
      <c r="P31" s="47">
        <f t="shared" si="1"/>
        <v>15.380417894707106</v>
      </c>
      <c r="Q31" s="9"/>
    </row>
    <row r="32" spans="1:17">
      <c r="A32" s="12"/>
      <c r="B32" s="25">
        <v>334.1</v>
      </c>
      <c r="C32" s="20" t="s">
        <v>141</v>
      </c>
      <c r="D32" s="46">
        <v>33119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33119</v>
      </c>
      <c r="P32" s="47">
        <f t="shared" si="1"/>
        <v>0.31185792709912524</v>
      </c>
      <c r="Q32" s="9"/>
    </row>
    <row r="33" spans="1:17">
      <c r="A33" s="12"/>
      <c r="B33" s="25">
        <v>334.2</v>
      </c>
      <c r="C33" s="20" t="s">
        <v>80</v>
      </c>
      <c r="D33" s="46">
        <v>10728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10728</v>
      </c>
      <c r="P33" s="47">
        <f t="shared" si="1"/>
        <v>0.10101790035687719</v>
      </c>
      <c r="Q33" s="9"/>
    </row>
    <row r="34" spans="1:17">
      <c r="A34" s="12"/>
      <c r="B34" s="25">
        <v>334.49</v>
      </c>
      <c r="C34" s="20" t="s">
        <v>120</v>
      </c>
      <c r="D34" s="46">
        <v>0</v>
      </c>
      <c r="E34" s="46">
        <v>0</v>
      </c>
      <c r="F34" s="46">
        <v>0</v>
      </c>
      <c r="G34" s="46">
        <v>650409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650409</v>
      </c>
      <c r="P34" s="47">
        <f t="shared" si="1"/>
        <v>6.1244361999642178</v>
      </c>
      <c r="Q34" s="9"/>
    </row>
    <row r="35" spans="1:17">
      <c r="A35" s="12"/>
      <c r="B35" s="25">
        <v>334.9</v>
      </c>
      <c r="C35" s="20" t="s">
        <v>27</v>
      </c>
      <c r="D35" s="46">
        <v>0</v>
      </c>
      <c r="E35" s="46">
        <v>261718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261718</v>
      </c>
      <c r="P35" s="47">
        <f t="shared" si="1"/>
        <v>2.4644111526473882</v>
      </c>
      <c r="Q35" s="9"/>
    </row>
    <row r="36" spans="1:17">
      <c r="A36" s="12"/>
      <c r="B36" s="25">
        <v>335.125</v>
      </c>
      <c r="C36" s="20" t="s">
        <v>162</v>
      </c>
      <c r="D36" s="46">
        <v>3839662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3839662</v>
      </c>
      <c r="P36" s="47">
        <f t="shared" si="1"/>
        <v>36.15534986205143</v>
      </c>
      <c r="Q36" s="9"/>
    </row>
    <row r="37" spans="1:17">
      <c r="A37" s="12"/>
      <c r="B37" s="25">
        <v>335.14</v>
      </c>
      <c r="C37" s="20" t="s">
        <v>107</v>
      </c>
      <c r="D37" s="46">
        <v>96094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96094</v>
      </c>
      <c r="P37" s="47">
        <f t="shared" ref="P37:P68" si="7">(O37/P$80)</f>
        <v>0.90484844490061112</v>
      </c>
      <c r="Q37" s="9"/>
    </row>
    <row r="38" spans="1:17">
      <c r="A38" s="12"/>
      <c r="B38" s="25">
        <v>335.15</v>
      </c>
      <c r="C38" s="20" t="s">
        <v>108</v>
      </c>
      <c r="D38" s="46">
        <v>48145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48145</v>
      </c>
      <c r="P38" s="47">
        <f t="shared" si="7"/>
        <v>0.45334701833350599</v>
      </c>
      <c r="Q38" s="9"/>
    </row>
    <row r="39" spans="1:17">
      <c r="A39" s="12"/>
      <c r="B39" s="25">
        <v>335.18</v>
      </c>
      <c r="C39" s="20" t="s">
        <v>163</v>
      </c>
      <c r="D39" s="46">
        <v>7434823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7434823</v>
      </c>
      <c r="P39" s="47">
        <f t="shared" si="7"/>
        <v>70.008408742078544</v>
      </c>
      <c r="Q39" s="9"/>
    </row>
    <row r="40" spans="1:17">
      <c r="A40" s="12"/>
      <c r="B40" s="25">
        <v>335.21</v>
      </c>
      <c r="C40" s="20" t="s">
        <v>32</v>
      </c>
      <c r="D40" s="46">
        <v>88876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88876</v>
      </c>
      <c r="P40" s="47">
        <f t="shared" si="7"/>
        <v>0.8368817032175444</v>
      </c>
      <c r="Q40" s="9"/>
    </row>
    <row r="41" spans="1:17">
      <c r="A41" s="12"/>
      <c r="B41" s="25">
        <v>335.45</v>
      </c>
      <c r="C41" s="20" t="s">
        <v>164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57584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57584</v>
      </c>
      <c r="P41" s="47">
        <f t="shared" si="7"/>
        <v>0.54222732794094108</v>
      </c>
      <c r="Q41" s="9"/>
    </row>
    <row r="42" spans="1:17">
      <c r="A42" s="12"/>
      <c r="B42" s="25">
        <v>335.48</v>
      </c>
      <c r="C42" s="20" t="s">
        <v>93</v>
      </c>
      <c r="D42" s="46">
        <v>118540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118540</v>
      </c>
      <c r="P42" s="47">
        <f t="shared" si="7"/>
        <v>1.1162063672915941</v>
      </c>
      <c r="Q42" s="9"/>
    </row>
    <row r="43" spans="1:17">
      <c r="A43" s="12"/>
      <c r="B43" s="25">
        <v>338</v>
      </c>
      <c r="C43" s="20" t="s">
        <v>121</v>
      </c>
      <c r="D43" s="46">
        <v>0</v>
      </c>
      <c r="E43" s="46">
        <v>3284727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3284727</v>
      </c>
      <c r="P43" s="47">
        <f t="shared" si="7"/>
        <v>30.929924010583903</v>
      </c>
      <c r="Q43" s="9"/>
    </row>
    <row r="44" spans="1:17" ht="15.75">
      <c r="A44" s="29" t="s">
        <v>38</v>
      </c>
      <c r="B44" s="30"/>
      <c r="C44" s="31"/>
      <c r="D44" s="32">
        <f t="shared" ref="D44:N44" si="8">SUM(D45:D55)</f>
        <v>18138763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26379996</v>
      </c>
      <c r="J44" s="32">
        <f t="shared" si="8"/>
        <v>29577708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O44" s="32">
        <f>SUM(D44:N44)</f>
        <v>74096467</v>
      </c>
      <c r="P44" s="45">
        <f t="shared" si="7"/>
        <v>697.71341538055913</v>
      </c>
      <c r="Q44" s="10"/>
    </row>
    <row r="45" spans="1:17">
      <c r="A45" s="12"/>
      <c r="B45" s="25">
        <v>341.2</v>
      </c>
      <c r="C45" s="20" t="s">
        <v>110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29526579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5" si="9">SUM(D45:N45)</f>
        <v>29526579</v>
      </c>
      <c r="P45" s="47">
        <f t="shared" si="7"/>
        <v>278.03066883868962</v>
      </c>
      <c r="Q45" s="9"/>
    </row>
    <row r="46" spans="1:17">
      <c r="A46" s="12"/>
      <c r="B46" s="25">
        <v>341.3</v>
      </c>
      <c r="C46" s="20" t="s">
        <v>111</v>
      </c>
      <c r="D46" s="46">
        <v>771869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771869</v>
      </c>
      <c r="P46" s="47">
        <f t="shared" si="7"/>
        <v>7.2681381180613753</v>
      </c>
      <c r="Q46" s="9"/>
    </row>
    <row r="47" spans="1:17">
      <c r="A47" s="12"/>
      <c r="B47" s="25">
        <v>341.9</v>
      </c>
      <c r="C47" s="20" t="s">
        <v>112</v>
      </c>
      <c r="D47" s="46">
        <v>3411564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3411564</v>
      </c>
      <c r="P47" s="47">
        <f t="shared" si="7"/>
        <v>32.12425729055829</v>
      </c>
      <c r="Q47" s="9"/>
    </row>
    <row r="48" spans="1:17">
      <c r="A48" s="12"/>
      <c r="B48" s="25">
        <v>342.1</v>
      </c>
      <c r="C48" s="20" t="s">
        <v>43</v>
      </c>
      <c r="D48" s="46">
        <v>6152729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6152729</v>
      </c>
      <c r="P48" s="47">
        <f t="shared" si="7"/>
        <v>57.935846853548526</v>
      </c>
      <c r="Q48" s="9"/>
    </row>
    <row r="49" spans="1:17">
      <c r="A49" s="12"/>
      <c r="B49" s="25">
        <v>342.2</v>
      </c>
      <c r="C49" s="20" t="s">
        <v>44</v>
      </c>
      <c r="D49" s="46">
        <v>6077745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6077745</v>
      </c>
      <c r="P49" s="47">
        <f t="shared" si="7"/>
        <v>57.2297761749169</v>
      </c>
      <c r="Q49" s="9"/>
    </row>
    <row r="50" spans="1:17">
      <c r="A50" s="12"/>
      <c r="B50" s="25">
        <v>342.5</v>
      </c>
      <c r="C50" s="20" t="s">
        <v>165</v>
      </c>
      <c r="D50" s="46">
        <v>767200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767200</v>
      </c>
      <c r="P50" s="47">
        <f t="shared" si="7"/>
        <v>7.224173485626042</v>
      </c>
      <c r="Q50" s="9"/>
    </row>
    <row r="51" spans="1:17">
      <c r="A51" s="12"/>
      <c r="B51" s="25">
        <v>342.6</v>
      </c>
      <c r="C51" s="20" t="s">
        <v>45</v>
      </c>
      <c r="D51" s="46">
        <v>121689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121689</v>
      </c>
      <c r="P51" s="47">
        <f t="shared" si="7"/>
        <v>1.1458582472527989</v>
      </c>
      <c r="Q51" s="9"/>
    </row>
    <row r="52" spans="1:17">
      <c r="A52" s="12"/>
      <c r="B52" s="25">
        <v>342.9</v>
      </c>
      <c r="C52" s="20" t="s">
        <v>96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51129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51129</v>
      </c>
      <c r="P52" s="47">
        <f t="shared" si="7"/>
        <v>0.4814452113485061</v>
      </c>
      <c r="Q52" s="9"/>
    </row>
    <row r="53" spans="1:17">
      <c r="A53" s="12"/>
      <c r="B53" s="25">
        <v>343.6</v>
      </c>
      <c r="C53" s="20" t="s">
        <v>46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26379996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26379996</v>
      </c>
      <c r="P53" s="47">
        <f t="shared" si="7"/>
        <v>248.4015480371755</v>
      </c>
      <c r="Q53" s="9"/>
    </row>
    <row r="54" spans="1:17">
      <c r="A54" s="12"/>
      <c r="B54" s="25">
        <v>343.7</v>
      </c>
      <c r="C54" s="20" t="s">
        <v>74</v>
      </c>
      <c r="D54" s="46">
        <v>260609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260609</v>
      </c>
      <c r="P54" s="47">
        <f t="shared" si="7"/>
        <v>2.4539684931119878</v>
      </c>
      <c r="Q54" s="9"/>
    </row>
    <row r="55" spans="1:17">
      <c r="A55" s="12"/>
      <c r="B55" s="25">
        <v>347.2</v>
      </c>
      <c r="C55" s="20" t="s">
        <v>47</v>
      </c>
      <c r="D55" s="46">
        <v>575358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575358</v>
      </c>
      <c r="P55" s="47">
        <f t="shared" si="7"/>
        <v>5.4177346302695879</v>
      </c>
      <c r="Q55" s="9"/>
    </row>
    <row r="56" spans="1:17" ht="15.75">
      <c r="A56" s="29" t="s">
        <v>39</v>
      </c>
      <c r="B56" s="30"/>
      <c r="C56" s="31"/>
      <c r="D56" s="32">
        <f t="shared" ref="D56:N56" si="10">SUM(D57:D61)</f>
        <v>983933</v>
      </c>
      <c r="E56" s="32">
        <f t="shared" si="10"/>
        <v>138269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si="10"/>
        <v>0</v>
      </c>
      <c r="O56" s="32">
        <f t="shared" ref="O56:O63" si="11">SUM(D56:N56)</f>
        <v>1122202</v>
      </c>
      <c r="P56" s="45">
        <f t="shared" si="7"/>
        <v>10.566973323665948</v>
      </c>
      <c r="Q56" s="10"/>
    </row>
    <row r="57" spans="1:17">
      <c r="A57" s="13"/>
      <c r="B57" s="39">
        <v>351.5</v>
      </c>
      <c r="C57" s="21" t="s">
        <v>89</v>
      </c>
      <c r="D57" s="46">
        <v>132582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132582</v>
      </c>
      <c r="P57" s="47">
        <f t="shared" si="7"/>
        <v>1.2484298345558809</v>
      </c>
      <c r="Q57" s="9"/>
    </row>
    <row r="58" spans="1:17">
      <c r="A58" s="13"/>
      <c r="B58" s="39">
        <v>351.9</v>
      </c>
      <c r="C58" s="21" t="s">
        <v>166</v>
      </c>
      <c r="D58" s="46">
        <v>267401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267401</v>
      </c>
      <c r="P58" s="47">
        <f t="shared" si="7"/>
        <v>2.5179238975884894</v>
      </c>
      <c r="Q58" s="9"/>
    </row>
    <row r="59" spans="1:17">
      <c r="A59" s="13"/>
      <c r="B59" s="39">
        <v>354</v>
      </c>
      <c r="C59" s="21" t="s">
        <v>50</v>
      </c>
      <c r="D59" s="46">
        <v>514386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514386</v>
      </c>
      <c r="P59" s="47">
        <f t="shared" si="7"/>
        <v>4.8436049303665758</v>
      </c>
      <c r="Q59" s="9"/>
    </row>
    <row r="60" spans="1:17">
      <c r="A60" s="13"/>
      <c r="B60" s="39">
        <v>355</v>
      </c>
      <c r="C60" s="21" t="s">
        <v>51</v>
      </c>
      <c r="D60" s="46">
        <v>0</v>
      </c>
      <c r="E60" s="46">
        <v>138269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138269</v>
      </c>
      <c r="P60" s="47">
        <f t="shared" si="7"/>
        <v>1.3019802446350719</v>
      </c>
      <c r="Q60" s="9"/>
    </row>
    <row r="61" spans="1:17">
      <c r="A61" s="13"/>
      <c r="B61" s="39">
        <v>359</v>
      </c>
      <c r="C61" s="21" t="s">
        <v>53</v>
      </c>
      <c r="D61" s="46">
        <v>69564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69564</v>
      </c>
      <c r="P61" s="47">
        <f t="shared" si="7"/>
        <v>0.65503441651992955</v>
      </c>
      <c r="Q61" s="9"/>
    </row>
    <row r="62" spans="1:17" ht="15.75">
      <c r="A62" s="29" t="s">
        <v>3</v>
      </c>
      <c r="B62" s="30"/>
      <c r="C62" s="31"/>
      <c r="D62" s="32">
        <f t="shared" ref="D62:N62" si="12">SUM(D63:D72)</f>
        <v>1312941</v>
      </c>
      <c r="E62" s="32">
        <f t="shared" si="12"/>
        <v>89404</v>
      </c>
      <c r="F62" s="32">
        <f t="shared" si="12"/>
        <v>0</v>
      </c>
      <c r="G62" s="32">
        <f t="shared" si="12"/>
        <v>83716</v>
      </c>
      <c r="H62" s="32">
        <f t="shared" si="12"/>
        <v>0</v>
      </c>
      <c r="I62" s="32">
        <f t="shared" si="12"/>
        <v>256709</v>
      </c>
      <c r="J62" s="32">
        <f t="shared" si="12"/>
        <v>888128</v>
      </c>
      <c r="K62" s="32">
        <f t="shared" si="12"/>
        <v>110598932</v>
      </c>
      <c r="L62" s="32">
        <f t="shared" si="12"/>
        <v>508993</v>
      </c>
      <c r="M62" s="32">
        <f t="shared" si="12"/>
        <v>0</v>
      </c>
      <c r="N62" s="32">
        <f t="shared" si="12"/>
        <v>0</v>
      </c>
      <c r="O62" s="32">
        <f t="shared" si="11"/>
        <v>113738823</v>
      </c>
      <c r="P62" s="45">
        <f t="shared" si="7"/>
        <v>1070.9971186169362</v>
      </c>
      <c r="Q62" s="10"/>
    </row>
    <row r="63" spans="1:17">
      <c r="A63" s="12"/>
      <c r="B63" s="25">
        <v>361.1</v>
      </c>
      <c r="C63" s="20" t="s">
        <v>55</v>
      </c>
      <c r="D63" s="46">
        <v>82843</v>
      </c>
      <c r="E63" s="46">
        <v>20847</v>
      </c>
      <c r="F63" s="46">
        <v>0</v>
      </c>
      <c r="G63" s="46">
        <v>232</v>
      </c>
      <c r="H63" s="46">
        <v>0</v>
      </c>
      <c r="I63" s="46">
        <v>0</v>
      </c>
      <c r="J63" s="46">
        <v>0</v>
      </c>
      <c r="K63" s="46">
        <v>5457852</v>
      </c>
      <c r="L63" s="46">
        <v>0</v>
      </c>
      <c r="M63" s="46">
        <v>0</v>
      </c>
      <c r="N63" s="46">
        <v>0</v>
      </c>
      <c r="O63" s="46">
        <f t="shared" si="11"/>
        <v>5561774</v>
      </c>
      <c r="P63" s="47">
        <f t="shared" si="7"/>
        <v>52.371246433582236</v>
      </c>
      <c r="Q63" s="9"/>
    </row>
    <row r="64" spans="1:17">
      <c r="A64" s="12"/>
      <c r="B64" s="25">
        <v>361.2</v>
      </c>
      <c r="C64" s="20" t="s">
        <v>75</v>
      </c>
      <c r="D64" s="46">
        <v>1099827</v>
      </c>
      <c r="E64" s="46">
        <v>7178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72" si="13">SUM(D64:N64)</f>
        <v>1107005</v>
      </c>
      <c r="P64" s="47">
        <f t="shared" si="7"/>
        <v>10.423874047778227</v>
      </c>
      <c r="Q64" s="9"/>
    </row>
    <row r="65" spans="1:120">
      <c r="A65" s="12"/>
      <c r="B65" s="25">
        <v>361.3</v>
      </c>
      <c r="C65" s="20" t="s">
        <v>56</v>
      </c>
      <c r="D65" s="46">
        <v>-1083343</v>
      </c>
      <c r="E65" s="46">
        <v>23778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83700019</v>
      </c>
      <c r="L65" s="46">
        <v>508993</v>
      </c>
      <c r="M65" s="46">
        <v>0</v>
      </c>
      <c r="N65" s="46">
        <v>0</v>
      </c>
      <c r="O65" s="46">
        <f t="shared" si="13"/>
        <v>83149447</v>
      </c>
      <c r="P65" s="47">
        <f t="shared" si="7"/>
        <v>782.95885083663688</v>
      </c>
      <c r="Q65" s="9"/>
    </row>
    <row r="66" spans="1:120">
      <c r="A66" s="12"/>
      <c r="B66" s="25">
        <v>361.4</v>
      </c>
      <c r="C66" s="20" t="s">
        <v>114</v>
      </c>
      <c r="D66" s="46">
        <v>85045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85045</v>
      </c>
      <c r="P66" s="47">
        <f t="shared" si="7"/>
        <v>0.80080791721202649</v>
      </c>
      <c r="Q66" s="9"/>
    </row>
    <row r="67" spans="1:120">
      <c r="A67" s="12"/>
      <c r="B67" s="25">
        <v>362</v>
      </c>
      <c r="C67" s="20" t="s">
        <v>98</v>
      </c>
      <c r="D67" s="46">
        <v>600223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600223</v>
      </c>
      <c r="P67" s="47">
        <f t="shared" si="7"/>
        <v>5.651870544920385</v>
      </c>
      <c r="Q67" s="9"/>
    </row>
    <row r="68" spans="1:120">
      <c r="A68" s="12"/>
      <c r="B68" s="25">
        <v>364</v>
      </c>
      <c r="C68" s="20" t="s">
        <v>142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78415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78415</v>
      </c>
      <c r="P68" s="47">
        <f t="shared" si="7"/>
        <v>0.73837795082816227</v>
      </c>
      <c r="Q68" s="9"/>
    </row>
    <row r="69" spans="1:120">
      <c r="A69" s="12"/>
      <c r="B69" s="25">
        <v>365</v>
      </c>
      <c r="C69" s="20" t="s">
        <v>115</v>
      </c>
      <c r="D69" s="46">
        <v>56640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56640</v>
      </c>
      <c r="P69" s="47">
        <f t="shared" ref="P69:P78" si="14">(O69/P$80)</f>
        <v>0.53333835535174534</v>
      </c>
      <c r="Q69" s="9"/>
    </row>
    <row r="70" spans="1:120">
      <c r="A70" s="12"/>
      <c r="B70" s="25">
        <v>366</v>
      </c>
      <c r="C70" s="20" t="s">
        <v>58</v>
      </c>
      <c r="D70" s="46">
        <v>86622</v>
      </c>
      <c r="E70" s="46">
        <v>740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87362</v>
      </c>
      <c r="P70" s="47">
        <f t="shared" si="14"/>
        <v>0.82262544845055041</v>
      </c>
      <c r="Q70" s="9"/>
    </row>
    <row r="71" spans="1:120">
      <c r="A71" s="12"/>
      <c r="B71" s="25">
        <v>368</v>
      </c>
      <c r="C71" s="20" t="s">
        <v>59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21441061</v>
      </c>
      <c r="L71" s="46">
        <v>0</v>
      </c>
      <c r="M71" s="46">
        <v>0</v>
      </c>
      <c r="N71" s="46">
        <v>0</v>
      </c>
      <c r="O71" s="46">
        <f t="shared" si="13"/>
        <v>21441061</v>
      </c>
      <c r="P71" s="47">
        <f t="shared" si="14"/>
        <v>201.89513083927343</v>
      </c>
      <c r="Q71" s="9"/>
    </row>
    <row r="72" spans="1:120">
      <c r="A72" s="12"/>
      <c r="B72" s="25">
        <v>369.9</v>
      </c>
      <c r="C72" s="20" t="s">
        <v>60</v>
      </c>
      <c r="D72" s="46">
        <v>385084</v>
      </c>
      <c r="E72" s="46">
        <v>36861</v>
      </c>
      <c r="F72" s="46">
        <v>0</v>
      </c>
      <c r="G72" s="46">
        <v>83484</v>
      </c>
      <c r="H72" s="46">
        <v>0</v>
      </c>
      <c r="I72" s="46">
        <v>256709</v>
      </c>
      <c r="J72" s="46">
        <v>809713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1571851</v>
      </c>
      <c r="P72" s="47">
        <f t="shared" si="14"/>
        <v>14.800996242902476</v>
      </c>
      <c r="Q72" s="9"/>
    </row>
    <row r="73" spans="1:120" ht="15.75">
      <c r="A73" s="29" t="s">
        <v>40</v>
      </c>
      <c r="B73" s="30"/>
      <c r="C73" s="31"/>
      <c r="D73" s="32">
        <f t="shared" ref="D73:N73" si="15">SUM(D74:D77)</f>
        <v>351313</v>
      </c>
      <c r="E73" s="32">
        <f t="shared" si="15"/>
        <v>2907349</v>
      </c>
      <c r="F73" s="32">
        <f t="shared" si="15"/>
        <v>0</v>
      </c>
      <c r="G73" s="32">
        <f t="shared" si="15"/>
        <v>20007125</v>
      </c>
      <c r="H73" s="32">
        <f t="shared" si="15"/>
        <v>0</v>
      </c>
      <c r="I73" s="32">
        <f t="shared" si="15"/>
        <v>263795</v>
      </c>
      <c r="J73" s="32">
        <f t="shared" si="15"/>
        <v>67228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 t="shared" si="15"/>
        <v>0</v>
      </c>
      <c r="O73" s="32">
        <f t="shared" ref="O73:O78" si="16">SUM(D73:N73)</f>
        <v>23596810</v>
      </c>
      <c r="P73" s="45">
        <f t="shared" si="14"/>
        <v>222.19427678226725</v>
      </c>
      <c r="Q73" s="9"/>
    </row>
    <row r="74" spans="1:120">
      <c r="A74" s="12"/>
      <c r="B74" s="25">
        <v>381</v>
      </c>
      <c r="C74" s="20" t="s">
        <v>61</v>
      </c>
      <c r="D74" s="46">
        <v>351313</v>
      </c>
      <c r="E74" s="46">
        <v>2907349</v>
      </c>
      <c r="F74" s="46">
        <v>0</v>
      </c>
      <c r="G74" s="46">
        <v>20007125</v>
      </c>
      <c r="H74" s="46">
        <v>0</v>
      </c>
      <c r="I74" s="46">
        <v>0</v>
      </c>
      <c r="J74" s="46">
        <v>67228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6"/>
        <v>23333015</v>
      </c>
      <c r="P74" s="47">
        <f t="shared" si="14"/>
        <v>219.71030800666674</v>
      </c>
      <c r="Q74" s="9"/>
    </row>
    <row r="75" spans="1:120">
      <c r="A75" s="12"/>
      <c r="B75" s="25">
        <v>389.1</v>
      </c>
      <c r="C75" s="20" t="s">
        <v>167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69072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6"/>
        <v>69072</v>
      </c>
      <c r="P75" s="47">
        <f t="shared" si="14"/>
        <v>0.6504016045348826</v>
      </c>
      <c r="Q75" s="9"/>
    </row>
    <row r="76" spans="1:120">
      <c r="A76" s="12"/>
      <c r="B76" s="25">
        <v>389.2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71246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6"/>
        <v>71246</v>
      </c>
      <c r="P76" s="47">
        <f t="shared" si="14"/>
        <v>0.67087260708669572</v>
      </c>
      <c r="Q76" s="9"/>
    </row>
    <row r="77" spans="1:120" ht="15.75" thickBot="1">
      <c r="A77" s="12"/>
      <c r="B77" s="25">
        <v>389.8</v>
      </c>
      <c r="C77" s="20" t="s">
        <v>62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123477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6"/>
        <v>123477</v>
      </c>
      <c r="P77" s="47">
        <f t="shared" si="14"/>
        <v>1.1626945639789452</v>
      </c>
      <c r="Q77" s="9"/>
    </row>
    <row r="78" spans="1:120" ht="16.5" thickBot="1">
      <c r="A78" s="14" t="s">
        <v>48</v>
      </c>
      <c r="B78" s="23"/>
      <c r="C78" s="22"/>
      <c r="D78" s="15">
        <f t="shared" ref="D78:N78" si="17">SUM(D5,D13,D26,D44,D56,D62,D73)</f>
        <v>143879807</v>
      </c>
      <c r="E78" s="15">
        <f t="shared" si="17"/>
        <v>9885108</v>
      </c>
      <c r="F78" s="15">
        <f t="shared" si="17"/>
        <v>0</v>
      </c>
      <c r="G78" s="15">
        <f t="shared" si="17"/>
        <v>20741250</v>
      </c>
      <c r="H78" s="15">
        <f t="shared" si="17"/>
        <v>0</v>
      </c>
      <c r="I78" s="15">
        <f t="shared" si="17"/>
        <v>26900500</v>
      </c>
      <c r="J78" s="15">
        <f t="shared" si="17"/>
        <v>30590648</v>
      </c>
      <c r="K78" s="15">
        <f t="shared" si="17"/>
        <v>110598932</v>
      </c>
      <c r="L78" s="15">
        <f t="shared" si="17"/>
        <v>508993</v>
      </c>
      <c r="M78" s="15">
        <f t="shared" si="17"/>
        <v>0</v>
      </c>
      <c r="N78" s="15">
        <f t="shared" si="17"/>
        <v>0</v>
      </c>
      <c r="O78" s="15">
        <f t="shared" si="16"/>
        <v>343105238</v>
      </c>
      <c r="P78" s="38">
        <f t="shared" si="14"/>
        <v>3230.7765421519975</v>
      </c>
      <c r="Q78" s="6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</row>
    <row r="79" spans="1:120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9"/>
    </row>
    <row r="80" spans="1:120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48" t="s">
        <v>168</v>
      </c>
      <c r="N80" s="48"/>
      <c r="O80" s="48"/>
      <c r="P80" s="43">
        <v>106199</v>
      </c>
    </row>
    <row r="81" spans="1:16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1"/>
    </row>
    <row r="82" spans="1:16" ht="15.75" customHeight="1" thickBot="1">
      <c r="A82" s="52" t="s">
        <v>77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4"/>
    </row>
  </sheetData>
  <mergeCells count="10">
    <mergeCell ref="M80:O80"/>
    <mergeCell ref="A81:P81"/>
    <mergeCell ref="A82:P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73731789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73731789</v>
      </c>
      <c r="O5" s="33">
        <f t="shared" ref="O5:O36" si="1">(N5/O$83)</f>
        <v>701.87328891004279</v>
      </c>
      <c r="P5" s="6"/>
    </row>
    <row r="6" spans="1:133">
      <c r="A6" s="12"/>
      <c r="B6" s="25">
        <v>311</v>
      </c>
      <c r="C6" s="20" t="s">
        <v>2</v>
      </c>
      <c r="D6" s="46">
        <v>58151265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58151265</v>
      </c>
      <c r="O6" s="47">
        <f t="shared" si="1"/>
        <v>553.5579723940981</v>
      </c>
      <c r="P6" s="9"/>
    </row>
    <row r="7" spans="1:133">
      <c r="A7" s="12"/>
      <c r="B7" s="25">
        <v>312.41000000000003</v>
      </c>
      <c r="C7" s="20" t="s">
        <v>11</v>
      </c>
      <c r="D7" s="46">
        <v>113246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113246</v>
      </c>
      <c r="O7" s="47">
        <f t="shared" si="1"/>
        <v>1.0780199904807235</v>
      </c>
      <c r="P7" s="9"/>
    </row>
    <row r="8" spans="1:133">
      <c r="A8" s="12"/>
      <c r="B8" s="25">
        <v>312.42</v>
      </c>
      <c r="C8" s="20" t="s">
        <v>10</v>
      </c>
      <c r="D8" s="46">
        <v>1510978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1510978</v>
      </c>
      <c r="O8" s="47">
        <f t="shared" si="1"/>
        <v>14.383417420276059</v>
      </c>
      <c r="P8" s="9"/>
    </row>
    <row r="9" spans="1:133">
      <c r="A9" s="12"/>
      <c r="B9" s="25">
        <v>312.60000000000002</v>
      </c>
      <c r="C9" s="20" t="s">
        <v>145</v>
      </c>
      <c r="D9" s="46">
        <v>575474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575474</v>
      </c>
      <c r="O9" s="47">
        <f t="shared" si="1"/>
        <v>5.4780961446930032</v>
      </c>
      <c r="P9" s="9"/>
    </row>
    <row r="10" spans="1:133">
      <c r="A10" s="12"/>
      <c r="B10" s="25">
        <v>314.10000000000002</v>
      </c>
      <c r="C10" s="20" t="s">
        <v>12</v>
      </c>
      <c r="D10" s="46">
        <v>9063572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9063572</v>
      </c>
      <c r="O10" s="47">
        <f t="shared" si="1"/>
        <v>86.278648262732034</v>
      </c>
      <c r="P10" s="9"/>
    </row>
    <row r="11" spans="1:133">
      <c r="A11" s="12"/>
      <c r="B11" s="25">
        <v>314.39999999999998</v>
      </c>
      <c r="C11" s="20" t="s">
        <v>13</v>
      </c>
      <c r="D11" s="46">
        <v>201458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201458</v>
      </c>
      <c r="O11" s="47">
        <f t="shared" si="1"/>
        <v>1.917734412184674</v>
      </c>
      <c r="P11" s="9"/>
    </row>
    <row r="12" spans="1:133">
      <c r="A12" s="12"/>
      <c r="B12" s="25">
        <v>315</v>
      </c>
      <c r="C12" s="20" t="s">
        <v>103</v>
      </c>
      <c r="D12" s="46">
        <v>2879493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2879493</v>
      </c>
      <c r="O12" s="47">
        <f t="shared" si="1"/>
        <v>27.410690147548785</v>
      </c>
      <c r="P12" s="9"/>
    </row>
    <row r="13" spans="1:133">
      <c r="A13" s="12"/>
      <c r="B13" s="25">
        <v>316</v>
      </c>
      <c r="C13" s="20" t="s">
        <v>104</v>
      </c>
      <c r="D13" s="46">
        <v>1236303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1236303</v>
      </c>
      <c r="O13" s="47">
        <f t="shared" si="1"/>
        <v>11.76871013802951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SUM(D15:D26)</f>
        <v>31865356</v>
      </c>
      <c r="E14" s="32">
        <f t="shared" si="3"/>
        <v>1128805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32994161</v>
      </c>
      <c r="O14" s="45">
        <f t="shared" si="1"/>
        <v>314.08054259876252</v>
      </c>
      <c r="P14" s="10"/>
    </row>
    <row r="15" spans="1:133">
      <c r="A15" s="12"/>
      <c r="B15" s="25">
        <v>322</v>
      </c>
      <c r="C15" s="20" t="s">
        <v>0</v>
      </c>
      <c r="D15" s="46">
        <v>7822978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7822978</v>
      </c>
      <c r="O15" s="47">
        <f t="shared" si="1"/>
        <v>74.469090909090909</v>
      </c>
      <c r="P15" s="9"/>
    </row>
    <row r="16" spans="1:133">
      <c r="A16" s="12"/>
      <c r="B16" s="25">
        <v>323.10000000000002</v>
      </c>
      <c r="C16" s="20" t="s">
        <v>17</v>
      </c>
      <c r="D16" s="46">
        <v>6262611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5" si="4">SUM(D16:M16)</f>
        <v>6262611</v>
      </c>
      <c r="O16" s="47">
        <f t="shared" si="1"/>
        <v>59.615525940028554</v>
      </c>
      <c r="P16" s="9"/>
    </row>
    <row r="17" spans="1:16">
      <c r="A17" s="12"/>
      <c r="B17" s="25">
        <v>323.39999999999998</v>
      </c>
      <c r="C17" s="20" t="s">
        <v>124</v>
      </c>
      <c r="D17" s="46">
        <v>69109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69109</v>
      </c>
      <c r="O17" s="47">
        <f t="shared" si="1"/>
        <v>0.65786768205616375</v>
      </c>
      <c r="P17" s="9"/>
    </row>
    <row r="18" spans="1:16">
      <c r="A18" s="12"/>
      <c r="B18" s="25">
        <v>323.7</v>
      </c>
      <c r="C18" s="20" t="s">
        <v>18</v>
      </c>
      <c r="D18" s="46">
        <v>3795657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3795657</v>
      </c>
      <c r="O18" s="47">
        <f t="shared" si="1"/>
        <v>36.131908614945267</v>
      </c>
      <c r="P18" s="9"/>
    </row>
    <row r="19" spans="1:16">
      <c r="A19" s="12"/>
      <c r="B19" s="25">
        <v>323.89999999999998</v>
      </c>
      <c r="C19" s="20" t="s">
        <v>19</v>
      </c>
      <c r="D19" s="46">
        <v>78750</v>
      </c>
      <c r="E19" s="46">
        <v>73025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151775</v>
      </c>
      <c r="O19" s="47">
        <f t="shared" si="1"/>
        <v>1.4447881960970965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42718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42718</v>
      </c>
      <c r="O20" s="47">
        <f t="shared" si="1"/>
        <v>0.40664445502141838</v>
      </c>
      <c r="P20" s="9"/>
    </row>
    <row r="21" spans="1:16">
      <c r="A21" s="12"/>
      <c r="B21" s="25">
        <v>324.12</v>
      </c>
      <c r="C21" s="20" t="s">
        <v>146</v>
      </c>
      <c r="D21" s="46">
        <v>0</v>
      </c>
      <c r="E21" s="46">
        <v>398302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398302</v>
      </c>
      <c r="O21" s="47">
        <f t="shared" si="1"/>
        <v>3.7915468824369349</v>
      </c>
      <c r="P21" s="9"/>
    </row>
    <row r="22" spans="1:16">
      <c r="A22" s="12"/>
      <c r="B22" s="25">
        <v>324.61</v>
      </c>
      <c r="C22" s="20" t="s">
        <v>21</v>
      </c>
      <c r="D22" s="46">
        <v>0</v>
      </c>
      <c r="E22" s="46">
        <v>99779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99779</v>
      </c>
      <c r="O22" s="47">
        <f t="shared" si="1"/>
        <v>0.94982389338410278</v>
      </c>
      <c r="P22" s="9"/>
    </row>
    <row r="23" spans="1:16">
      <c r="A23" s="12"/>
      <c r="B23" s="25">
        <v>324.91000000000003</v>
      </c>
      <c r="C23" s="20" t="s">
        <v>72</v>
      </c>
      <c r="D23" s="46">
        <v>0</v>
      </c>
      <c r="E23" s="46">
        <v>17056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17056</v>
      </c>
      <c r="O23" s="47">
        <f t="shared" si="1"/>
        <v>0.16236078058067588</v>
      </c>
      <c r="P23" s="9"/>
    </row>
    <row r="24" spans="1:16">
      <c r="A24" s="12"/>
      <c r="B24" s="25">
        <v>324.92</v>
      </c>
      <c r="C24" s="20" t="s">
        <v>147</v>
      </c>
      <c r="D24" s="46">
        <v>0</v>
      </c>
      <c r="E24" s="46">
        <v>144746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144746</v>
      </c>
      <c r="O24" s="47">
        <f t="shared" si="1"/>
        <v>1.3778772013326988</v>
      </c>
      <c r="P24" s="9"/>
    </row>
    <row r="25" spans="1:16">
      <c r="A25" s="12"/>
      <c r="B25" s="25">
        <v>325.2</v>
      </c>
      <c r="C25" s="20" t="s">
        <v>22</v>
      </c>
      <c r="D25" s="46">
        <v>13086600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13086600</v>
      </c>
      <c r="O25" s="47">
        <f t="shared" si="1"/>
        <v>124.574964302713</v>
      </c>
      <c r="P25" s="9"/>
    </row>
    <row r="26" spans="1:16">
      <c r="A26" s="12"/>
      <c r="B26" s="25">
        <v>329</v>
      </c>
      <c r="C26" s="20" t="s">
        <v>105</v>
      </c>
      <c r="D26" s="46">
        <v>749651</v>
      </c>
      <c r="E26" s="46">
        <v>353179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5">SUM(D26:M26)</f>
        <v>1102830</v>
      </c>
      <c r="O26" s="47">
        <f t="shared" si="1"/>
        <v>10.498143741075678</v>
      </c>
      <c r="P26" s="9"/>
    </row>
    <row r="27" spans="1:16" ht="15.75">
      <c r="A27" s="29" t="s">
        <v>24</v>
      </c>
      <c r="B27" s="30"/>
      <c r="C27" s="31"/>
      <c r="D27" s="32">
        <f t="shared" ref="D27:M27" si="6">SUM(D28:D46)</f>
        <v>20591254</v>
      </c>
      <c r="E27" s="32">
        <f t="shared" si="6"/>
        <v>3128284</v>
      </c>
      <c r="F27" s="32">
        <f t="shared" si="6"/>
        <v>0</v>
      </c>
      <c r="G27" s="32">
        <f t="shared" si="6"/>
        <v>1078756</v>
      </c>
      <c r="H27" s="32">
        <f t="shared" si="6"/>
        <v>0</v>
      </c>
      <c r="I27" s="32">
        <f t="shared" si="6"/>
        <v>0</v>
      </c>
      <c r="J27" s="32">
        <f t="shared" si="6"/>
        <v>61496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24859790</v>
      </c>
      <c r="O27" s="45">
        <f t="shared" si="1"/>
        <v>236.64721561161352</v>
      </c>
      <c r="P27" s="10"/>
    </row>
    <row r="28" spans="1:16">
      <c r="A28" s="12"/>
      <c r="B28" s="25">
        <v>331.1</v>
      </c>
      <c r="C28" s="20" t="s">
        <v>140</v>
      </c>
      <c r="D28" s="46">
        <v>9819512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9819512</v>
      </c>
      <c r="O28" s="47">
        <f t="shared" si="1"/>
        <v>93.474650166587338</v>
      </c>
      <c r="P28" s="9"/>
    </row>
    <row r="29" spans="1:16">
      <c r="A29" s="12"/>
      <c r="B29" s="25">
        <v>331.2</v>
      </c>
      <c r="C29" s="20" t="s">
        <v>23</v>
      </c>
      <c r="D29" s="46">
        <v>20600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20600</v>
      </c>
      <c r="O29" s="47">
        <f t="shared" si="1"/>
        <v>0.19609709662065683</v>
      </c>
      <c r="P29" s="9"/>
    </row>
    <row r="30" spans="1:16">
      <c r="A30" s="12"/>
      <c r="B30" s="25">
        <v>331.42</v>
      </c>
      <c r="C30" s="20" t="s">
        <v>26</v>
      </c>
      <c r="D30" s="46">
        <v>450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450</v>
      </c>
      <c r="O30" s="47">
        <f t="shared" si="1"/>
        <v>4.2836744407425036E-3</v>
      </c>
      <c r="P30" s="9"/>
    </row>
    <row r="31" spans="1:16">
      <c r="A31" s="12"/>
      <c r="B31" s="25">
        <v>331.9</v>
      </c>
      <c r="C31" s="20" t="s">
        <v>25</v>
      </c>
      <c r="D31" s="46">
        <v>0</v>
      </c>
      <c r="E31" s="46">
        <v>48819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48819</v>
      </c>
      <c r="O31" s="47">
        <f t="shared" si="1"/>
        <v>0.46472156116135171</v>
      </c>
      <c r="P31" s="9"/>
    </row>
    <row r="32" spans="1:16">
      <c r="A32" s="12"/>
      <c r="B32" s="25">
        <v>332</v>
      </c>
      <c r="C32" s="20" t="s">
        <v>148</v>
      </c>
      <c r="D32" s="46">
        <v>130098</v>
      </c>
      <c r="E32" s="46">
        <v>300721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430819</v>
      </c>
      <c r="O32" s="47">
        <f t="shared" si="1"/>
        <v>4.1010851975249878</v>
      </c>
      <c r="P32" s="9"/>
    </row>
    <row r="33" spans="1:16">
      <c r="A33" s="12"/>
      <c r="B33" s="25">
        <v>334.1</v>
      </c>
      <c r="C33" s="20" t="s">
        <v>141</v>
      </c>
      <c r="D33" s="46">
        <v>499947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499947</v>
      </c>
      <c r="O33" s="47">
        <f t="shared" si="1"/>
        <v>4.7591337458353165</v>
      </c>
      <c r="P33" s="9"/>
    </row>
    <row r="34" spans="1:16">
      <c r="A34" s="12"/>
      <c r="B34" s="25">
        <v>334.2</v>
      </c>
      <c r="C34" s="20" t="s">
        <v>80</v>
      </c>
      <c r="D34" s="46">
        <v>38890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38890</v>
      </c>
      <c r="O34" s="47">
        <f t="shared" si="1"/>
        <v>0.37020466444550215</v>
      </c>
      <c r="P34" s="9"/>
    </row>
    <row r="35" spans="1:16">
      <c r="A35" s="12"/>
      <c r="B35" s="25">
        <v>334.49</v>
      </c>
      <c r="C35" s="20" t="s">
        <v>120</v>
      </c>
      <c r="D35" s="46">
        <v>0</v>
      </c>
      <c r="E35" s="46">
        <v>0</v>
      </c>
      <c r="F35" s="46">
        <v>0</v>
      </c>
      <c r="G35" s="46">
        <v>979680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7">SUM(D35:M35)</f>
        <v>979680</v>
      </c>
      <c r="O35" s="47">
        <f t="shared" si="1"/>
        <v>9.3258448357924806</v>
      </c>
      <c r="P35" s="9"/>
    </row>
    <row r="36" spans="1:16">
      <c r="A36" s="12"/>
      <c r="B36" s="25">
        <v>334.9</v>
      </c>
      <c r="C36" s="20" t="s">
        <v>27</v>
      </c>
      <c r="D36" s="46">
        <v>0</v>
      </c>
      <c r="E36" s="46">
        <v>131353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131353</v>
      </c>
      <c r="O36" s="47">
        <f t="shared" si="1"/>
        <v>1.2503855306996667</v>
      </c>
      <c r="P36" s="9"/>
    </row>
    <row r="37" spans="1:16">
      <c r="A37" s="12"/>
      <c r="B37" s="25">
        <v>335.12</v>
      </c>
      <c r="C37" s="20" t="s">
        <v>106</v>
      </c>
      <c r="D37" s="46">
        <v>3255354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3255354</v>
      </c>
      <c r="O37" s="47">
        <f t="shared" ref="O37:O68" si="8">(N37/O$83)</f>
        <v>30.98861494526416</v>
      </c>
      <c r="P37" s="9"/>
    </row>
    <row r="38" spans="1:16">
      <c r="A38" s="12"/>
      <c r="B38" s="25">
        <v>335.14</v>
      </c>
      <c r="C38" s="20" t="s">
        <v>107</v>
      </c>
      <c r="D38" s="46">
        <v>89349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89349</v>
      </c>
      <c r="O38" s="47">
        <f t="shared" si="8"/>
        <v>0.85053783912422654</v>
      </c>
      <c r="P38" s="9"/>
    </row>
    <row r="39" spans="1:16">
      <c r="A39" s="12"/>
      <c r="B39" s="25">
        <v>335.15</v>
      </c>
      <c r="C39" s="20" t="s">
        <v>108</v>
      </c>
      <c r="D39" s="46">
        <v>43684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43684</v>
      </c>
      <c r="O39" s="47">
        <f t="shared" si="8"/>
        <v>0.41584007615421226</v>
      </c>
      <c r="P39" s="9"/>
    </row>
    <row r="40" spans="1:16">
      <c r="A40" s="12"/>
      <c r="B40" s="25">
        <v>335.18</v>
      </c>
      <c r="C40" s="20" t="s">
        <v>109</v>
      </c>
      <c r="D40" s="46">
        <v>6305814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6305814</v>
      </c>
      <c r="O40" s="47">
        <f t="shared" si="8"/>
        <v>60.026787244169441</v>
      </c>
      <c r="P40" s="9"/>
    </row>
    <row r="41" spans="1:16">
      <c r="A41" s="12"/>
      <c r="B41" s="25">
        <v>335.21</v>
      </c>
      <c r="C41" s="20" t="s">
        <v>32</v>
      </c>
      <c r="D41" s="46">
        <v>52767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52767</v>
      </c>
      <c r="O41" s="47">
        <f t="shared" si="8"/>
        <v>0.50230366492146594</v>
      </c>
      <c r="P41" s="9"/>
    </row>
    <row r="42" spans="1:16">
      <c r="A42" s="12"/>
      <c r="B42" s="25">
        <v>335.49</v>
      </c>
      <c r="C42" s="20" t="s">
        <v>93</v>
      </c>
      <c r="D42" s="46">
        <v>115087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61496</v>
      </c>
      <c r="K42" s="46">
        <v>0</v>
      </c>
      <c r="L42" s="46">
        <v>0</v>
      </c>
      <c r="M42" s="46">
        <v>0</v>
      </c>
      <c r="N42" s="46">
        <f t="shared" si="7"/>
        <v>176583</v>
      </c>
      <c r="O42" s="47">
        <f t="shared" si="8"/>
        <v>1.6809424083769633</v>
      </c>
      <c r="P42" s="9"/>
    </row>
    <row r="43" spans="1:16">
      <c r="A43" s="12"/>
      <c r="B43" s="25">
        <v>335.9</v>
      </c>
      <c r="C43" s="20" t="s">
        <v>94</v>
      </c>
      <c r="D43" s="46">
        <v>218439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218439</v>
      </c>
      <c r="O43" s="47">
        <f t="shared" si="8"/>
        <v>2.0793812470252262</v>
      </c>
      <c r="P43" s="9"/>
    </row>
    <row r="44" spans="1:16">
      <c r="A44" s="12"/>
      <c r="B44" s="25">
        <v>337.1</v>
      </c>
      <c r="C44" s="20" t="s">
        <v>149</v>
      </c>
      <c r="D44" s="46">
        <v>1263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1263</v>
      </c>
      <c r="O44" s="47">
        <f t="shared" si="8"/>
        <v>1.202284626368396E-2</v>
      </c>
      <c r="P44" s="9"/>
    </row>
    <row r="45" spans="1:16">
      <c r="A45" s="12"/>
      <c r="B45" s="25">
        <v>337.7</v>
      </c>
      <c r="C45" s="20" t="s">
        <v>81</v>
      </c>
      <c r="D45" s="46">
        <v>0</v>
      </c>
      <c r="E45" s="46">
        <v>0</v>
      </c>
      <c r="F45" s="46">
        <v>0</v>
      </c>
      <c r="G45" s="46">
        <v>99076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99076</v>
      </c>
      <c r="O45" s="47">
        <f t="shared" si="8"/>
        <v>0.94313184198000954</v>
      </c>
      <c r="P45" s="9"/>
    </row>
    <row r="46" spans="1:16">
      <c r="A46" s="12"/>
      <c r="B46" s="25">
        <v>338</v>
      </c>
      <c r="C46" s="20" t="s">
        <v>121</v>
      </c>
      <c r="D46" s="46">
        <v>0</v>
      </c>
      <c r="E46" s="46">
        <v>2647391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2647391</v>
      </c>
      <c r="O46" s="47">
        <f t="shared" si="8"/>
        <v>25.201247025226081</v>
      </c>
      <c r="P46" s="9"/>
    </row>
    <row r="47" spans="1:16" ht="15.75">
      <c r="A47" s="29" t="s">
        <v>38</v>
      </c>
      <c r="B47" s="30"/>
      <c r="C47" s="31"/>
      <c r="D47" s="32">
        <f t="shared" ref="D47:M47" si="9">SUM(D48:D58)</f>
        <v>17893336</v>
      </c>
      <c r="E47" s="32">
        <f t="shared" si="9"/>
        <v>2533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25055372</v>
      </c>
      <c r="J47" s="32">
        <f t="shared" si="9"/>
        <v>27763146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70714387</v>
      </c>
      <c r="O47" s="45">
        <f t="shared" si="8"/>
        <v>673.14980485483102</v>
      </c>
      <c r="P47" s="10"/>
    </row>
    <row r="48" spans="1:16">
      <c r="A48" s="12"/>
      <c r="B48" s="25">
        <v>341.2</v>
      </c>
      <c r="C48" s="20" t="s">
        <v>110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27712088</v>
      </c>
      <c r="K48" s="46">
        <v>0</v>
      </c>
      <c r="L48" s="46">
        <v>0</v>
      </c>
      <c r="M48" s="46">
        <v>0</v>
      </c>
      <c r="N48" s="46">
        <f t="shared" ref="N48:N58" si="10">SUM(D48:M48)</f>
        <v>27712088</v>
      </c>
      <c r="O48" s="47">
        <f t="shared" si="8"/>
        <v>263.79902903379343</v>
      </c>
      <c r="P48" s="9"/>
    </row>
    <row r="49" spans="1:16">
      <c r="A49" s="12"/>
      <c r="B49" s="25">
        <v>341.3</v>
      </c>
      <c r="C49" s="20" t="s">
        <v>111</v>
      </c>
      <c r="D49" s="46">
        <v>841997</v>
      </c>
      <c r="E49" s="46">
        <v>2533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844530</v>
      </c>
      <c r="O49" s="47">
        <f t="shared" si="8"/>
        <v>8.0393146120894805</v>
      </c>
      <c r="P49" s="9"/>
    </row>
    <row r="50" spans="1:16">
      <c r="A50" s="12"/>
      <c r="B50" s="25">
        <v>341.9</v>
      </c>
      <c r="C50" s="20" t="s">
        <v>112</v>
      </c>
      <c r="D50" s="46">
        <v>3088220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3088220</v>
      </c>
      <c r="O50" s="47">
        <f t="shared" si="8"/>
        <v>29.397620180866255</v>
      </c>
      <c r="P50" s="9"/>
    </row>
    <row r="51" spans="1:16">
      <c r="A51" s="12"/>
      <c r="B51" s="25">
        <v>342.1</v>
      </c>
      <c r="C51" s="20" t="s">
        <v>43</v>
      </c>
      <c r="D51" s="46">
        <v>6643633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6643633</v>
      </c>
      <c r="O51" s="47">
        <f t="shared" si="8"/>
        <v>63.242579723940977</v>
      </c>
      <c r="P51" s="9"/>
    </row>
    <row r="52" spans="1:16">
      <c r="A52" s="12"/>
      <c r="B52" s="25">
        <v>342.2</v>
      </c>
      <c r="C52" s="20" t="s">
        <v>44</v>
      </c>
      <c r="D52" s="46">
        <v>4174446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4174446</v>
      </c>
      <c r="O52" s="47">
        <f t="shared" si="8"/>
        <v>39.73770585435507</v>
      </c>
      <c r="P52" s="9"/>
    </row>
    <row r="53" spans="1:16">
      <c r="A53" s="12"/>
      <c r="B53" s="25">
        <v>342.6</v>
      </c>
      <c r="C53" s="20" t="s">
        <v>45</v>
      </c>
      <c r="D53" s="46">
        <v>2321771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2321771</v>
      </c>
      <c r="O53" s="47">
        <f t="shared" si="8"/>
        <v>22.101580199904806</v>
      </c>
      <c r="P53" s="9"/>
    </row>
    <row r="54" spans="1:16">
      <c r="A54" s="12"/>
      <c r="B54" s="25">
        <v>342.9</v>
      </c>
      <c r="C54" s="20" t="s">
        <v>96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51058</v>
      </c>
      <c r="K54" s="46">
        <v>0</v>
      </c>
      <c r="L54" s="46">
        <v>0</v>
      </c>
      <c r="M54" s="46">
        <v>0</v>
      </c>
      <c r="N54" s="46">
        <f t="shared" si="10"/>
        <v>51058</v>
      </c>
      <c r="O54" s="47">
        <f t="shared" si="8"/>
        <v>0.48603522132317944</v>
      </c>
      <c r="P54" s="9"/>
    </row>
    <row r="55" spans="1:16">
      <c r="A55" s="12"/>
      <c r="B55" s="25">
        <v>343.6</v>
      </c>
      <c r="C55" s="20" t="s">
        <v>46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25055372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25055372</v>
      </c>
      <c r="O55" s="47">
        <f t="shared" si="8"/>
        <v>238.50901475487862</v>
      </c>
      <c r="P55" s="9"/>
    </row>
    <row r="56" spans="1:16">
      <c r="A56" s="12"/>
      <c r="B56" s="25">
        <v>343.7</v>
      </c>
      <c r="C56" s="20" t="s">
        <v>74</v>
      </c>
      <c r="D56" s="46">
        <v>351284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351284</v>
      </c>
      <c r="O56" s="47">
        <f t="shared" si="8"/>
        <v>3.343969538315088</v>
      </c>
      <c r="P56" s="9"/>
    </row>
    <row r="57" spans="1:16">
      <c r="A57" s="12"/>
      <c r="B57" s="25">
        <v>343.9</v>
      </c>
      <c r="C57" s="20" t="s">
        <v>97</v>
      </c>
      <c r="D57" s="46">
        <v>13981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13981</v>
      </c>
      <c r="O57" s="47">
        <f t="shared" si="8"/>
        <v>0.1330890052356021</v>
      </c>
      <c r="P57" s="9"/>
    </row>
    <row r="58" spans="1:16">
      <c r="A58" s="12"/>
      <c r="B58" s="25">
        <v>347.2</v>
      </c>
      <c r="C58" s="20" t="s">
        <v>47</v>
      </c>
      <c r="D58" s="46">
        <v>458004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458004</v>
      </c>
      <c r="O58" s="47">
        <f t="shared" si="8"/>
        <v>4.3598667301285099</v>
      </c>
      <c r="P58" s="9"/>
    </row>
    <row r="59" spans="1:16" ht="15.75">
      <c r="A59" s="29" t="s">
        <v>39</v>
      </c>
      <c r="B59" s="30"/>
      <c r="C59" s="31"/>
      <c r="D59" s="32">
        <f t="shared" ref="D59:M59" si="11">SUM(D60:D65)</f>
        <v>1160410</v>
      </c>
      <c r="E59" s="32">
        <f t="shared" si="11"/>
        <v>64003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>SUM(D59:M59)</f>
        <v>1224413</v>
      </c>
      <c r="O59" s="45">
        <f t="shared" si="8"/>
        <v>11.655525940028557</v>
      </c>
      <c r="P59" s="10"/>
    </row>
    <row r="60" spans="1:16">
      <c r="A60" s="13"/>
      <c r="B60" s="39">
        <v>351.5</v>
      </c>
      <c r="C60" s="21" t="s">
        <v>89</v>
      </c>
      <c r="D60" s="46">
        <v>109764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2">SUM(D60:M60)</f>
        <v>109764</v>
      </c>
      <c r="O60" s="47">
        <f t="shared" si="8"/>
        <v>1.0448738695859114</v>
      </c>
      <c r="P60" s="9"/>
    </row>
    <row r="61" spans="1:16">
      <c r="A61" s="13"/>
      <c r="B61" s="39">
        <v>351.9</v>
      </c>
      <c r="C61" s="21" t="s">
        <v>113</v>
      </c>
      <c r="D61" s="46">
        <v>528328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528328</v>
      </c>
      <c r="O61" s="47">
        <f t="shared" si="8"/>
        <v>5.0293003331746791</v>
      </c>
      <c r="P61" s="9"/>
    </row>
    <row r="62" spans="1:16">
      <c r="A62" s="13"/>
      <c r="B62" s="39">
        <v>354</v>
      </c>
      <c r="C62" s="21" t="s">
        <v>50</v>
      </c>
      <c r="D62" s="46">
        <v>425768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425768</v>
      </c>
      <c r="O62" s="47">
        <f t="shared" si="8"/>
        <v>4.0530033317467868</v>
      </c>
      <c r="P62" s="9"/>
    </row>
    <row r="63" spans="1:16">
      <c r="A63" s="13"/>
      <c r="B63" s="39">
        <v>355</v>
      </c>
      <c r="C63" s="21" t="s">
        <v>51</v>
      </c>
      <c r="D63" s="46">
        <v>0</v>
      </c>
      <c r="E63" s="46">
        <v>45410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45410</v>
      </c>
      <c r="O63" s="47">
        <f t="shared" si="8"/>
        <v>0.43227034745359355</v>
      </c>
      <c r="P63" s="9"/>
    </row>
    <row r="64" spans="1:16">
      <c r="A64" s="13"/>
      <c r="B64" s="39">
        <v>356</v>
      </c>
      <c r="C64" s="21" t="s">
        <v>52</v>
      </c>
      <c r="D64" s="46">
        <v>0</v>
      </c>
      <c r="E64" s="46">
        <v>18593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18593</v>
      </c>
      <c r="O64" s="47">
        <f t="shared" si="8"/>
        <v>0.17699190861494526</v>
      </c>
      <c r="P64" s="9"/>
    </row>
    <row r="65" spans="1:16">
      <c r="A65" s="13"/>
      <c r="B65" s="39">
        <v>359</v>
      </c>
      <c r="C65" s="21" t="s">
        <v>53</v>
      </c>
      <c r="D65" s="46">
        <v>96550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96550</v>
      </c>
      <c r="O65" s="47">
        <f t="shared" si="8"/>
        <v>0.91908614945264155</v>
      </c>
      <c r="P65" s="9"/>
    </row>
    <row r="66" spans="1:16" ht="15.75">
      <c r="A66" s="29" t="s">
        <v>3</v>
      </c>
      <c r="B66" s="30"/>
      <c r="C66" s="31"/>
      <c r="D66" s="32">
        <f t="shared" ref="D66:M66" si="13">SUM(D67:D76)</f>
        <v>4499666</v>
      </c>
      <c r="E66" s="32">
        <f t="shared" si="13"/>
        <v>14084</v>
      </c>
      <c r="F66" s="32">
        <f t="shared" si="13"/>
        <v>0</v>
      </c>
      <c r="G66" s="32">
        <f t="shared" si="13"/>
        <v>265089</v>
      </c>
      <c r="H66" s="32">
        <f t="shared" si="13"/>
        <v>0</v>
      </c>
      <c r="I66" s="32">
        <f t="shared" si="13"/>
        <v>215660</v>
      </c>
      <c r="J66" s="32">
        <f t="shared" si="13"/>
        <v>931074</v>
      </c>
      <c r="K66" s="32">
        <f t="shared" si="13"/>
        <v>53940999</v>
      </c>
      <c r="L66" s="32">
        <f t="shared" si="13"/>
        <v>164102</v>
      </c>
      <c r="M66" s="32">
        <f t="shared" si="13"/>
        <v>0</v>
      </c>
      <c r="N66" s="32">
        <f>SUM(D66:M66)</f>
        <v>60030674</v>
      </c>
      <c r="O66" s="45">
        <f t="shared" si="8"/>
        <v>571.4485863874346</v>
      </c>
      <c r="P66" s="10"/>
    </row>
    <row r="67" spans="1:16">
      <c r="A67" s="12"/>
      <c r="B67" s="25">
        <v>361.1</v>
      </c>
      <c r="C67" s="20" t="s">
        <v>55</v>
      </c>
      <c r="D67" s="46">
        <v>527035</v>
      </c>
      <c r="E67" s="46">
        <v>24121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5991875</v>
      </c>
      <c r="L67" s="46">
        <v>0</v>
      </c>
      <c r="M67" s="46">
        <v>0</v>
      </c>
      <c r="N67" s="46">
        <f>SUM(D67:M67)</f>
        <v>6543031</v>
      </c>
      <c r="O67" s="47">
        <f t="shared" si="8"/>
        <v>62.284921465968587</v>
      </c>
      <c r="P67" s="9"/>
    </row>
    <row r="68" spans="1:16">
      <c r="A68" s="12"/>
      <c r="B68" s="25">
        <v>361.2</v>
      </c>
      <c r="C68" s="20" t="s">
        <v>75</v>
      </c>
      <c r="D68" s="46">
        <v>1352956</v>
      </c>
      <c r="E68" s="46">
        <v>5916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6" si="14">SUM(D68:M68)</f>
        <v>1358872</v>
      </c>
      <c r="O68" s="47">
        <f t="shared" si="8"/>
        <v>12.935478343645883</v>
      </c>
      <c r="P68" s="9"/>
    </row>
    <row r="69" spans="1:16">
      <c r="A69" s="12"/>
      <c r="B69" s="25">
        <v>361.3</v>
      </c>
      <c r="C69" s="20" t="s">
        <v>56</v>
      </c>
      <c r="D69" s="46">
        <v>653787</v>
      </c>
      <c r="E69" s="46">
        <v>-23738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26624497</v>
      </c>
      <c r="L69" s="46">
        <v>164102</v>
      </c>
      <c r="M69" s="46">
        <v>0</v>
      </c>
      <c r="N69" s="46">
        <f t="shared" si="14"/>
        <v>27418648</v>
      </c>
      <c r="O69" s="47">
        <f t="shared" ref="O69:O81" si="15">(N69/O$83)</f>
        <v>261.0056925273679</v>
      </c>
      <c r="P69" s="9"/>
    </row>
    <row r="70" spans="1:16">
      <c r="A70" s="12"/>
      <c r="B70" s="25">
        <v>361.4</v>
      </c>
      <c r="C70" s="20" t="s">
        <v>114</v>
      </c>
      <c r="D70" s="46">
        <v>392948</v>
      </c>
      <c r="E70" s="46">
        <v>7485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400433</v>
      </c>
      <c r="O70" s="47">
        <f t="shared" si="15"/>
        <v>3.8118324607329841</v>
      </c>
      <c r="P70" s="9"/>
    </row>
    <row r="71" spans="1:16">
      <c r="A71" s="12"/>
      <c r="B71" s="25">
        <v>362</v>
      </c>
      <c r="C71" s="20" t="s">
        <v>98</v>
      </c>
      <c r="D71" s="46">
        <v>789881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789881</v>
      </c>
      <c r="O71" s="47">
        <f t="shared" si="15"/>
        <v>7.519095668729177</v>
      </c>
      <c r="P71" s="9"/>
    </row>
    <row r="72" spans="1:16">
      <c r="A72" s="12"/>
      <c r="B72" s="25">
        <v>364</v>
      </c>
      <c r="C72" s="20" t="s">
        <v>142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90022</v>
      </c>
      <c r="K72" s="46">
        <v>0</v>
      </c>
      <c r="L72" s="46">
        <v>0</v>
      </c>
      <c r="M72" s="46">
        <v>0</v>
      </c>
      <c r="N72" s="46">
        <f t="shared" si="14"/>
        <v>90022</v>
      </c>
      <c r="O72" s="47">
        <f t="shared" si="15"/>
        <v>0.8569443122322703</v>
      </c>
      <c r="P72" s="9"/>
    </row>
    <row r="73" spans="1:16">
      <c r="A73" s="12"/>
      <c r="B73" s="25">
        <v>365</v>
      </c>
      <c r="C73" s="20" t="s">
        <v>115</v>
      </c>
      <c r="D73" s="46">
        <v>57776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57776</v>
      </c>
      <c r="O73" s="47">
        <f t="shared" si="15"/>
        <v>0.5499857210851975</v>
      </c>
      <c r="P73" s="9"/>
    </row>
    <row r="74" spans="1:16">
      <c r="A74" s="12"/>
      <c r="B74" s="25">
        <v>366</v>
      </c>
      <c r="C74" s="20" t="s">
        <v>58</v>
      </c>
      <c r="D74" s="46">
        <v>135219</v>
      </c>
      <c r="E74" s="46">
        <v>300</v>
      </c>
      <c r="F74" s="46">
        <v>0</v>
      </c>
      <c r="G74" s="46">
        <v>193292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328811</v>
      </c>
      <c r="O74" s="47">
        <f t="shared" si="15"/>
        <v>3.1300428367444075</v>
      </c>
      <c r="P74" s="9"/>
    </row>
    <row r="75" spans="1:16">
      <c r="A75" s="12"/>
      <c r="B75" s="25">
        <v>368</v>
      </c>
      <c r="C75" s="20" t="s">
        <v>59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21324351</v>
      </c>
      <c r="L75" s="46">
        <v>0</v>
      </c>
      <c r="M75" s="46">
        <v>0</v>
      </c>
      <c r="N75" s="46">
        <f t="shared" si="14"/>
        <v>21324351</v>
      </c>
      <c r="O75" s="47">
        <f t="shared" si="15"/>
        <v>202.99239409804855</v>
      </c>
      <c r="P75" s="9"/>
    </row>
    <row r="76" spans="1:16">
      <c r="A76" s="12"/>
      <c r="B76" s="25">
        <v>369.9</v>
      </c>
      <c r="C76" s="20" t="s">
        <v>60</v>
      </c>
      <c r="D76" s="46">
        <v>590064</v>
      </c>
      <c r="E76" s="46">
        <v>0</v>
      </c>
      <c r="F76" s="46">
        <v>0</v>
      </c>
      <c r="G76" s="46">
        <v>71797</v>
      </c>
      <c r="H76" s="46">
        <v>0</v>
      </c>
      <c r="I76" s="46">
        <v>215660</v>
      </c>
      <c r="J76" s="46">
        <v>841052</v>
      </c>
      <c r="K76" s="46">
        <v>276</v>
      </c>
      <c r="L76" s="46">
        <v>0</v>
      </c>
      <c r="M76" s="46">
        <v>0</v>
      </c>
      <c r="N76" s="46">
        <f t="shared" si="14"/>
        <v>1718849</v>
      </c>
      <c r="O76" s="47">
        <f t="shared" si="15"/>
        <v>16.362198952879581</v>
      </c>
      <c r="P76" s="9"/>
    </row>
    <row r="77" spans="1:16" ht="15.75">
      <c r="A77" s="29" t="s">
        <v>40</v>
      </c>
      <c r="B77" s="30"/>
      <c r="C77" s="31"/>
      <c r="D77" s="32">
        <f t="shared" ref="D77:M77" si="16">SUM(D78:D80)</f>
        <v>2274221</v>
      </c>
      <c r="E77" s="32">
        <f t="shared" si="16"/>
        <v>2337376</v>
      </c>
      <c r="F77" s="32">
        <f t="shared" si="16"/>
        <v>0</v>
      </c>
      <c r="G77" s="32">
        <f t="shared" si="16"/>
        <v>4993801</v>
      </c>
      <c r="H77" s="32">
        <f t="shared" si="16"/>
        <v>0</v>
      </c>
      <c r="I77" s="32">
        <f t="shared" si="16"/>
        <v>1573162</v>
      </c>
      <c r="J77" s="32">
        <f t="shared" si="16"/>
        <v>844140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12022700</v>
      </c>
      <c r="O77" s="45">
        <f t="shared" si="15"/>
        <v>114.44740599714422</v>
      </c>
      <c r="P77" s="9"/>
    </row>
    <row r="78" spans="1:16">
      <c r="A78" s="12"/>
      <c r="B78" s="25">
        <v>381</v>
      </c>
      <c r="C78" s="20" t="s">
        <v>61</v>
      </c>
      <c r="D78" s="46">
        <v>2274221</v>
      </c>
      <c r="E78" s="46">
        <v>2337376</v>
      </c>
      <c r="F78" s="46">
        <v>0</v>
      </c>
      <c r="G78" s="46">
        <v>4993801</v>
      </c>
      <c r="H78" s="46">
        <v>0</v>
      </c>
      <c r="I78" s="46">
        <v>0</v>
      </c>
      <c r="J78" s="46">
        <v>844140</v>
      </c>
      <c r="K78" s="46">
        <v>0</v>
      </c>
      <c r="L78" s="46">
        <v>0</v>
      </c>
      <c r="M78" s="46">
        <v>0</v>
      </c>
      <c r="N78" s="46">
        <f>SUM(D78:M78)</f>
        <v>10449538</v>
      </c>
      <c r="O78" s="47">
        <f t="shared" si="15"/>
        <v>99.472041884816747</v>
      </c>
      <c r="P78" s="9"/>
    </row>
    <row r="79" spans="1:16">
      <c r="A79" s="12"/>
      <c r="B79" s="25">
        <v>389.1</v>
      </c>
      <c r="C79" s="20" t="s">
        <v>134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1365459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1365459</v>
      </c>
      <c r="O79" s="47">
        <f t="shared" si="15"/>
        <v>12.998181818181818</v>
      </c>
      <c r="P79" s="9"/>
    </row>
    <row r="80" spans="1:16" ht="15.75" thickBot="1">
      <c r="A80" s="12"/>
      <c r="B80" s="25">
        <v>389.8</v>
      </c>
      <c r="C80" s="20" t="s">
        <v>117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207703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207703</v>
      </c>
      <c r="O80" s="47">
        <f t="shared" si="15"/>
        <v>1.9771822941456449</v>
      </c>
      <c r="P80" s="9"/>
    </row>
    <row r="81" spans="1:119" ht="16.5" thickBot="1">
      <c r="A81" s="14" t="s">
        <v>48</v>
      </c>
      <c r="B81" s="23"/>
      <c r="C81" s="22"/>
      <c r="D81" s="15">
        <f t="shared" ref="D81:M81" si="17">SUM(D5,D14,D27,D47,D59,D66,D77)</f>
        <v>152016032</v>
      </c>
      <c r="E81" s="15">
        <f t="shared" si="17"/>
        <v>6675085</v>
      </c>
      <c r="F81" s="15">
        <f t="shared" si="17"/>
        <v>0</v>
      </c>
      <c r="G81" s="15">
        <f t="shared" si="17"/>
        <v>6337646</v>
      </c>
      <c r="H81" s="15">
        <f t="shared" si="17"/>
        <v>0</v>
      </c>
      <c r="I81" s="15">
        <f t="shared" si="17"/>
        <v>26844194</v>
      </c>
      <c r="J81" s="15">
        <f t="shared" si="17"/>
        <v>29599856</v>
      </c>
      <c r="K81" s="15">
        <f t="shared" si="17"/>
        <v>53940999</v>
      </c>
      <c r="L81" s="15">
        <f t="shared" si="17"/>
        <v>164102</v>
      </c>
      <c r="M81" s="15">
        <f t="shared" si="17"/>
        <v>0</v>
      </c>
      <c r="N81" s="15">
        <f>SUM(D81:M81)</f>
        <v>275577914</v>
      </c>
      <c r="O81" s="38">
        <f t="shared" si="15"/>
        <v>2623.3023702998571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48" t="s">
        <v>150</v>
      </c>
      <c r="M83" s="48"/>
      <c r="N83" s="48"/>
      <c r="O83" s="43">
        <v>105050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77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70733921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70733921</v>
      </c>
      <c r="O5" s="33">
        <f t="shared" ref="O5:O36" si="1">(N5/O$79)</f>
        <v>678.50934781148976</v>
      </c>
      <c r="P5" s="6"/>
    </row>
    <row r="6" spans="1:133">
      <c r="A6" s="12"/>
      <c r="B6" s="25">
        <v>311</v>
      </c>
      <c r="C6" s="20" t="s">
        <v>2</v>
      </c>
      <c r="D6" s="46">
        <v>55494922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55494922</v>
      </c>
      <c r="O6" s="47">
        <f t="shared" si="1"/>
        <v>532.33049717503286</v>
      </c>
      <c r="P6" s="9"/>
    </row>
    <row r="7" spans="1:133">
      <c r="A7" s="12"/>
      <c r="B7" s="25">
        <v>312.41000000000003</v>
      </c>
      <c r="C7" s="20" t="s">
        <v>11</v>
      </c>
      <c r="D7" s="46">
        <v>128593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128593</v>
      </c>
      <c r="O7" s="47">
        <f t="shared" si="1"/>
        <v>1.2335178275091367</v>
      </c>
      <c r="P7" s="9"/>
    </row>
    <row r="8" spans="1:133">
      <c r="A8" s="12"/>
      <c r="B8" s="25">
        <v>312.42</v>
      </c>
      <c r="C8" s="20" t="s">
        <v>10</v>
      </c>
      <c r="D8" s="46">
        <v>1714240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1714240</v>
      </c>
      <c r="O8" s="47">
        <f t="shared" si="1"/>
        <v>16.443706894070928</v>
      </c>
      <c r="P8" s="9"/>
    </row>
    <row r="9" spans="1:133">
      <c r="A9" s="12"/>
      <c r="B9" s="25">
        <v>314.10000000000002</v>
      </c>
      <c r="C9" s="20" t="s">
        <v>12</v>
      </c>
      <c r="D9" s="46">
        <v>8992122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8992122</v>
      </c>
      <c r="O9" s="47">
        <f t="shared" si="1"/>
        <v>86.256194304022102</v>
      </c>
      <c r="P9" s="9"/>
    </row>
    <row r="10" spans="1:133">
      <c r="A10" s="12"/>
      <c r="B10" s="25">
        <v>314.39999999999998</v>
      </c>
      <c r="C10" s="20" t="s">
        <v>13</v>
      </c>
      <c r="D10" s="46">
        <v>199933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199933</v>
      </c>
      <c r="O10" s="47">
        <f t="shared" si="1"/>
        <v>1.917840938522192</v>
      </c>
      <c r="P10" s="9"/>
    </row>
    <row r="11" spans="1:133">
      <c r="A11" s="12"/>
      <c r="B11" s="25">
        <v>315</v>
      </c>
      <c r="C11" s="20" t="s">
        <v>103</v>
      </c>
      <c r="D11" s="46">
        <v>3019324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3019324</v>
      </c>
      <c r="O11" s="47">
        <f t="shared" si="1"/>
        <v>28.96261834645896</v>
      </c>
      <c r="P11" s="9"/>
    </row>
    <row r="12" spans="1:133">
      <c r="A12" s="12"/>
      <c r="B12" s="25">
        <v>316</v>
      </c>
      <c r="C12" s="20" t="s">
        <v>104</v>
      </c>
      <c r="D12" s="46">
        <v>1184787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1184787</v>
      </c>
      <c r="O12" s="47">
        <f t="shared" si="1"/>
        <v>11.36497232587363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SUM(D14:D23)</f>
        <v>36003791</v>
      </c>
      <c r="E13" s="32">
        <f t="shared" si="3"/>
        <v>1789265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37793056</v>
      </c>
      <c r="O13" s="45">
        <f t="shared" si="1"/>
        <v>362.52679642010952</v>
      </c>
      <c r="P13" s="10"/>
    </row>
    <row r="14" spans="1:133">
      <c r="A14" s="12"/>
      <c r="B14" s="25">
        <v>322</v>
      </c>
      <c r="C14" s="20" t="s">
        <v>0</v>
      </c>
      <c r="D14" s="46">
        <v>11099436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11099436</v>
      </c>
      <c r="O14" s="47">
        <f t="shared" si="1"/>
        <v>106.47043137104433</v>
      </c>
      <c r="P14" s="9"/>
    </row>
    <row r="15" spans="1:133">
      <c r="A15" s="12"/>
      <c r="B15" s="25">
        <v>323.10000000000002</v>
      </c>
      <c r="C15" s="20" t="s">
        <v>17</v>
      </c>
      <c r="D15" s="46">
        <v>6698010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6698010</v>
      </c>
      <c r="O15" s="47">
        <f t="shared" si="1"/>
        <v>64.250112710913299</v>
      </c>
      <c r="P15" s="9"/>
    </row>
    <row r="16" spans="1:133">
      <c r="A16" s="12"/>
      <c r="B16" s="25">
        <v>323.39999999999998</v>
      </c>
      <c r="C16" s="20" t="s">
        <v>124</v>
      </c>
      <c r="D16" s="46">
        <v>84360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84360</v>
      </c>
      <c r="O16" s="47">
        <f t="shared" si="1"/>
        <v>0.80921639536110657</v>
      </c>
      <c r="P16" s="9"/>
    </row>
    <row r="17" spans="1:16">
      <c r="A17" s="12"/>
      <c r="B17" s="25">
        <v>323.7</v>
      </c>
      <c r="C17" s="20" t="s">
        <v>18</v>
      </c>
      <c r="D17" s="46">
        <v>3721359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3721359</v>
      </c>
      <c r="O17" s="47">
        <f t="shared" si="1"/>
        <v>35.696831624284165</v>
      </c>
      <c r="P17" s="9"/>
    </row>
    <row r="18" spans="1:16">
      <c r="A18" s="12"/>
      <c r="B18" s="25">
        <v>323.89999999999998</v>
      </c>
      <c r="C18" s="20" t="s">
        <v>19</v>
      </c>
      <c r="D18" s="46">
        <v>125000</v>
      </c>
      <c r="E18" s="46">
        <v>101394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226394</v>
      </c>
      <c r="O18" s="47">
        <f t="shared" si="1"/>
        <v>2.171665915260578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1150520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1150520</v>
      </c>
      <c r="O19" s="47">
        <f t="shared" si="1"/>
        <v>11.036268933035329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234228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234228</v>
      </c>
      <c r="O20" s="47">
        <f t="shared" si="1"/>
        <v>2.246812919068768</v>
      </c>
      <c r="P20" s="9"/>
    </row>
    <row r="21" spans="1:16">
      <c r="A21" s="12"/>
      <c r="B21" s="25">
        <v>324.70999999999998</v>
      </c>
      <c r="C21" s="20" t="s">
        <v>72</v>
      </c>
      <c r="D21" s="46">
        <v>0</v>
      </c>
      <c r="E21" s="46">
        <v>303123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303123</v>
      </c>
      <c r="O21" s="47">
        <f t="shared" si="1"/>
        <v>2.9076825676984912</v>
      </c>
      <c r="P21" s="9"/>
    </row>
    <row r="22" spans="1:16">
      <c r="A22" s="12"/>
      <c r="B22" s="25">
        <v>325.2</v>
      </c>
      <c r="C22" s="20" t="s">
        <v>22</v>
      </c>
      <c r="D22" s="46">
        <v>12980251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12980251</v>
      </c>
      <c r="O22" s="47">
        <f t="shared" si="1"/>
        <v>124.51199531889993</v>
      </c>
      <c r="P22" s="9"/>
    </row>
    <row r="23" spans="1:16">
      <c r="A23" s="12"/>
      <c r="B23" s="25">
        <v>329</v>
      </c>
      <c r="C23" s="20" t="s">
        <v>105</v>
      </c>
      <c r="D23" s="46">
        <v>1295375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5">SUM(D23:M23)</f>
        <v>1295375</v>
      </c>
      <c r="O23" s="47">
        <f t="shared" si="1"/>
        <v>12.425778664543545</v>
      </c>
      <c r="P23" s="9"/>
    </row>
    <row r="24" spans="1:16" ht="15.75">
      <c r="A24" s="29" t="s">
        <v>24</v>
      </c>
      <c r="B24" s="30"/>
      <c r="C24" s="31"/>
      <c r="D24" s="32">
        <f t="shared" ref="D24:M24" si="6">SUM(D25:D41)</f>
        <v>12307168</v>
      </c>
      <c r="E24" s="32">
        <f t="shared" si="6"/>
        <v>3297974</v>
      </c>
      <c r="F24" s="32">
        <f t="shared" si="6"/>
        <v>0</v>
      </c>
      <c r="G24" s="32">
        <f t="shared" si="6"/>
        <v>1069257</v>
      </c>
      <c r="H24" s="32">
        <f t="shared" si="6"/>
        <v>0</v>
      </c>
      <c r="I24" s="32">
        <f t="shared" si="6"/>
        <v>0</v>
      </c>
      <c r="J24" s="32">
        <f t="shared" si="6"/>
        <v>72717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16747116</v>
      </c>
      <c r="O24" s="45">
        <f t="shared" si="1"/>
        <v>160.6453395236405</v>
      </c>
      <c r="P24" s="10"/>
    </row>
    <row r="25" spans="1:16">
      <c r="A25" s="12"/>
      <c r="B25" s="25">
        <v>331.1</v>
      </c>
      <c r="C25" s="20" t="s">
        <v>140</v>
      </c>
      <c r="D25" s="46">
        <v>448281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448281</v>
      </c>
      <c r="O25" s="47">
        <f t="shared" si="1"/>
        <v>4.300098801906973</v>
      </c>
      <c r="P25" s="9"/>
    </row>
    <row r="26" spans="1:16">
      <c r="A26" s="12"/>
      <c r="B26" s="25">
        <v>331.2</v>
      </c>
      <c r="C26" s="20" t="s">
        <v>23</v>
      </c>
      <c r="D26" s="46">
        <v>421481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421481</v>
      </c>
      <c r="O26" s="47">
        <f t="shared" si="1"/>
        <v>4.0430219954148239</v>
      </c>
      <c r="P26" s="9"/>
    </row>
    <row r="27" spans="1:16">
      <c r="A27" s="12"/>
      <c r="B27" s="25">
        <v>331.42</v>
      </c>
      <c r="C27" s="20" t="s">
        <v>26</v>
      </c>
      <c r="D27" s="46">
        <v>283918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283918</v>
      </c>
      <c r="O27" s="47">
        <f t="shared" si="1"/>
        <v>2.7234601770760389</v>
      </c>
      <c r="P27" s="9"/>
    </row>
    <row r="28" spans="1:16">
      <c r="A28" s="12"/>
      <c r="B28" s="25">
        <v>331.49</v>
      </c>
      <c r="C28" s="20" t="s">
        <v>137</v>
      </c>
      <c r="D28" s="46">
        <v>0</v>
      </c>
      <c r="E28" s="46">
        <v>0</v>
      </c>
      <c r="F28" s="46">
        <v>0</v>
      </c>
      <c r="G28" s="46">
        <v>484515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484515</v>
      </c>
      <c r="O28" s="47">
        <f t="shared" si="1"/>
        <v>4.6476704812516187</v>
      </c>
      <c r="P28" s="9"/>
    </row>
    <row r="29" spans="1:16">
      <c r="A29" s="12"/>
      <c r="B29" s="25">
        <v>331.9</v>
      </c>
      <c r="C29" s="20" t="s">
        <v>25</v>
      </c>
      <c r="D29" s="46">
        <v>0</v>
      </c>
      <c r="E29" s="46">
        <v>332648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332648</v>
      </c>
      <c r="O29" s="47">
        <f t="shared" si="1"/>
        <v>3.1908987136567255</v>
      </c>
      <c r="P29" s="9"/>
    </row>
    <row r="30" spans="1:16">
      <c r="A30" s="12"/>
      <c r="B30" s="25">
        <v>334.1</v>
      </c>
      <c r="C30" s="20" t="s">
        <v>141</v>
      </c>
      <c r="D30" s="46">
        <v>47807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47807</v>
      </c>
      <c r="O30" s="47">
        <f t="shared" si="1"/>
        <v>0.45858473462575183</v>
      </c>
      <c r="P30" s="9"/>
    </row>
    <row r="31" spans="1:16">
      <c r="A31" s="12"/>
      <c r="B31" s="25">
        <v>334.2</v>
      </c>
      <c r="C31" s="20" t="s">
        <v>80</v>
      </c>
      <c r="D31" s="46">
        <v>5190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5190</v>
      </c>
      <c r="O31" s="47">
        <f t="shared" si="1"/>
        <v>4.9784650212472061E-2</v>
      </c>
      <c r="P31" s="9"/>
    </row>
    <row r="32" spans="1:16">
      <c r="A32" s="12"/>
      <c r="B32" s="25">
        <v>334.49</v>
      </c>
      <c r="C32" s="20" t="s">
        <v>120</v>
      </c>
      <c r="D32" s="46">
        <v>0</v>
      </c>
      <c r="E32" s="46">
        <v>0</v>
      </c>
      <c r="F32" s="46">
        <v>0</v>
      </c>
      <c r="G32" s="46">
        <v>584742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584742</v>
      </c>
      <c r="O32" s="47">
        <f t="shared" si="1"/>
        <v>5.6090897754414915</v>
      </c>
      <c r="P32" s="9"/>
    </row>
    <row r="33" spans="1:16">
      <c r="A33" s="12"/>
      <c r="B33" s="25">
        <v>334.9</v>
      </c>
      <c r="C33" s="20" t="s">
        <v>27</v>
      </c>
      <c r="D33" s="46">
        <v>0</v>
      </c>
      <c r="E33" s="46">
        <v>552277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552277</v>
      </c>
      <c r="O33" s="47">
        <f t="shared" si="1"/>
        <v>5.2976719201143414</v>
      </c>
      <c r="P33" s="9"/>
    </row>
    <row r="34" spans="1:16">
      <c r="A34" s="12"/>
      <c r="B34" s="25">
        <v>335.12</v>
      </c>
      <c r="C34" s="20" t="s">
        <v>106</v>
      </c>
      <c r="D34" s="46">
        <v>3536598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3536598</v>
      </c>
      <c r="O34" s="47">
        <f t="shared" si="1"/>
        <v>33.924526853974619</v>
      </c>
      <c r="P34" s="9"/>
    </row>
    <row r="35" spans="1:16">
      <c r="A35" s="12"/>
      <c r="B35" s="25">
        <v>335.14</v>
      </c>
      <c r="C35" s="20" t="s">
        <v>107</v>
      </c>
      <c r="D35" s="46">
        <v>89732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89732</v>
      </c>
      <c r="O35" s="47">
        <f t="shared" si="1"/>
        <v>0.86074686567736858</v>
      </c>
      <c r="P35" s="9"/>
    </row>
    <row r="36" spans="1:16">
      <c r="A36" s="12"/>
      <c r="B36" s="25">
        <v>335.15</v>
      </c>
      <c r="C36" s="20" t="s">
        <v>108</v>
      </c>
      <c r="D36" s="46">
        <v>45250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45250</v>
      </c>
      <c r="O36" s="47">
        <f t="shared" si="1"/>
        <v>0.43405692140931806</v>
      </c>
      <c r="P36" s="9"/>
    </row>
    <row r="37" spans="1:16">
      <c r="A37" s="12"/>
      <c r="B37" s="25">
        <v>335.18</v>
      </c>
      <c r="C37" s="20" t="s">
        <v>109</v>
      </c>
      <c r="D37" s="46">
        <v>6904287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6904287</v>
      </c>
      <c r="O37" s="47">
        <f t="shared" ref="O37:O68" si="8">(N37/O$79)</f>
        <v>66.22880795019617</v>
      </c>
      <c r="P37" s="9"/>
    </row>
    <row r="38" spans="1:16">
      <c r="A38" s="12"/>
      <c r="B38" s="25">
        <v>335.21</v>
      </c>
      <c r="C38" s="20" t="s">
        <v>32</v>
      </c>
      <c r="D38" s="46">
        <v>87336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87336</v>
      </c>
      <c r="O38" s="47">
        <f t="shared" si="8"/>
        <v>0.83776343178351831</v>
      </c>
      <c r="P38" s="9"/>
    </row>
    <row r="39" spans="1:16">
      <c r="A39" s="12"/>
      <c r="B39" s="25">
        <v>335.49</v>
      </c>
      <c r="C39" s="20" t="s">
        <v>93</v>
      </c>
      <c r="D39" s="46">
        <v>111734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72717</v>
      </c>
      <c r="K39" s="46">
        <v>0</v>
      </c>
      <c r="L39" s="46">
        <v>0</v>
      </c>
      <c r="M39" s="46">
        <v>0</v>
      </c>
      <c r="N39" s="46">
        <f t="shared" si="7"/>
        <v>184451</v>
      </c>
      <c r="O39" s="47">
        <f t="shared" si="8"/>
        <v>1.7693311206822129</v>
      </c>
      <c r="P39" s="9"/>
    </row>
    <row r="40" spans="1:16">
      <c r="A40" s="12"/>
      <c r="B40" s="25">
        <v>335.9</v>
      </c>
      <c r="C40" s="20" t="s">
        <v>94</v>
      </c>
      <c r="D40" s="46">
        <v>325554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325554</v>
      </c>
      <c r="O40" s="47">
        <f t="shared" si="8"/>
        <v>3.122850099281528</v>
      </c>
      <c r="P40" s="9"/>
    </row>
    <row r="41" spans="1:16">
      <c r="A41" s="12"/>
      <c r="B41" s="25">
        <v>338</v>
      </c>
      <c r="C41" s="20" t="s">
        <v>121</v>
      </c>
      <c r="D41" s="46">
        <v>0</v>
      </c>
      <c r="E41" s="46">
        <v>2413049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2413049</v>
      </c>
      <c r="O41" s="47">
        <f t="shared" si="8"/>
        <v>23.146975030935547</v>
      </c>
      <c r="P41" s="9"/>
    </row>
    <row r="42" spans="1:16" ht="15.75">
      <c r="A42" s="29" t="s">
        <v>38</v>
      </c>
      <c r="B42" s="30"/>
      <c r="C42" s="31"/>
      <c r="D42" s="32">
        <f t="shared" ref="D42:M42" si="9">SUM(D43:D53)</f>
        <v>18801246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24330000</v>
      </c>
      <c r="J42" s="32">
        <f t="shared" si="9"/>
        <v>25531219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68662465</v>
      </c>
      <c r="O42" s="45">
        <f t="shared" si="8"/>
        <v>658.63907567458682</v>
      </c>
      <c r="P42" s="10"/>
    </row>
    <row r="43" spans="1:16">
      <c r="A43" s="12"/>
      <c r="B43" s="25">
        <v>341.2</v>
      </c>
      <c r="C43" s="20" t="s">
        <v>110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25486420</v>
      </c>
      <c r="K43" s="46">
        <v>0</v>
      </c>
      <c r="L43" s="46">
        <v>0</v>
      </c>
      <c r="M43" s="46">
        <v>0</v>
      </c>
      <c r="N43" s="46">
        <f t="shared" ref="N43:N53" si="10">SUM(D43:M43)</f>
        <v>25486420</v>
      </c>
      <c r="O43" s="47">
        <f t="shared" si="8"/>
        <v>244.4763978551353</v>
      </c>
      <c r="P43" s="9"/>
    </row>
    <row r="44" spans="1:16">
      <c r="A44" s="12"/>
      <c r="B44" s="25">
        <v>341.3</v>
      </c>
      <c r="C44" s="20" t="s">
        <v>111</v>
      </c>
      <c r="D44" s="46">
        <v>768595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768595</v>
      </c>
      <c r="O44" s="47">
        <f t="shared" si="8"/>
        <v>7.3726846300683944</v>
      </c>
      <c r="P44" s="9"/>
    </row>
    <row r="45" spans="1:16">
      <c r="A45" s="12"/>
      <c r="B45" s="25">
        <v>341.9</v>
      </c>
      <c r="C45" s="20" t="s">
        <v>112</v>
      </c>
      <c r="D45" s="46">
        <v>3532954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3532954</v>
      </c>
      <c r="O45" s="47">
        <f t="shared" si="8"/>
        <v>33.889572082226209</v>
      </c>
      <c r="P45" s="9"/>
    </row>
    <row r="46" spans="1:16">
      <c r="A46" s="12"/>
      <c r="B46" s="25">
        <v>342.1</v>
      </c>
      <c r="C46" s="20" t="s">
        <v>43</v>
      </c>
      <c r="D46" s="46">
        <v>6364104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6364104</v>
      </c>
      <c r="O46" s="47">
        <f t="shared" si="8"/>
        <v>61.04714673522048</v>
      </c>
      <c r="P46" s="9"/>
    </row>
    <row r="47" spans="1:16">
      <c r="A47" s="12"/>
      <c r="B47" s="25">
        <v>342.2</v>
      </c>
      <c r="C47" s="20" t="s">
        <v>44</v>
      </c>
      <c r="D47" s="46">
        <v>4322737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4322737</v>
      </c>
      <c r="O47" s="47">
        <f t="shared" si="8"/>
        <v>41.465500868113843</v>
      </c>
      <c r="P47" s="9"/>
    </row>
    <row r="48" spans="1:16">
      <c r="A48" s="12"/>
      <c r="B48" s="25">
        <v>342.6</v>
      </c>
      <c r="C48" s="20" t="s">
        <v>45</v>
      </c>
      <c r="D48" s="46">
        <v>2387413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2387413</v>
      </c>
      <c r="O48" s="47">
        <f t="shared" si="8"/>
        <v>22.901063799173134</v>
      </c>
      <c r="P48" s="9"/>
    </row>
    <row r="49" spans="1:16">
      <c r="A49" s="12"/>
      <c r="B49" s="25">
        <v>342.9</v>
      </c>
      <c r="C49" s="20" t="s">
        <v>96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44799</v>
      </c>
      <c r="K49" s="46">
        <v>0</v>
      </c>
      <c r="L49" s="46">
        <v>0</v>
      </c>
      <c r="M49" s="46">
        <v>0</v>
      </c>
      <c r="N49" s="46">
        <f t="shared" si="10"/>
        <v>44799</v>
      </c>
      <c r="O49" s="47">
        <f t="shared" si="8"/>
        <v>0.42973074082245394</v>
      </c>
      <c r="P49" s="9"/>
    </row>
    <row r="50" spans="1:16">
      <c r="A50" s="12"/>
      <c r="B50" s="25">
        <v>343.6</v>
      </c>
      <c r="C50" s="20" t="s">
        <v>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24330000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24330000</v>
      </c>
      <c r="O50" s="47">
        <f t="shared" si="8"/>
        <v>233.3835336549991</v>
      </c>
      <c r="P50" s="9"/>
    </row>
    <row r="51" spans="1:16">
      <c r="A51" s="12"/>
      <c r="B51" s="25">
        <v>343.7</v>
      </c>
      <c r="C51" s="20" t="s">
        <v>74</v>
      </c>
      <c r="D51" s="46">
        <v>350681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350681</v>
      </c>
      <c r="O51" s="47">
        <f t="shared" si="8"/>
        <v>3.3638787902042226</v>
      </c>
      <c r="P51" s="9"/>
    </row>
    <row r="52" spans="1:16">
      <c r="A52" s="12"/>
      <c r="B52" s="25">
        <v>343.9</v>
      </c>
      <c r="C52" s="20" t="s">
        <v>97</v>
      </c>
      <c r="D52" s="46">
        <v>16152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16152</v>
      </c>
      <c r="O52" s="47">
        <f t="shared" si="8"/>
        <v>0.154936738002283</v>
      </c>
      <c r="P52" s="9"/>
    </row>
    <row r="53" spans="1:16">
      <c r="A53" s="12"/>
      <c r="B53" s="25">
        <v>347.2</v>
      </c>
      <c r="C53" s="20" t="s">
        <v>47</v>
      </c>
      <c r="D53" s="46">
        <v>1058610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1058610</v>
      </c>
      <c r="O53" s="47">
        <f t="shared" si="8"/>
        <v>10.154629780621397</v>
      </c>
      <c r="P53" s="9"/>
    </row>
    <row r="54" spans="1:16" ht="15.75">
      <c r="A54" s="29" t="s">
        <v>39</v>
      </c>
      <c r="B54" s="30"/>
      <c r="C54" s="31"/>
      <c r="D54" s="32">
        <f t="shared" ref="D54:M54" si="11">SUM(D55:D60)</f>
        <v>1531597</v>
      </c>
      <c r="E54" s="32">
        <f t="shared" si="11"/>
        <v>534226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>SUM(D54:M54)</f>
        <v>2065823</v>
      </c>
      <c r="O54" s="45">
        <f t="shared" si="8"/>
        <v>19.816238045448877</v>
      </c>
      <c r="P54" s="10"/>
    </row>
    <row r="55" spans="1:16">
      <c r="A55" s="13"/>
      <c r="B55" s="39">
        <v>351.5</v>
      </c>
      <c r="C55" s="21" t="s">
        <v>89</v>
      </c>
      <c r="D55" s="46">
        <v>124395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2">SUM(D55:M55)</f>
        <v>124395</v>
      </c>
      <c r="O55" s="47">
        <f t="shared" si="8"/>
        <v>1.1932488561041352</v>
      </c>
      <c r="P55" s="9"/>
    </row>
    <row r="56" spans="1:16">
      <c r="A56" s="13"/>
      <c r="B56" s="39">
        <v>351.9</v>
      </c>
      <c r="C56" s="21" t="s">
        <v>113</v>
      </c>
      <c r="D56" s="46">
        <v>826041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826041</v>
      </c>
      <c r="O56" s="47">
        <f t="shared" si="8"/>
        <v>7.9237306832679453</v>
      </c>
      <c r="P56" s="9"/>
    </row>
    <row r="57" spans="1:16">
      <c r="A57" s="13"/>
      <c r="B57" s="39">
        <v>354</v>
      </c>
      <c r="C57" s="21" t="s">
        <v>50</v>
      </c>
      <c r="D57" s="46">
        <v>478703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478703</v>
      </c>
      <c r="O57" s="47">
        <f t="shared" si="8"/>
        <v>4.5919193469481723</v>
      </c>
      <c r="P57" s="9"/>
    </row>
    <row r="58" spans="1:16">
      <c r="A58" s="13"/>
      <c r="B58" s="39">
        <v>355</v>
      </c>
      <c r="C58" s="21" t="s">
        <v>51</v>
      </c>
      <c r="D58" s="46">
        <v>0</v>
      </c>
      <c r="E58" s="46">
        <v>509326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509326</v>
      </c>
      <c r="O58" s="47">
        <f t="shared" si="8"/>
        <v>4.8856679680380628</v>
      </c>
      <c r="P58" s="9"/>
    </row>
    <row r="59" spans="1:16">
      <c r="A59" s="13"/>
      <c r="B59" s="39">
        <v>356</v>
      </c>
      <c r="C59" s="21" t="s">
        <v>52</v>
      </c>
      <c r="D59" s="46">
        <v>0</v>
      </c>
      <c r="E59" s="46">
        <v>24900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24900</v>
      </c>
      <c r="O59" s="47">
        <f t="shared" si="8"/>
        <v>0.2388512120020336</v>
      </c>
      <c r="P59" s="9"/>
    </row>
    <row r="60" spans="1:16">
      <c r="A60" s="13"/>
      <c r="B60" s="39">
        <v>359</v>
      </c>
      <c r="C60" s="21" t="s">
        <v>53</v>
      </c>
      <c r="D60" s="46">
        <v>102458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102458</v>
      </c>
      <c r="O60" s="47">
        <f t="shared" si="8"/>
        <v>0.98281997908852847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SUM(D62:D71)</f>
        <v>4584390</v>
      </c>
      <c r="E61" s="32">
        <f t="shared" si="13"/>
        <v>108735</v>
      </c>
      <c r="F61" s="32">
        <f t="shared" si="13"/>
        <v>0</v>
      </c>
      <c r="G61" s="32">
        <f t="shared" si="13"/>
        <v>1115416</v>
      </c>
      <c r="H61" s="32">
        <f t="shared" si="13"/>
        <v>0</v>
      </c>
      <c r="I61" s="32">
        <f t="shared" si="13"/>
        <v>859775</v>
      </c>
      <c r="J61" s="32">
        <f t="shared" si="13"/>
        <v>2334550</v>
      </c>
      <c r="K61" s="32">
        <f t="shared" si="13"/>
        <v>36310771</v>
      </c>
      <c r="L61" s="32">
        <f t="shared" si="13"/>
        <v>132379</v>
      </c>
      <c r="M61" s="32">
        <f t="shared" si="13"/>
        <v>0</v>
      </c>
      <c r="N61" s="32">
        <f>SUM(D61:M61)</f>
        <v>45446016</v>
      </c>
      <c r="O61" s="45">
        <f t="shared" si="8"/>
        <v>435.93718884593619</v>
      </c>
      <c r="P61" s="10"/>
    </row>
    <row r="62" spans="1:16">
      <c r="A62" s="12"/>
      <c r="B62" s="25">
        <v>361.1</v>
      </c>
      <c r="C62" s="20" t="s">
        <v>55</v>
      </c>
      <c r="D62" s="46">
        <v>1916576</v>
      </c>
      <c r="E62" s="46">
        <v>78465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6286814</v>
      </c>
      <c r="L62" s="46">
        <v>0</v>
      </c>
      <c r="M62" s="46">
        <v>0</v>
      </c>
      <c r="N62" s="46">
        <f>SUM(D62:M62)</f>
        <v>8281855</v>
      </c>
      <c r="O62" s="47">
        <f t="shared" si="8"/>
        <v>79.443016239963939</v>
      </c>
      <c r="P62" s="9"/>
    </row>
    <row r="63" spans="1:16">
      <c r="A63" s="12"/>
      <c r="B63" s="25">
        <v>361.3</v>
      </c>
      <c r="C63" s="20" t="s">
        <v>56</v>
      </c>
      <c r="D63" s="46">
        <v>1487768</v>
      </c>
      <c r="E63" s="46">
        <v>804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7778279</v>
      </c>
      <c r="L63" s="46">
        <v>132379</v>
      </c>
      <c r="M63" s="46">
        <v>0</v>
      </c>
      <c r="N63" s="46">
        <f t="shared" ref="N63:N71" si="14">SUM(D63:M63)</f>
        <v>9399230</v>
      </c>
      <c r="O63" s="47">
        <f t="shared" si="8"/>
        <v>90.161344473328285</v>
      </c>
      <c r="P63" s="9"/>
    </row>
    <row r="64" spans="1:16">
      <c r="A64" s="12"/>
      <c r="B64" s="25">
        <v>361.4</v>
      </c>
      <c r="C64" s="20" t="s">
        <v>114</v>
      </c>
      <c r="D64" s="46">
        <v>-99934</v>
      </c>
      <c r="E64" s="46">
        <v>1094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-98840</v>
      </c>
      <c r="O64" s="47">
        <f t="shared" si="8"/>
        <v>-0.94811461021208832</v>
      </c>
      <c r="P64" s="9"/>
    </row>
    <row r="65" spans="1:119">
      <c r="A65" s="12"/>
      <c r="B65" s="25">
        <v>362</v>
      </c>
      <c r="C65" s="20" t="s">
        <v>98</v>
      </c>
      <c r="D65" s="46">
        <v>522457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522457</v>
      </c>
      <c r="O65" s="47">
        <f t="shared" si="8"/>
        <v>5.0116260108010628</v>
      </c>
      <c r="P65" s="9"/>
    </row>
    <row r="66" spans="1:119">
      <c r="A66" s="12"/>
      <c r="B66" s="25">
        <v>364</v>
      </c>
      <c r="C66" s="20" t="s">
        <v>142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16</v>
      </c>
      <c r="K66" s="46">
        <v>0</v>
      </c>
      <c r="L66" s="46">
        <v>0</v>
      </c>
      <c r="M66" s="46">
        <v>0</v>
      </c>
      <c r="N66" s="46">
        <f t="shared" si="14"/>
        <v>16</v>
      </c>
      <c r="O66" s="47">
        <f t="shared" si="8"/>
        <v>1.534786904430738E-4</v>
      </c>
      <c r="P66" s="9"/>
    </row>
    <row r="67" spans="1:119">
      <c r="A67" s="12"/>
      <c r="B67" s="25">
        <v>365</v>
      </c>
      <c r="C67" s="20" t="s">
        <v>115</v>
      </c>
      <c r="D67" s="46">
        <v>6235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6235</v>
      </c>
      <c r="O67" s="47">
        <f t="shared" si="8"/>
        <v>5.9808727182035316E-2</v>
      </c>
      <c r="P67" s="9"/>
    </row>
    <row r="68" spans="1:119">
      <c r="A68" s="12"/>
      <c r="B68" s="25">
        <v>366</v>
      </c>
      <c r="C68" s="20" t="s">
        <v>58</v>
      </c>
      <c r="D68" s="46">
        <v>143250</v>
      </c>
      <c r="E68" s="46">
        <v>2959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146209</v>
      </c>
      <c r="O68" s="47">
        <f t="shared" si="8"/>
        <v>1.4024978656869611</v>
      </c>
      <c r="P68" s="9"/>
    </row>
    <row r="69" spans="1:119">
      <c r="A69" s="12"/>
      <c r="B69" s="25">
        <v>368</v>
      </c>
      <c r="C69" s="20" t="s">
        <v>59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22241040</v>
      </c>
      <c r="L69" s="46">
        <v>0</v>
      </c>
      <c r="M69" s="46">
        <v>0</v>
      </c>
      <c r="N69" s="46">
        <f t="shared" si="14"/>
        <v>22241040</v>
      </c>
      <c r="O69" s="47">
        <f t="shared" ref="O69:O77" si="15">(N69/O$79)</f>
        <v>213.34535583075137</v>
      </c>
      <c r="P69" s="9"/>
    </row>
    <row r="70" spans="1:119">
      <c r="A70" s="12"/>
      <c r="B70" s="25">
        <v>369.3</v>
      </c>
      <c r="C70" s="20" t="s">
        <v>126</v>
      </c>
      <c r="D70" s="46">
        <v>0</v>
      </c>
      <c r="E70" s="46">
        <v>0</v>
      </c>
      <c r="F70" s="46">
        <v>0</v>
      </c>
      <c r="G70" s="46">
        <v>1000000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1000000</v>
      </c>
      <c r="O70" s="47">
        <f t="shared" si="15"/>
        <v>9.5924181526921117</v>
      </c>
      <c r="P70" s="9"/>
    </row>
    <row r="71" spans="1:119">
      <c r="A71" s="12"/>
      <c r="B71" s="25">
        <v>369.9</v>
      </c>
      <c r="C71" s="20" t="s">
        <v>60</v>
      </c>
      <c r="D71" s="46">
        <v>608038</v>
      </c>
      <c r="E71" s="46">
        <v>25413</v>
      </c>
      <c r="F71" s="46">
        <v>0</v>
      </c>
      <c r="G71" s="46">
        <v>115416</v>
      </c>
      <c r="H71" s="46">
        <v>0</v>
      </c>
      <c r="I71" s="46">
        <v>859775</v>
      </c>
      <c r="J71" s="46">
        <v>2334534</v>
      </c>
      <c r="K71" s="46">
        <v>4638</v>
      </c>
      <c r="L71" s="46">
        <v>0</v>
      </c>
      <c r="M71" s="46">
        <v>0</v>
      </c>
      <c r="N71" s="46">
        <f t="shared" si="14"/>
        <v>3947814</v>
      </c>
      <c r="O71" s="47">
        <f t="shared" si="15"/>
        <v>37.869082677052056</v>
      </c>
      <c r="P71" s="9"/>
    </row>
    <row r="72" spans="1:119" ht="15.75">
      <c r="A72" s="29" t="s">
        <v>40</v>
      </c>
      <c r="B72" s="30"/>
      <c r="C72" s="31"/>
      <c r="D72" s="32">
        <f t="shared" ref="D72:M72" si="16">SUM(D73:D76)</f>
        <v>25322</v>
      </c>
      <c r="E72" s="32">
        <f t="shared" si="16"/>
        <v>2120392</v>
      </c>
      <c r="F72" s="32">
        <f t="shared" si="16"/>
        <v>0</v>
      </c>
      <c r="G72" s="32">
        <f t="shared" si="16"/>
        <v>15044444</v>
      </c>
      <c r="H72" s="32">
        <f t="shared" si="16"/>
        <v>0</v>
      </c>
      <c r="I72" s="32">
        <f t="shared" si="16"/>
        <v>5133090</v>
      </c>
      <c r="J72" s="32">
        <f t="shared" si="16"/>
        <v>260308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ref="N72:N77" si="17">SUM(D72:M72)</f>
        <v>22583556</v>
      </c>
      <c r="O72" s="45">
        <f t="shared" si="15"/>
        <v>216.63091252673885</v>
      </c>
      <c r="P72" s="9"/>
    </row>
    <row r="73" spans="1:119">
      <c r="A73" s="12"/>
      <c r="B73" s="25">
        <v>381</v>
      </c>
      <c r="C73" s="20" t="s">
        <v>61</v>
      </c>
      <c r="D73" s="46">
        <v>25322</v>
      </c>
      <c r="E73" s="46">
        <v>2120392</v>
      </c>
      <c r="F73" s="46">
        <v>0</v>
      </c>
      <c r="G73" s="46">
        <v>15044444</v>
      </c>
      <c r="H73" s="46">
        <v>0</v>
      </c>
      <c r="I73" s="46">
        <v>0</v>
      </c>
      <c r="J73" s="46">
        <v>260308</v>
      </c>
      <c r="K73" s="46">
        <v>0</v>
      </c>
      <c r="L73" s="46">
        <v>0</v>
      </c>
      <c r="M73" s="46">
        <v>0</v>
      </c>
      <c r="N73" s="46">
        <f t="shared" si="17"/>
        <v>17450466</v>
      </c>
      <c r="O73" s="47">
        <f t="shared" si="15"/>
        <v>167.39216683133651</v>
      </c>
      <c r="P73" s="9"/>
    </row>
    <row r="74" spans="1:119">
      <c r="A74" s="12"/>
      <c r="B74" s="25">
        <v>389.1</v>
      </c>
      <c r="C74" s="20" t="s">
        <v>134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1184418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1184418</v>
      </c>
      <c r="O74" s="47">
        <f t="shared" si="15"/>
        <v>11.361432723575286</v>
      </c>
      <c r="P74" s="9"/>
    </row>
    <row r="75" spans="1:119">
      <c r="A75" s="12"/>
      <c r="B75" s="25">
        <v>389.2</v>
      </c>
      <c r="C75" s="20" t="s">
        <v>116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875565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875565</v>
      </c>
      <c r="O75" s="47">
        <f t="shared" si="15"/>
        <v>8.3987855998618688</v>
      </c>
      <c r="P75" s="9"/>
    </row>
    <row r="76" spans="1:119" ht="15.75" thickBot="1">
      <c r="A76" s="12"/>
      <c r="B76" s="25">
        <v>389.8</v>
      </c>
      <c r="C76" s="20" t="s">
        <v>117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3073107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3073107</v>
      </c>
      <c r="O76" s="47">
        <f t="shared" si="15"/>
        <v>29.4785273719652</v>
      </c>
      <c r="P76" s="9"/>
    </row>
    <row r="77" spans="1:119" ht="16.5" thickBot="1">
      <c r="A77" s="14" t="s">
        <v>48</v>
      </c>
      <c r="B77" s="23"/>
      <c r="C77" s="22"/>
      <c r="D77" s="15">
        <f t="shared" ref="D77:M77" si="18">SUM(D5,D13,D24,D42,D54,D61,D72)</f>
        <v>143987435</v>
      </c>
      <c r="E77" s="15">
        <f t="shared" si="18"/>
        <v>7850592</v>
      </c>
      <c r="F77" s="15">
        <f t="shared" si="18"/>
        <v>0</v>
      </c>
      <c r="G77" s="15">
        <f t="shared" si="18"/>
        <v>17229117</v>
      </c>
      <c r="H77" s="15">
        <f t="shared" si="18"/>
        <v>0</v>
      </c>
      <c r="I77" s="15">
        <f t="shared" si="18"/>
        <v>30322865</v>
      </c>
      <c r="J77" s="15">
        <f t="shared" si="18"/>
        <v>28198794</v>
      </c>
      <c r="K77" s="15">
        <f t="shared" si="18"/>
        <v>36310771</v>
      </c>
      <c r="L77" s="15">
        <f t="shared" si="18"/>
        <v>132379</v>
      </c>
      <c r="M77" s="15">
        <f t="shared" si="18"/>
        <v>0</v>
      </c>
      <c r="N77" s="15">
        <f t="shared" si="17"/>
        <v>264031953</v>
      </c>
      <c r="O77" s="38">
        <f t="shared" si="15"/>
        <v>2532.7048988479505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8" t="s">
        <v>143</v>
      </c>
      <c r="M79" s="48"/>
      <c r="N79" s="48"/>
      <c r="O79" s="43">
        <v>104249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77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65970613</v>
      </c>
      <c r="E5" s="27">
        <f t="shared" si="0"/>
        <v>2209821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68180434</v>
      </c>
      <c r="O5" s="33">
        <f t="shared" ref="O5:O36" si="1">(N5/O$73)</f>
        <v>660.84882379738497</v>
      </c>
      <c r="P5" s="6"/>
    </row>
    <row r="6" spans="1:133">
      <c r="A6" s="12"/>
      <c r="B6" s="25">
        <v>311</v>
      </c>
      <c r="C6" s="20" t="s">
        <v>2</v>
      </c>
      <c r="D6" s="46">
        <v>50905694</v>
      </c>
      <c r="E6" s="46">
        <v>2209821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53115515</v>
      </c>
      <c r="O6" s="47">
        <f t="shared" si="1"/>
        <v>514.82989405937712</v>
      </c>
      <c r="P6" s="9"/>
    </row>
    <row r="7" spans="1:133">
      <c r="A7" s="12"/>
      <c r="B7" s="25">
        <v>312.41000000000003</v>
      </c>
      <c r="C7" s="20" t="s">
        <v>11</v>
      </c>
      <c r="D7" s="46">
        <v>126636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126636</v>
      </c>
      <c r="O7" s="47">
        <f t="shared" si="1"/>
        <v>1.2274379428327729</v>
      </c>
      <c r="P7" s="9"/>
    </row>
    <row r="8" spans="1:133">
      <c r="A8" s="12"/>
      <c r="B8" s="25">
        <v>312.42</v>
      </c>
      <c r="C8" s="20" t="s">
        <v>10</v>
      </c>
      <c r="D8" s="46">
        <v>1690948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1690948</v>
      </c>
      <c r="O8" s="47">
        <f t="shared" si="1"/>
        <v>16.389760688565584</v>
      </c>
      <c r="P8" s="9"/>
    </row>
    <row r="9" spans="1:133">
      <c r="A9" s="12"/>
      <c r="B9" s="25">
        <v>314.10000000000002</v>
      </c>
      <c r="C9" s="20" t="s">
        <v>12</v>
      </c>
      <c r="D9" s="46">
        <v>8749753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8749753</v>
      </c>
      <c r="O9" s="47">
        <f t="shared" si="1"/>
        <v>84.80826007308255</v>
      </c>
      <c r="P9" s="9"/>
    </row>
    <row r="10" spans="1:133">
      <c r="A10" s="12"/>
      <c r="B10" s="25">
        <v>314.39999999999998</v>
      </c>
      <c r="C10" s="20" t="s">
        <v>13</v>
      </c>
      <c r="D10" s="46">
        <v>182675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182675</v>
      </c>
      <c r="O10" s="47">
        <f t="shared" si="1"/>
        <v>1.7706041426369814</v>
      </c>
      <c r="P10" s="9"/>
    </row>
    <row r="11" spans="1:133">
      <c r="A11" s="12"/>
      <c r="B11" s="25">
        <v>315</v>
      </c>
      <c r="C11" s="20" t="s">
        <v>103</v>
      </c>
      <c r="D11" s="46">
        <v>3188727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3188727</v>
      </c>
      <c r="O11" s="47">
        <f t="shared" si="1"/>
        <v>30.907202605383297</v>
      </c>
      <c r="P11" s="9"/>
    </row>
    <row r="12" spans="1:133">
      <c r="A12" s="12"/>
      <c r="B12" s="25">
        <v>316</v>
      </c>
      <c r="C12" s="20" t="s">
        <v>104</v>
      </c>
      <c r="D12" s="46">
        <v>1126180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1126180</v>
      </c>
      <c r="O12" s="47">
        <f t="shared" si="1"/>
        <v>10.915664285506587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SUM(D14:D23)</f>
        <v>31343354</v>
      </c>
      <c r="E13" s="32">
        <f t="shared" si="3"/>
        <v>1153872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32497226</v>
      </c>
      <c r="O13" s="45">
        <f t="shared" si="1"/>
        <v>314.98411375289567</v>
      </c>
      <c r="P13" s="10"/>
    </row>
    <row r="14" spans="1:133">
      <c r="A14" s="12"/>
      <c r="B14" s="25">
        <v>322</v>
      </c>
      <c r="C14" s="20" t="s">
        <v>0</v>
      </c>
      <c r="D14" s="46">
        <v>8079740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8079740</v>
      </c>
      <c r="O14" s="47">
        <f t="shared" si="1"/>
        <v>78.314061121826867</v>
      </c>
      <c r="P14" s="9"/>
    </row>
    <row r="15" spans="1:133">
      <c r="A15" s="12"/>
      <c r="B15" s="25">
        <v>323.10000000000002</v>
      </c>
      <c r="C15" s="20" t="s">
        <v>17</v>
      </c>
      <c r="D15" s="46">
        <v>6508032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6508032</v>
      </c>
      <c r="O15" s="47">
        <f t="shared" si="1"/>
        <v>63.080051564877728</v>
      </c>
      <c r="P15" s="9"/>
    </row>
    <row r="16" spans="1:133">
      <c r="A16" s="12"/>
      <c r="B16" s="25">
        <v>323.39999999999998</v>
      </c>
      <c r="C16" s="20" t="s">
        <v>124</v>
      </c>
      <c r="D16" s="46">
        <v>85375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85375</v>
      </c>
      <c r="O16" s="47">
        <f t="shared" si="1"/>
        <v>0.82750966841457385</v>
      </c>
      <c r="P16" s="9"/>
    </row>
    <row r="17" spans="1:16">
      <c r="A17" s="12"/>
      <c r="B17" s="25">
        <v>323.7</v>
      </c>
      <c r="C17" s="20" t="s">
        <v>18</v>
      </c>
      <c r="D17" s="46">
        <v>3609279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3609279</v>
      </c>
      <c r="O17" s="47">
        <f t="shared" si="1"/>
        <v>34.983464345600993</v>
      </c>
      <c r="P17" s="9"/>
    </row>
    <row r="18" spans="1:16">
      <c r="A18" s="12"/>
      <c r="B18" s="25">
        <v>323.89999999999998</v>
      </c>
      <c r="C18" s="20" t="s">
        <v>19</v>
      </c>
      <c r="D18" s="46">
        <v>125000</v>
      </c>
      <c r="E18" s="46">
        <v>101590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226590</v>
      </c>
      <c r="O18" s="47">
        <f t="shared" si="1"/>
        <v>2.1962567000416784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431071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431071</v>
      </c>
      <c r="O19" s="47">
        <f t="shared" si="1"/>
        <v>4.1782186854833236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495311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495311</v>
      </c>
      <c r="O20" s="47">
        <f t="shared" si="1"/>
        <v>4.8008742766862778</v>
      </c>
      <c r="P20" s="9"/>
    </row>
    <row r="21" spans="1:16">
      <c r="A21" s="12"/>
      <c r="B21" s="25">
        <v>324.70999999999998</v>
      </c>
      <c r="C21" s="20" t="s">
        <v>72</v>
      </c>
      <c r="D21" s="46">
        <v>0</v>
      </c>
      <c r="E21" s="46">
        <v>125900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125900</v>
      </c>
      <c r="O21" s="47">
        <f t="shared" si="1"/>
        <v>1.2203041552374214</v>
      </c>
      <c r="P21" s="9"/>
    </row>
    <row r="22" spans="1:16">
      <c r="A22" s="12"/>
      <c r="B22" s="25">
        <v>325.2</v>
      </c>
      <c r="C22" s="20" t="s">
        <v>22</v>
      </c>
      <c r="D22" s="46">
        <v>12172946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12172946</v>
      </c>
      <c r="O22" s="47">
        <f t="shared" si="1"/>
        <v>117.98805865989473</v>
      </c>
      <c r="P22" s="9"/>
    </row>
    <row r="23" spans="1:16">
      <c r="A23" s="12"/>
      <c r="B23" s="25">
        <v>329</v>
      </c>
      <c r="C23" s="20" t="s">
        <v>105</v>
      </c>
      <c r="D23" s="46">
        <v>762982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5">SUM(D23:M23)</f>
        <v>762982</v>
      </c>
      <c r="O23" s="47">
        <f t="shared" si="1"/>
        <v>7.3953145748320752</v>
      </c>
      <c r="P23" s="9"/>
    </row>
    <row r="24" spans="1:16" ht="15.75">
      <c r="A24" s="29" t="s">
        <v>24</v>
      </c>
      <c r="B24" s="30"/>
      <c r="C24" s="31"/>
      <c r="D24" s="32">
        <f t="shared" ref="D24:M24" si="6">SUM(D25:D38)</f>
        <v>12158675</v>
      </c>
      <c r="E24" s="32">
        <f t="shared" si="6"/>
        <v>1981307</v>
      </c>
      <c r="F24" s="32">
        <f t="shared" si="6"/>
        <v>0</v>
      </c>
      <c r="G24" s="32">
        <f t="shared" si="6"/>
        <v>905255</v>
      </c>
      <c r="H24" s="32">
        <f t="shared" si="6"/>
        <v>0</v>
      </c>
      <c r="I24" s="32">
        <f t="shared" si="6"/>
        <v>0</v>
      </c>
      <c r="J24" s="32">
        <f t="shared" si="6"/>
        <v>49611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15094848</v>
      </c>
      <c r="O24" s="45">
        <f t="shared" si="1"/>
        <v>146.30902094580841</v>
      </c>
      <c r="P24" s="10"/>
    </row>
    <row r="25" spans="1:16">
      <c r="A25" s="12"/>
      <c r="B25" s="25">
        <v>331.2</v>
      </c>
      <c r="C25" s="20" t="s">
        <v>23</v>
      </c>
      <c r="D25" s="46">
        <v>1184159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1184159</v>
      </c>
      <c r="O25" s="47">
        <f t="shared" si="1"/>
        <v>11.477634218918107</v>
      </c>
      <c r="P25" s="9"/>
    </row>
    <row r="26" spans="1:16">
      <c r="A26" s="12"/>
      <c r="B26" s="25">
        <v>331.42</v>
      </c>
      <c r="C26" s="20" t="s">
        <v>26</v>
      </c>
      <c r="D26" s="46">
        <v>183679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183679</v>
      </c>
      <c r="O26" s="47">
        <f t="shared" si="1"/>
        <v>1.7803355594110748</v>
      </c>
      <c r="P26" s="9"/>
    </row>
    <row r="27" spans="1:16">
      <c r="A27" s="12"/>
      <c r="B27" s="25">
        <v>331.49</v>
      </c>
      <c r="C27" s="20" t="s">
        <v>137</v>
      </c>
      <c r="D27" s="46">
        <v>0</v>
      </c>
      <c r="E27" s="46">
        <v>0</v>
      </c>
      <c r="F27" s="46">
        <v>0</v>
      </c>
      <c r="G27" s="46">
        <v>461580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461580</v>
      </c>
      <c r="O27" s="47">
        <f t="shared" si="1"/>
        <v>4.4739316280737809</v>
      </c>
      <c r="P27" s="9"/>
    </row>
    <row r="28" spans="1:16">
      <c r="A28" s="12"/>
      <c r="B28" s="25">
        <v>331.9</v>
      </c>
      <c r="C28" s="20" t="s">
        <v>25</v>
      </c>
      <c r="D28" s="46">
        <v>0</v>
      </c>
      <c r="E28" s="46">
        <v>1200241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1200241</v>
      </c>
      <c r="O28" s="47">
        <f t="shared" si="1"/>
        <v>11.633511354935012</v>
      </c>
      <c r="P28" s="9"/>
    </row>
    <row r="29" spans="1:16">
      <c r="A29" s="12"/>
      <c r="B29" s="25">
        <v>334.2</v>
      </c>
      <c r="C29" s="20" t="s">
        <v>80</v>
      </c>
      <c r="D29" s="46">
        <v>31789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31789</v>
      </c>
      <c r="O29" s="47">
        <f t="shared" si="1"/>
        <v>0.30811952971280687</v>
      </c>
      <c r="P29" s="9"/>
    </row>
    <row r="30" spans="1:16">
      <c r="A30" s="12"/>
      <c r="B30" s="25">
        <v>334.49</v>
      </c>
      <c r="C30" s="20" t="s">
        <v>120</v>
      </c>
      <c r="D30" s="46">
        <v>0</v>
      </c>
      <c r="E30" s="46">
        <v>0</v>
      </c>
      <c r="F30" s="46">
        <v>0</v>
      </c>
      <c r="G30" s="46">
        <v>443675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443675</v>
      </c>
      <c r="O30" s="47">
        <f t="shared" si="1"/>
        <v>4.3003847980537167</v>
      </c>
      <c r="P30" s="9"/>
    </row>
    <row r="31" spans="1:16">
      <c r="A31" s="12"/>
      <c r="B31" s="25">
        <v>334.9</v>
      </c>
      <c r="C31" s="20" t="s">
        <v>27</v>
      </c>
      <c r="D31" s="46">
        <v>0</v>
      </c>
      <c r="E31" s="46">
        <v>781066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781066</v>
      </c>
      <c r="O31" s="47">
        <f t="shared" si="1"/>
        <v>7.5705963885200296</v>
      </c>
      <c r="P31" s="9"/>
    </row>
    <row r="32" spans="1:16">
      <c r="A32" s="12"/>
      <c r="B32" s="25">
        <v>335.12</v>
      </c>
      <c r="C32" s="20" t="s">
        <v>106</v>
      </c>
      <c r="D32" s="46">
        <v>3363974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3363974</v>
      </c>
      <c r="O32" s="47">
        <f t="shared" si="1"/>
        <v>32.605809772125887</v>
      </c>
      <c r="P32" s="9"/>
    </row>
    <row r="33" spans="1:16">
      <c r="A33" s="12"/>
      <c r="B33" s="25">
        <v>335.14</v>
      </c>
      <c r="C33" s="20" t="s">
        <v>107</v>
      </c>
      <c r="D33" s="46">
        <v>86014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86014</v>
      </c>
      <c r="O33" s="47">
        <f t="shared" si="1"/>
        <v>0.83370326932955963</v>
      </c>
      <c r="P33" s="9"/>
    </row>
    <row r="34" spans="1:16">
      <c r="A34" s="12"/>
      <c r="B34" s="25">
        <v>335.15</v>
      </c>
      <c r="C34" s="20" t="s">
        <v>108</v>
      </c>
      <c r="D34" s="46">
        <v>44369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44369</v>
      </c>
      <c r="O34" s="47">
        <f t="shared" si="1"/>
        <v>0.43005301877465568</v>
      </c>
      <c r="P34" s="9"/>
    </row>
    <row r="35" spans="1:16">
      <c r="A35" s="12"/>
      <c r="B35" s="25">
        <v>335.18</v>
      </c>
      <c r="C35" s="20" t="s">
        <v>109</v>
      </c>
      <c r="D35" s="46">
        <v>6819088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6819088</v>
      </c>
      <c r="O35" s="47">
        <f t="shared" si="1"/>
        <v>66.095007317947875</v>
      </c>
      <c r="P35" s="9"/>
    </row>
    <row r="36" spans="1:16">
      <c r="A36" s="12"/>
      <c r="B36" s="25">
        <v>335.21</v>
      </c>
      <c r="C36" s="20" t="s">
        <v>32</v>
      </c>
      <c r="D36" s="46">
        <v>61294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61294</v>
      </c>
      <c r="O36" s="47">
        <f t="shared" si="1"/>
        <v>0.59410105552917003</v>
      </c>
      <c r="P36" s="9"/>
    </row>
    <row r="37" spans="1:16">
      <c r="A37" s="12"/>
      <c r="B37" s="25">
        <v>335.49</v>
      </c>
      <c r="C37" s="20" t="s">
        <v>93</v>
      </c>
      <c r="D37" s="46">
        <v>108479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49611</v>
      </c>
      <c r="K37" s="46">
        <v>0</v>
      </c>
      <c r="L37" s="46">
        <v>0</v>
      </c>
      <c r="M37" s="46">
        <v>0</v>
      </c>
      <c r="N37" s="46">
        <f t="shared" si="7"/>
        <v>158090</v>
      </c>
      <c r="O37" s="47">
        <f t="shared" ref="O37:O68" si="8">(N37/O$73)</f>
        <v>1.532310436072152</v>
      </c>
      <c r="P37" s="9"/>
    </row>
    <row r="38" spans="1:16">
      <c r="A38" s="12"/>
      <c r="B38" s="25">
        <v>335.9</v>
      </c>
      <c r="C38" s="20" t="s">
        <v>94</v>
      </c>
      <c r="D38" s="46">
        <v>275830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275830</v>
      </c>
      <c r="O38" s="47">
        <f t="shared" si="8"/>
        <v>2.6735225984045905</v>
      </c>
      <c r="P38" s="9"/>
    </row>
    <row r="39" spans="1:16" ht="15.75">
      <c r="A39" s="29" t="s">
        <v>38</v>
      </c>
      <c r="B39" s="30"/>
      <c r="C39" s="31"/>
      <c r="D39" s="32">
        <f t="shared" ref="D39:M39" si="9">SUM(D40:D49)</f>
        <v>17634926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23666225</v>
      </c>
      <c r="J39" s="32">
        <f t="shared" si="9"/>
        <v>24986157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66287308</v>
      </c>
      <c r="O39" s="45">
        <f t="shared" si="8"/>
        <v>642.49942328755174</v>
      </c>
      <c r="P39" s="10"/>
    </row>
    <row r="40" spans="1:16">
      <c r="A40" s="12"/>
      <c r="B40" s="25">
        <v>341.2</v>
      </c>
      <c r="C40" s="20" t="s">
        <v>110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24986157</v>
      </c>
      <c r="K40" s="46">
        <v>0</v>
      </c>
      <c r="L40" s="46">
        <v>0</v>
      </c>
      <c r="M40" s="46">
        <v>0</v>
      </c>
      <c r="N40" s="46">
        <f t="shared" ref="N40:N49" si="10">SUM(D40:M40)</f>
        <v>24986157</v>
      </c>
      <c r="O40" s="47">
        <f t="shared" si="8"/>
        <v>242.1819794322048</v>
      </c>
      <c r="P40" s="9"/>
    </row>
    <row r="41" spans="1:16">
      <c r="A41" s="12"/>
      <c r="B41" s="25">
        <v>341.3</v>
      </c>
      <c r="C41" s="20" t="s">
        <v>111</v>
      </c>
      <c r="D41" s="46">
        <v>1052575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1052575</v>
      </c>
      <c r="O41" s="47">
        <f t="shared" si="8"/>
        <v>10.202237062740499</v>
      </c>
      <c r="P41" s="9"/>
    </row>
    <row r="42" spans="1:16">
      <c r="A42" s="12"/>
      <c r="B42" s="25">
        <v>341.9</v>
      </c>
      <c r="C42" s="20" t="s">
        <v>112</v>
      </c>
      <c r="D42" s="46">
        <v>3006205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3006205</v>
      </c>
      <c r="O42" s="47">
        <f t="shared" si="8"/>
        <v>29.138081437613284</v>
      </c>
      <c r="P42" s="9"/>
    </row>
    <row r="43" spans="1:16">
      <c r="A43" s="12"/>
      <c r="B43" s="25">
        <v>342.1</v>
      </c>
      <c r="C43" s="20" t="s">
        <v>43</v>
      </c>
      <c r="D43" s="46">
        <v>5844180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5844180</v>
      </c>
      <c r="O43" s="47">
        <f t="shared" si="8"/>
        <v>56.645569006794545</v>
      </c>
      <c r="P43" s="9"/>
    </row>
    <row r="44" spans="1:16">
      <c r="A44" s="12"/>
      <c r="B44" s="25">
        <v>342.2</v>
      </c>
      <c r="C44" s="20" t="s">
        <v>44</v>
      </c>
      <c r="D44" s="46">
        <v>4396566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4396566</v>
      </c>
      <c r="O44" s="47">
        <f t="shared" si="8"/>
        <v>42.614358686064882</v>
      </c>
      <c r="P44" s="9"/>
    </row>
    <row r="45" spans="1:16">
      <c r="A45" s="12"/>
      <c r="B45" s="25">
        <v>342.6</v>
      </c>
      <c r="C45" s="20" t="s">
        <v>45</v>
      </c>
      <c r="D45" s="46">
        <v>2174869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2174869</v>
      </c>
      <c r="O45" s="47">
        <f t="shared" si="8"/>
        <v>21.080235725155326</v>
      </c>
      <c r="P45" s="9"/>
    </row>
    <row r="46" spans="1:16">
      <c r="A46" s="12"/>
      <c r="B46" s="25">
        <v>343.6</v>
      </c>
      <c r="C46" s="20" t="s">
        <v>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23666225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23666225</v>
      </c>
      <c r="O46" s="47">
        <f t="shared" si="8"/>
        <v>229.38834556222193</v>
      </c>
      <c r="P46" s="9"/>
    </row>
    <row r="47" spans="1:16">
      <c r="A47" s="12"/>
      <c r="B47" s="25">
        <v>343.7</v>
      </c>
      <c r="C47" s="20" t="s">
        <v>74</v>
      </c>
      <c r="D47" s="46">
        <v>70347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70347</v>
      </c>
      <c r="O47" s="47">
        <f t="shared" si="8"/>
        <v>0.68184858148123018</v>
      </c>
      <c r="P47" s="9"/>
    </row>
    <row r="48" spans="1:16">
      <c r="A48" s="12"/>
      <c r="B48" s="25">
        <v>343.9</v>
      </c>
      <c r="C48" s="20" t="s">
        <v>97</v>
      </c>
      <c r="D48" s="46">
        <v>12942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12942</v>
      </c>
      <c r="O48" s="47">
        <f t="shared" si="8"/>
        <v>0.12544222698238847</v>
      </c>
      <c r="P48" s="9"/>
    </row>
    <row r="49" spans="1:16">
      <c r="A49" s="12"/>
      <c r="B49" s="25">
        <v>347.2</v>
      </c>
      <c r="C49" s="20" t="s">
        <v>47</v>
      </c>
      <c r="D49" s="46">
        <v>1077242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1077242</v>
      </c>
      <c r="O49" s="47">
        <f t="shared" si="8"/>
        <v>10.441325566292853</v>
      </c>
      <c r="P49" s="9"/>
    </row>
    <row r="50" spans="1:16" ht="15.75">
      <c r="A50" s="29" t="s">
        <v>39</v>
      </c>
      <c r="B50" s="30"/>
      <c r="C50" s="31"/>
      <c r="D50" s="32">
        <f t="shared" ref="D50:M50" si="11">SUM(D51:D56)</f>
        <v>937816</v>
      </c>
      <c r="E50" s="32">
        <f t="shared" si="11"/>
        <v>368196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>SUM(D50:M50)</f>
        <v>1306012</v>
      </c>
      <c r="O50" s="45">
        <f t="shared" si="8"/>
        <v>12.658712235027284</v>
      </c>
      <c r="P50" s="10"/>
    </row>
    <row r="51" spans="1:16">
      <c r="A51" s="13"/>
      <c r="B51" s="39">
        <v>351.5</v>
      </c>
      <c r="C51" s="21" t="s">
        <v>89</v>
      </c>
      <c r="D51" s="46">
        <v>85481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2">SUM(D51:M51)</f>
        <v>85481</v>
      </c>
      <c r="O51" s="47">
        <f t="shared" si="8"/>
        <v>0.82853708891064348</v>
      </c>
      <c r="P51" s="9"/>
    </row>
    <row r="52" spans="1:16">
      <c r="A52" s="13"/>
      <c r="B52" s="39">
        <v>351.9</v>
      </c>
      <c r="C52" s="21" t="s">
        <v>113</v>
      </c>
      <c r="D52" s="46">
        <v>467762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467762</v>
      </c>
      <c r="O52" s="47">
        <f t="shared" si="8"/>
        <v>4.5338515668162565</v>
      </c>
      <c r="P52" s="9"/>
    </row>
    <row r="53" spans="1:16">
      <c r="A53" s="13"/>
      <c r="B53" s="39">
        <v>354</v>
      </c>
      <c r="C53" s="21" t="s">
        <v>50</v>
      </c>
      <c r="D53" s="46">
        <v>338435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338435</v>
      </c>
      <c r="O53" s="47">
        <f t="shared" si="8"/>
        <v>3.28033071308798</v>
      </c>
      <c r="P53" s="9"/>
    </row>
    <row r="54" spans="1:16">
      <c r="A54" s="13"/>
      <c r="B54" s="39">
        <v>355</v>
      </c>
      <c r="C54" s="21" t="s">
        <v>51</v>
      </c>
      <c r="D54" s="46">
        <v>0</v>
      </c>
      <c r="E54" s="46">
        <v>270125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270125</v>
      </c>
      <c r="O54" s="47">
        <f t="shared" si="8"/>
        <v>2.6182260518944278</v>
      </c>
      <c r="P54" s="9"/>
    </row>
    <row r="55" spans="1:16">
      <c r="A55" s="13"/>
      <c r="B55" s="39">
        <v>356</v>
      </c>
      <c r="C55" s="21" t="s">
        <v>52</v>
      </c>
      <c r="D55" s="46">
        <v>0</v>
      </c>
      <c r="E55" s="46">
        <v>98071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98071</v>
      </c>
      <c r="O55" s="47">
        <f t="shared" si="8"/>
        <v>0.95056750443438565</v>
      </c>
      <c r="P55" s="9"/>
    </row>
    <row r="56" spans="1:16">
      <c r="A56" s="13"/>
      <c r="B56" s="39">
        <v>359</v>
      </c>
      <c r="C56" s="21" t="s">
        <v>53</v>
      </c>
      <c r="D56" s="46">
        <v>46138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46138</v>
      </c>
      <c r="O56" s="47">
        <f t="shared" si="8"/>
        <v>0.4471993098835913</v>
      </c>
      <c r="P56" s="9"/>
    </row>
    <row r="57" spans="1:16" ht="15.75">
      <c r="A57" s="29" t="s">
        <v>3</v>
      </c>
      <c r="B57" s="30"/>
      <c r="C57" s="31"/>
      <c r="D57" s="32">
        <f t="shared" ref="D57:M57" si="13">SUM(D58:D65)</f>
        <v>2019545</v>
      </c>
      <c r="E57" s="32">
        <f t="shared" si="13"/>
        <v>251964</v>
      </c>
      <c r="F57" s="32">
        <f t="shared" si="13"/>
        <v>0</v>
      </c>
      <c r="G57" s="32">
        <f t="shared" si="13"/>
        <v>50000</v>
      </c>
      <c r="H57" s="32">
        <f t="shared" si="13"/>
        <v>0</v>
      </c>
      <c r="I57" s="32">
        <f t="shared" si="13"/>
        <v>722667</v>
      </c>
      <c r="J57" s="32">
        <f t="shared" si="13"/>
        <v>687171</v>
      </c>
      <c r="K57" s="32">
        <f t="shared" si="13"/>
        <v>52877871</v>
      </c>
      <c r="L57" s="32">
        <f t="shared" si="13"/>
        <v>169197</v>
      </c>
      <c r="M57" s="32">
        <f t="shared" si="13"/>
        <v>0</v>
      </c>
      <c r="N57" s="32">
        <f>SUM(D57:M57)</f>
        <v>56778415</v>
      </c>
      <c r="O57" s="45">
        <f t="shared" si="8"/>
        <v>550.33308778629657</v>
      </c>
      <c r="P57" s="10"/>
    </row>
    <row r="58" spans="1:16">
      <c r="A58" s="12"/>
      <c r="B58" s="25">
        <v>361.1</v>
      </c>
      <c r="C58" s="20" t="s">
        <v>55</v>
      </c>
      <c r="D58" s="46">
        <v>1369790</v>
      </c>
      <c r="E58" s="46">
        <v>172193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5510801</v>
      </c>
      <c r="L58" s="46">
        <v>0</v>
      </c>
      <c r="M58" s="46">
        <v>0</v>
      </c>
      <c r="N58" s="46">
        <f>SUM(D58:M58)</f>
        <v>7052784</v>
      </c>
      <c r="O58" s="47">
        <f t="shared" si="8"/>
        <v>68.360139961810972</v>
      </c>
      <c r="P58" s="9"/>
    </row>
    <row r="59" spans="1:16">
      <c r="A59" s="12"/>
      <c r="B59" s="25">
        <v>361.3</v>
      </c>
      <c r="C59" s="20" t="s">
        <v>56</v>
      </c>
      <c r="D59" s="46">
        <v>-527037</v>
      </c>
      <c r="E59" s="46">
        <v>23869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25332488</v>
      </c>
      <c r="L59" s="46">
        <v>169197</v>
      </c>
      <c r="M59" s="46">
        <v>0</v>
      </c>
      <c r="N59" s="46">
        <f t="shared" ref="N59:N65" si="14">SUM(D59:M59)</f>
        <v>24998517</v>
      </c>
      <c r="O59" s="47">
        <f t="shared" si="8"/>
        <v>242.30178053910498</v>
      </c>
      <c r="P59" s="9"/>
    </row>
    <row r="60" spans="1:16">
      <c r="A60" s="12"/>
      <c r="B60" s="25">
        <v>361.4</v>
      </c>
      <c r="C60" s="20" t="s">
        <v>114</v>
      </c>
      <c r="D60" s="46">
        <v>-200004</v>
      </c>
      <c r="E60" s="46">
        <v>-27566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-227570</v>
      </c>
      <c r="O60" s="47">
        <f t="shared" si="8"/>
        <v>-2.2057554933072279</v>
      </c>
      <c r="P60" s="9"/>
    </row>
    <row r="61" spans="1:16">
      <c r="A61" s="12"/>
      <c r="B61" s="25">
        <v>362</v>
      </c>
      <c r="C61" s="20" t="s">
        <v>98</v>
      </c>
      <c r="D61" s="46">
        <v>504326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504326</v>
      </c>
      <c r="O61" s="47">
        <f t="shared" si="8"/>
        <v>4.8882534820831438</v>
      </c>
      <c r="P61" s="9"/>
    </row>
    <row r="62" spans="1:16">
      <c r="A62" s="12"/>
      <c r="B62" s="25">
        <v>365</v>
      </c>
      <c r="C62" s="20" t="s">
        <v>115</v>
      </c>
      <c r="D62" s="46">
        <v>33393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1465</v>
      </c>
      <c r="K62" s="46">
        <v>0</v>
      </c>
      <c r="L62" s="46">
        <v>0</v>
      </c>
      <c r="M62" s="46">
        <v>0</v>
      </c>
      <c r="N62" s="46">
        <f t="shared" si="14"/>
        <v>34858</v>
      </c>
      <c r="O62" s="47">
        <f t="shared" si="8"/>
        <v>0.33786626086787952</v>
      </c>
      <c r="P62" s="9"/>
    </row>
    <row r="63" spans="1:16">
      <c r="A63" s="12"/>
      <c r="B63" s="25">
        <v>366</v>
      </c>
      <c r="C63" s="20" t="s">
        <v>58</v>
      </c>
      <c r="D63" s="46">
        <v>250223</v>
      </c>
      <c r="E63" s="46">
        <v>10222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260445</v>
      </c>
      <c r="O63" s="47">
        <f t="shared" si="8"/>
        <v>2.524401236781654</v>
      </c>
      <c r="P63" s="9"/>
    </row>
    <row r="64" spans="1:16">
      <c r="A64" s="12"/>
      <c r="B64" s="25">
        <v>368</v>
      </c>
      <c r="C64" s="20" t="s">
        <v>59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22023521</v>
      </c>
      <c r="L64" s="46">
        <v>0</v>
      </c>
      <c r="M64" s="46">
        <v>0</v>
      </c>
      <c r="N64" s="46">
        <f t="shared" si="14"/>
        <v>22023521</v>
      </c>
      <c r="O64" s="47">
        <f t="shared" si="8"/>
        <v>213.46619689641469</v>
      </c>
      <c r="P64" s="9"/>
    </row>
    <row r="65" spans="1:119">
      <c r="A65" s="12"/>
      <c r="B65" s="25">
        <v>369.9</v>
      </c>
      <c r="C65" s="20" t="s">
        <v>60</v>
      </c>
      <c r="D65" s="46">
        <v>588854</v>
      </c>
      <c r="E65" s="46">
        <v>73246</v>
      </c>
      <c r="F65" s="46">
        <v>0</v>
      </c>
      <c r="G65" s="46">
        <v>50000</v>
      </c>
      <c r="H65" s="46">
        <v>0</v>
      </c>
      <c r="I65" s="46">
        <v>722667</v>
      </c>
      <c r="J65" s="46">
        <v>685706</v>
      </c>
      <c r="K65" s="46">
        <v>11061</v>
      </c>
      <c r="L65" s="46">
        <v>0</v>
      </c>
      <c r="M65" s="46">
        <v>0</v>
      </c>
      <c r="N65" s="46">
        <f t="shared" si="14"/>
        <v>2131534</v>
      </c>
      <c r="O65" s="47">
        <f t="shared" si="8"/>
        <v>20.660204902540443</v>
      </c>
      <c r="P65" s="9"/>
    </row>
    <row r="66" spans="1:119" ht="15.75">
      <c r="A66" s="29" t="s">
        <v>40</v>
      </c>
      <c r="B66" s="30"/>
      <c r="C66" s="31"/>
      <c r="D66" s="32">
        <f t="shared" ref="D66:M66" si="15">SUM(D67:D70)</f>
        <v>186424</v>
      </c>
      <c r="E66" s="32">
        <f t="shared" si="15"/>
        <v>1832395</v>
      </c>
      <c r="F66" s="32">
        <f t="shared" si="15"/>
        <v>0</v>
      </c>
      <c r="G66" s="32">
        <f t="shared" si="15"/>
        <v>5998829</v>
      </c>
      <c r="H66" s="32">
        <f t="shared" si="15"/>
        <v>0</v>
      </c>
      <c r="I66" s="32">
        <f t="shared" si="15"/>
        <v>4071538</v>
      </c>
      <c r="J66" s="32">
        <f t="shared" si="15"/>
        <v>196000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 t="shared" ref="N66:N71" si="16">SUM(D66:M66)</f>
        <v>12285186</v>
      </c>
      <c r="O66" s="45">
        <f t="shared" si="8"/>
        <v>119.07596126818582</v>
      </c>
      <c r="P66" s="9"/>
    </row>
    <row r="67" spans="1:119">
      <c r="A67" s="12"/>
      <c r="B67" s="25">
        <v>381</v>
      </c>
      <c r="C67" s="20" t="s">
        <v>61</v>
      </c>
      <c r="D67" s="46">
        <v>186424</v>
      </c>
      <c r="E67" s="46">
        <v>1832395</v>
      </c>
      <c r="F67" s="46">
        <v>0</v>
      </c>
      <c r="G67" s="46">
        <v>5998829</v>
      </c>
      <c r="H67" s="46">
        <v>0</v>
      </c>
      <c r="I67" s="46">
        <v>0</v>
      </c>
      <c r="J67" s="46">
        <v>196000</v>
      </c>
      <c r="K67" s="46">
        <v>0</v>
      </c>
      <c r="L67" s="46">
        <v>0</v>
      </c>
      <c r="M67" s="46">
        <v>0</v>
      </c>
      <c r="N67" s="46">
        <f t="shared" si="16"/>
        <v>8213648</v>
      </c>
      <c r="O67" s="47">
        <f t="shared" si="8"/>
        <v>79.611983987748502</v>
      </c>
      <c r="P67" s="9"/>
    </row>
    <row r="68" spans="1:119">
      <c r="A68" s="12"/>
      <c r="B68" s="25">
        <v>389.1</v>
      </c>
      <c r="C68" s="20" t="s">
        <v>134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287286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287286</v>
      </c>
      <c r="O68" s="47">
        <f t="shared" si="8"/>
        <v>2.7845615531496253</v>
      </c>
      <c r="P68" s="9"/>
    </row>
    <row r="69" spans="1:119">
      <c r="A69" s="12"/>
      <c r="B69" s="25">
        <v>389.2</v>
      </c>
      <c r="C69" s="20" t="s">
        <v>116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1005959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1005959</v>
      </c>
      <c r="O69" s="47">
        <f>(N69/O$73)</f>
        <v>9.7504046679784047</v>
      </c>
      <c r="P69" s="9"/>
    </row>
    <row r="70" spans="1:119" ht="15.75" thickBot="1">
      <c r="A70" s="12"/>
      <c r="B70" s="25">
        <v>389.8</v>
      </c>
      <c r="C70" s="20" t="s">
        <v>117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2778293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2778293</v>
      </c>
      <c r="O70" s="47">
        <f>(N70/O$73)</f>
        <v>26.929011059309303</v>
      </c>
      <c r="P70" s="9"/>
    </row>
    <row r="71" spans="1:119" ht="16.5" thickBot="1">
      <c r="A71" s="14" t="s">
        <v>48</v>
      </c>
      <c r="B71" s="23"/>
      <c r="C71" s="22"/>
      <c r="D71" s="15">
        <f t="shared" ref="D71:M71" si="17">SUM(D5,D13,D24,D39,D50,D57,D66)</f>
        <v>130251353</v>
      </c>
      <c r="E71" s="15">
        <f t="shared" si="17"/>
        <v>7797555</v>
      </c>
      <c r="F71" s="15">
        <f t="shared" si="17"/>
        <v>0</v>
      </c>
      <c r="G71" s="15">
        <f t="shared" si="17"/>
        <v>6954084</v>
      </c>
      <c r="H71" s="15">
        <f t="shared" si="17"/>
        <v>0</v>
      </c>
      <c r="I71" s="15">
        <f t="shared" si="17"/>
        <v>28460430</v>
      </c>
      <c r="J71" s="15">
        <f t="shared" si="17"/>
        <v>25918939</v>
      </c>
      <c r="K71" s="15">
        <f t="shared" si="17"/>
        <v>52877871</v>
      </c>
      <c r="L71" s="15">
        <f t="shared" si="17"/>
        <v>169197</v>
      </c>
      <c r="M71" s="15">
        <f t="shared" si="17"/>
        <v>0</v>
      </c>
      <c r="N71" s="15">
        <f t="shared" si="16"/>
        <v>252429429</v>
      </c>
      <c r="O71" s="38">
        <f>(N71/O$73)</f>
        <v>2446.7091430731502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138</v>
      </c>
      <c r="M73" s="48"/>
      <c r="N73" s="48"/>
      <c r="O73" s="43">
        <v>103171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77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61035025</v>
      </c>
      <c r="E5" s="27">
        <f t="shared" si="0"/>
        <v>1946177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62981202</v>
      </c>
      <c r="O5" s="33">
        <f t="shared" ref="O5:O36" si="1">(N5/O$74)</f>
        <v>625.50230909036736</v>
      </c>
      <c r="P5" s="6"/>
    </row>
    <row r="6" spans="1:133">
      <c r="A6" s="12"/>
      <c r="B6" s="25">
        <v>311</v>
      </c>
      <c r="C6" s="20" t="s">
        <v>2</v>
      </c>
      <c r="D6" s="46">
        <v>45810590</v>
      </c>
      <c r="E6" s="46">
        <v>1946177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47756767</v>
      </c>
      <c r="O6" s="47">
        <f t="shared" si="1"/>
        <v>474.29974475861314</v>
      </c>
      <c r="P6" s="9"/>
    </row>
    <row r="7" spans="1:133">
      <c r="A7" s="12"/>
      <c r="B7" s="25">
        <v>312.41000000000003</v>
      </c>
      <c r="C7" s="20" t="s">
        <v>11</v>
      </c>
      <c r="D7" s="46">
        <v>125456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125456</v>
      </c>
      <c r="O7" s="47">
        <f t="shared" si="1"/>
        <v>1.2459752306607474</v>
      </c>
      <c r="P7" s="9"/>
    </row>
    <row r="8" spans="1:133">
      <c r="A8" s="12"/>
      <c r="B8" s="25">
        <v>312.42</v>
      </c>
      <c r="C8" s="20" t="s">
        <v>10</v>
      </c>
      <c r="D8" s="46">
        <v>1667083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1667083</v>
      </c>
      <c r="O8" s="47">
        <f t="shared" si="1"/>
        <v>16.556753965179912</v>
      </c>
      <c r="P8" s="9"/>
    </row>
    <row r="9" spans="1:133">
      <c r="A9" s="12"/>
      <c r="B9" s="25">
        <v>314.10000000000002</v>
      </c>
      <c r="C9" s="20" t="s">
        <v>12</v>
      </c>
      <c r="D9" s="46">
        <v>8445312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8445312</v>
      </c>
      <c r="O9" s="47">
        <f t="shared" si="1"/>
        <v>83.875219736018835</v>
      </c>
      <c r="P9" s="9"/>
    </row>
    <row r="10" spans="1:133">
      <c r="A10" s="12"/>
      <c r="B10" s="25">
        <v>314.39999999999998</v>
      </c>
      <c r="C10" s="20" t="s">
        <v>13</v>
      </c>
      <c r="D10" s="46">
        <v>185015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185015</v>
      </c>
      <c r="O10" s="47">
        <f t="shared" si="1"/>
        <v>1.8374896959945972</v>
      </c>
      <c r="P10" s="9"/>
    </row>
    <row r="11" spans="1:133">
      <c r="A11" s="12"/>
      <c r="B11" s="25">
        <v>315</v>
      </c>
      <c r="C11" s="20" t="s">
        <v>103</v>
      </c>
      <c r="D11" s="46">
        <v>3750301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3750301</v>
      </c>
      <c r="O11" s="47">
        <f t="shared" si="1"/>
        <v>37.24638242509112</v>
      </c>
      <c r="P11" s="9"/>
    </row>
    <row r="12" spans="1:133">
      <c r="A12" s="12"/>
      <c r="B12" s="25">
        <v>316</v>
      </c>
      <c r="C12" s="20" t="s">
        <v>104</v>
      </c>
      <c r="D12" s="46">
        <v>1051268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1051268</v>
      </c>
      <c r="O12" s="47">
        <f t="shared" si="1"/>
        <v>10.440743278809006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SUM(D14:D23)</f>
        <v>30478443</v>
      </c>
      <c r="E13" s="32">
        <f t="shared" si="3"/>
        <v>785150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31263593</v>
      </c>
      <c r="O13" s="45">
        <f t="shared" si="1"/>
        <v>310.49660836834209</v>
      </c>
      <c r="P13" s="10"/>
    </row>
    <row r="14" spans="1:133">
      <c r="A14" s="12"/>
      <c r="B14" s="25">
        <v>322</v>
      </c>
      <c r="C14" s="20" t="s">
        <v>0</v>
      </c>
      <c r="D14" s="46">
        <v>8029623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8029623</v>
      </c>
      <c r="O14" s="47">
        <f t="shared" si="1"/>
        <v>79.74677472216429</v>
      </c>
      <c r="P14" s="9"/>
    </row>
    <row r="15" spans="1:133">
      <c r="A15" s="12"/>
      <c r="B15" s="25">
        <v>323.10000000000002</v>
      </c>
      <c r="C15" s="20" t="s">
        <v>17</v>
      </c>
      <c r="D15" s="46">
        <v>6359295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6359295</v>
      </c>
      <c r="O15" s="47">
        <f t="shared" si="1"/>
        <v>63.157792807555943</v>
      </c>
      <c r="P15" s="9"/>
    </row>
    <row r="16" spans="1:133">
      <c r="A16" s="12"/>
      <c r="B16" s="25">
        <v>323.39999999999998</v>
      </c>
      <c r="C16" s="20" t="s">
        <v>124</v>
      </c>
      <c r="D16" s="46">
        <v>81376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81376</v>
      </c>
      <c r="O16" s="47">
        <f t="shared" si="1"/>
        <v>0.80819156015056259</v>
      </c>
      <c r="P16" s="9"/>
    </row>
    <row r="17" spans="1:16">
      <c r="A17" s="12"/>
      <c r="B17" s="25">
        <v>323.7</v>
      </c>
      <c r="C17" s="20" t="s">
        <v>18</v>
      </c>
      <c r="D17" s="46">
        <v>3493733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3493733</v>
      </c>
      <c r="O17" s="47">
        <f t="shared" si="1"/>
        <v>34.69825899552086</v>
      </c>
      <c r="P17" s="9"/>
    </row>
    <row r="18" spans="1:16">
      <c r="A18" s="12"/>
      <c r="B18" s="25">
        <v>323.89999999999998</v>
      </c>
      <c r="C18" s="20" t="s">
        <v>19</v>
      </c>
      <c r="D18" s="46">
        <v>125000</v>
      </c>
      <c r="E18" s="46">
        <v>93124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218124</v>
      </c>
      <c r="O18" s="47">
        <f t="shared" si="1"/>
        <v>2.1663140958793909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311865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311865</v>
      </c>
      <c r="O19" s="47">
        <f t="shared" si="1"/>
        <v>3.0973095372880852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291716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291716</v>
      </c>
      <c r="O20" s="47">
        <f t="shared" si="1"/>
        <v>2.8971983036875923</v>
      </c>
      <c r="P20" s="9"/>
    </row>
    <row r="21" spans="1:16">
      <c r="A21" s="12"/>
      <c r="B21" s="25">
        <v>324.70999999999998</v>
      </c>
      <c r="C21" s="20" t="s">
        <v>72</v>
      </c>
      <c r="D21" s="46">
        <v>0</v>
      </c>
      <c r="E21" s="46">
        <v>88445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88445</v>
      </c>
      <c r="O21" s="47">
        <f t="shared" si="1"/>
        <v>0.87839783889004752</v>
      </c>
      <c r="P21" s="9"/>
    </row>
    <row r="22" spans="1:16">
      <c r="A22" s="12"/>
      <c r="B22" s="25">
        <v>325.2</v>
      </c>
      <c r="C22" s="20" t="s">
        <v>22</v>
      </c>
      <c r="D22" s="46">
        <v>11843257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11843257</v>
      </c>
      <c r="O22" s="47">
        <f t="shared" si="1"/>
        <v>117.62215336332667</v>
      </c>
      <c r="P22" s="9"/>
    </row>
    <row r="23" spans="1:16">
      <c r="A23" s="12"/>
      <c r="B23" s="25">
        <v>329</v>
      </c>
      <c r="C23" s="20" t="s">
        <v>105</v>
      </c>
      <c r="D23" s="46">
        <v>546159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546159</v>
      </c>
      <c r="O23" s="47">
        <f t="shared" si="1"/>
        <v>5.4242171438786757</v>
      </c>
      <c r="P23" s="9"/>
    </row>
    <row r="24" spans="1:16" ht="15.75">
      <c r="A24" s="29" t="s">
        <v>24</v>
      </c>
      <c r="B24" s="30"/>
      <c r="C24" s="31"/>
      <c r="D24" s="32">
        <f t="shared" ref="D24:M24" si="6">SUM(D25:D37)</f>
        <v>12120423</v>
      </c>
      <c r="E24" s="32">
        <f t="shared" si="6"/>
        <v>456177</v>
      </c>
      <c r="F24" s="32">
        <f t="shared" si="6"/>
        <v>0</v>
      </c>
      <c r="G24" s="32">
        <f t="shared" si="6"/>
        <v>126199</v>
      </c>
      <c r="H24" s="32">
        <f t="shared" si="6"/>
        <v>0</v>
      </c>
      <c r="I24" s="32">
        <f t="shared" si="6"/>
        <v>0</v>
      </c>
      <c r="J24" s="32">
        <f t="shared" si="6"/>
        <v>74218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12777017</v>
      </c>
      <c r="O24" s="45">
        <f t="shared" si="1"/>
        <v>126.8958575415388</v>
      </c>
      <c r="P24" s="10"/>
    </row>
    <row r="25" spans="1:16">
      <c r="A25" s="12"/>
      <c r="B25" s="25">
        <v>331.2</v>
      </c>
      <c r="C25" s="20" t="s">
        <v>23</v>
      </c>
      <c r="D25" s="46">
        <v>1486193</v>
      </c>
      <c r="E25" s="46">
        <v>0</v>
      </c>
      <c r="F25" s="46">
        <v>0</v>
      </c>
      <c r="G25" s="46">
        <v>14769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1500962</v>
      </c>
      <c r="O25" s="47">
        <f t="shared" si="1"/>
        <v>14.906911380587751</v>
      </c>
      <c r="P25" s="9"/>
    </row>
    <row r="26" spans="1:16">
      <c r="A26" s="12"/>
      <c r="B26" s="25">
        <v>331.42</v>
      </c>
      <c r="C26" s="20" t="s">
        <v>26</v>
      </c>
      <c r="D26" s="46">
        <v>239784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239784</v>
      </c>
      <c r="O26" s="47">
        <f t="shared" si="1"/>
        <v>2.381431933974913</v>
      </c>
      <c r="P26" s="9"/>
    </row>
    <row r="27" spans="1:16">
      <c r="A27" s="12"/>
      <c r="B27" s="25">
        <v>331.9</v>
      </c>
      <c r="C27" s="20" t="s">
        <v>25</v>
      </c>
      <c r="D27" s="46">
        <v>0</v>
      </c>
      <c r="E27" s="46">
        <v>269894</v>
      </c>
      <c r="F27" s="46">
        <v>0</v>
      </c>
      <c r="G27" s="46">
        <v>11430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281324</v>
      </c>
      <c r="O27" s="47">
        <f t="shared" si="1"/>
        <v>2.7939894129448102</v>
      </c>
      <c r="P27" s="9"/>
    </row>
    <row r="28" spans="1:16">
      <c r="A28" s="12"/>
      <c r="B28" s="25">
        <v>334.2</v>
      </c>
      <c r="C28" s="20" t="s">
        <v>80</v>
      </c>
      <c r="D28" s="46">
        <v>206075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206075</v>
      </c>
      <c r="O28" s="47">
        <f t="shared" si="1"/>
        <v>2.0466485912065866</v>
      </c>
      <c r="P28" s="9"/>
    </row>
    <row r="29" spans="1:16">
      <c r="A29" s="12"/>
      <c r="B29" s="25">
        <v>334.7</v>
      </c>
      <c r="C29" s="20" t="s">
        <v>133</v>
      </c>
      <c r="D29" s="46">
        <v>0</v>
      </c>
      <c r="E29" s="46">
        <v>0</v>
      </c>
      <c r="F29" s="46">
        <v>0</v>
      </c>
      <c r="G29" s="46">
        <v>100000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100000</v>
      </c>
      <c r="O29" s="47">
        <f t="shared" si="1"/>
        <v>0.99315714725541027</v>
      </c>
      <c r="P29" s="9"/>
    </row>
    <row r="30" spans="1:16">
      <c r="A30" s="12"/>
      <c r="B30" s="25">
        <v>334.9</v>
      </c>
      <c r="C30" s="20" t="s">
        <v>27</v>
      </c>
      <c r="D30" s="46">
        <v>0</v>
      </c>
      <c r="E30" s="46">
        <v>186283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186283</v>
      </c>
      <c r="O30" s="47">
        <f t="shared" si="1"/>
        <v>1.8500829286217959</v>
      </c>
      <c r="P30" s="9"/>
    </row>
    <row r="31" spans="1:16">
      <c r="A31" s="12"/>
      <c r="B31" s="25">
        <v>335.12</v>
      </c>
      <c r="C31" s="20" t="s">
        <v>106</v>
      </c>
      <c r="D31" s="46">
        <v>3204710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3204710</v>
      </c>
      <c r="O31" s="47">
        <f t="shared" si="1"/>
        <v>31.827806413808858</v>
      </c>
      <c r="P31" s="9"/>
    </row>
    <row r="32" spans="1:16">
      <c r="A32" s="12"/>
      <c r="B32" s="25">
        <v>335.14</v>
      </c>
      <c r="C32" s="20" t="s">
        <v>107</v>
      </c>
      <c r="D32" s="46">
        <v>87251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87251</v>
      </c>
      <c r="O32" s="47">
        <f t="shared" si="1"/>
        <v>0.86653954255181798</v>
      </c>
      <c r="P32" s="9"/>
    </row>
    <row r="33" spans="1:16">
      <c r="A33" s="12"/>
      <c r="B33" s="25">
        <v>335.15</v>
      </c>
      <c r="C33" s="20" t="s">
        <v>108</v>
      </c>
      <c r="D33" s="46">
        <v>42081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42081</v>
      </c>
      <c r="O33" s="47">
        <f t="shared" si="1"/>
        <v>0.41793045913654919</v>
      </c>
      <c r="P33" s="9"/>
    </row>
    <row r="34" spans="1:16">
      <c r="A34" s="12"/>
      <c r="B34" s="25">
        <v>335.18</v>
      </c>
      <c r="C34" s="20" t="s">
        <v>109</v>
      </c>
      <c r="D34" s="46">
        <v>6443951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6443951</v>
      </c>
      <c r="O34" s="47">
        <f t="shared" si="1"/>
        <v>63.998559922136479</v>
      </c>
      <c r="P34" s="9"/>
    </row>
    <row r="35" spans="1:16">
      <c r="A35" s="12"/>
      <c r="B35" s="25">
        <v>335.21</v>
      </c>
      <c r="C35" s="20" t="s">
        <v>32</v>
      </c>
      <c r="D35" s="46">
        <v>43663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43663</v>
      </c>
      <c r="O35" s="47">
        <f t="shared" si="1"/>
        <v>0.43364220520612978</v>
      </c>
      <c r="P35" s="9"/>
    </row>
    <row r="36" spans="1:16" ht="15.75" customHeight="1">
      <c r="A36" s="12"/>
      <c r="B36" s="25">
        <v>335.49</v>
      </c>
      <c r="C36" s="20" t="s">
        <v>93</v>
      </c>
      <c r="D36" s="46">
        <v>105319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74218</v>
      </c>
      <c r="K36" s="46">
        <v>0</v>
      </c>
      <c r="L36" s="46">
        <v>0</v>
      </c>
      <c r="M36" s="46">
        <v>0</v>
      </c>
      <c r="N36" s="46">
        <f t="shared" si="7"/>
        <v>179537</v>
      </c>
      <c r="O36" s="47">
        <f t="shared" si="1"/>
        <v>1.7830845474679458</v>
      </c>
      <c r="P36" s="9"/>
    </row>
    <row r="37" spans="1:16" ht="15.75" customHeight="1">
      <c r="A37" s="12"/>
      <c r="B37" s="25">
        <v>335.9</v>
      </c>
      <c r="C37" s="20" t="s">
        <v>94</v>
      </c>
      <c r="D37" s="46">
        <v>261396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261396</v>
      </c>
      <c r="O37" s="47">
        <f t="shared" ref="O37:O68" si="8">(N37/O$74)</f>
        <v>2.5960730566397521</v>
      </c>
      <c r="P37" s="9"/>
    </row>
    <row r="38" spans="1:16" ht="15.75">
      <c r="A38" s="29" t="s">
        <v>38</v>
      </c>
      <c r="B38" s="30"/>
      <c r="C38" s="31"/>
      <c r="D38" s="32">
        <f t="shared" ref="D38:M38" si="9">SUM(D39:D49)</f>
        <v>16854430</v>
      </c>
      <c r="E38" s="32">
        <f t="shared" si="9"/>
        <v>101039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22637684</v>
      </c>
      <c r="J38" s="32">
        <f t="shared" si="9"/>
        <v>23099274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62692427</v>
      </c>
      <c r="O38" s="45">
        <f t="shared" si="8"/>
        <v>622.63431953838051</v>
      </c>
      <c r="P38" s="10"/>
    </row>
    <row r="39" spans="1:16">
      <c r="A39" s="12"/>
      <c r="B39" s="25">
        <v>341.2</v>
      </c>
      <c r="C39" s="20" t="s">
        <v>110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23099274</v>
      </c>
      <c r="K39" s="46">
        <v>0</v>
      </c>
      <c r="L39" s="46">
        <v>0</v>
      </c>
      <c r="M39" s="46">
        <v>0</v>
      </c>
      <c r="N39" s="46">
        <f t="shared" ref="N39:N49" si="10">SUM(D39:M39)</f>
        <v>23099274</v>
      </c>
      <c r="O39" s="47">
        <f t="shared" si="8"/>
        <v>229.41209069511069</v>
      </c>
      <c r="P39" s="9"/>
    </row>
    <row r="40" spans="1:16">
      <c r="A40" s="12"/>
      <c r="B40" s="25">
        <v>341.3</v>
      </c>
      <c r="C40" s="20" t="s">
        <v>111</v>
      </c>
      <c r="D40" s="46">
        <v>1076282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1076282</v>
      </c>
      <c r="O40" s="47">
        <f t="shared" si="8"/>
        <v>10.689171607623475</v>
      </c>
      <c r="P40" s="9"/>
    </row>
    <row r="41" spans="1:16">
      <c r="A41" s="12"/>
      <c r="B41" s="25">
        <v>341.9</v>
      </c>
      <c r="C41" s="20" t="s">
        <v>112</v>
      </c>
      <c r="D41" s="46">
        <v>2569766</v>
      </c>
      <c r="E41" s="46">
        <v>101039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2670805</v>
      </c>
      <c r="O41" s="47">
        <f t="shared" si="8"/>
        <v>26.525290746754859</v>
      </c>
      <c r="P41" s="9"/>
    </row>
    <row r="42" spans="1:16">
      <c r="A42" s="12"/>
      <c r="B42" s="25">
        <v>342.1</v>
      </c>
      <c r="C42" s="20" t="s">
        <v>43</v>
      </c>
      <c r="D42" s="46">
        <v>5385867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5385867</v>
      </c>
      <c r="O42" s="47">
        <f t="shared" si="8"/>
        <v>53.490123052170546</v>
      </c>
      <c r="P42" s="9"/>
    </row>
    <row r="43" spans="1:16">
      <c r="A43" s="12"/>
      <c r="B43" s="25">
        <v>342.2</v>
      </c>
      <c r="C43" s="20" t="s">
        <v>44</v>
      </c>
      <c r="D43" s="46">
        <v>3464941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3464941</v>
      </c>
      <c r="O43" s="47">
        <f t="shared" si="8"/>
        <v>34.412309189683086</v>
      </c>
      <c r="P43" s="9"/>
    </row>
    <row r="44" spans="1:16">
      <c r="A44" s="12"/>
      <c r="B44" s="25">
        <v>342.6</v>
      </c>
      <c r="C44" s="20" t="s">
        <v>45</v>
      </c>
      <c r="D44" s="46">
        <v>2290481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2290481</v>
      </c>
      <c r="O44" s="47">
        <f t="shared" si="8"/>
        <v>22.748075758027191</v>
      </c>
      <c r="P44" s="9"/>
    </row>
    <row r="45" spans="1:16">
      <c r="A45" s="12"/>
      <c r="B45" s="25">
        <v>343.6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22601271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22601271</v>
      </c>
      <c r="O45" s="47">
        <f t="shared" si="8"/>
        <v>224.46613830706431</v>
      </c>
      <c r="P45" s="9"/>
    </row>
    <row r="46" spans="1:16">
      <c r="A46" s="12"/>
      <c r="B46" s="25">
        <v>343.7</v>
      </c>
      <c r="C46" s="20" t="s">
        <v>74</v>
      </c>
      <c r="D46" s="46">
        <v>1037167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1037167</v>
      </c>
      <c r="O46" s="47">
        <f t="shared" si="8"/>
        <v>10.30069818947452</v>
      </c>
      <c r="P46" s="9"/>
    </row>
    <row r="47" spans="1:16">
      <c r="A47" s="12"/>
      <c r="B47" s="25">
        <v>343.9</v>
      </c>
      <c r="C47" s="20" t="s">
        <v>97</v>
      </c>
      <c r="D47" s="46">
        <v>2805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2805</v>
      </c>
      <c r="O47" s="47">
        <f t="shared" si="8"/>
        <v>2.7858057980514255E-2</v>
      </c>
      <c r="P47" s="9"/>
    </row>
    <row r="48" spans="1:16">
      <c r="A48" s="12"/>
      <c r="B48" s="25">
        <v>347.2</v>
      </c>
      <c r="C48" s="20" t="s">
        <v>47</v>
      </c>
      <c r="D48" s="46">
        <v>1027121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1027121</v>
      </c>
      <c r="O48" s="47">
        <f t="shared" si="8"/>
        <v>10.200925622461241</v>
      </c>
      <c r="P48" s="9"/>
    </row>
    <row r="49" spans="1:16">
      <c r="A49" s="12"/>
      <c r="B49" s="25">
        <v>347.5</v>
      </c>
      <c r="C49" s="20" t="s">
        <v>88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36413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36413</v>
      </c>
      <c r="O49" s="47">
        <f t="shared" si="8"/>
        <v>0.36163831203011254</v>
      </c>
      <c r="P49" s="9"/>
    </row>
    <row r="50" spans="1:16" ht="15.75">
      <c r="A50" s="29" t="s">
        <v>39</v>
      </c>
      <c r="B50" s="30"/>
      <c r="C50" s="31"/>
      <c r="D50" s="32">
        <f t="shared" ref="D50:M50" si="11">SUM(D51:D55)</f>
        <v>934054</v>
      </c>
      <c r="E50" s="32">
        <f t="shared" si="11"/>
        <v>172874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ref="N50:N57" si="12">SUM(D50:M50)</f>
        <v>1106928</v>
      </c>
      <c r="O50" s="45">
        <f t="shared" si="8"/>
        <v>10.993534546971368</v>
      </c>
      <c r="P50" s="10"/>
    </row>
    <row r="51" spans="1:16">
      <c r="A51" s="13"/>
      <c r="B51" s="39">
        <v>351.5</v>
      </c>
      <c r="C51" s="21" t="s">
        <v>89</v>
      </c>
      <c r="D51" s="46">
        <v>66916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66916</v>
      </c>
      <c r="O51" s="47">
        <f t="shared" si="8"/>
        <v>0.66458103665743029</v>
      </c>
      <c r="P51" s="9"/>
    </row>
    <row r="52" spans="1:16">
      <c r="A52" s="13"/>
      <c r="B52" s="39">
        <v>351.9</v>
      </c>
      <c r="C52" s="21" t="s">
        <v>113</v>
      </c>
      <c r="D52" s="46">
        <v>492737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492737</v>
      </c>
      <c r="O52" s="47">
        <f t="shared" si="8"/>
        <v>4.8936527326718906</v>
      </c>
      <c r="P52" s="9"/>
    </row>
    <row r="53" spans="1:16">
      <c r="A53" s="13"/>
      <c r="B53" s="39">
        <v>354</v>
      </c>
      <c r="C53" s="21" t="s">
        <v>50</v>
      </c>
      <c r="D53" s="46">
        <v>261414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261414</v>
      </c>
      <c r="O53" s="47">
        <f t="shared" si="8"/>
        <v>2.5962518249262581</v>
      </c>
      <c r="P53" s="9"/>
    </row>
    <row r="54" spans="1:16">
      <c r="A54" s="13"/>
      <c r="B54" s="39">
        <v>355</v>
      </c>
      <c r="C54" s="21" t="s">
        <v>51</v>
      </c>
      <c r="D54" s="46">
        <v>0</v>
      </c>
      <c r="E54" s="46">
        <v>172874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172874</v>
      </c>
      <c r="O54" s="47">
        <f t="shared" si="8"/>
        <v>1.7169104867463179</v>
      </c>
      <c r="P54" s="9"/>
    </row>
    <row r="55" spans="1:16">
      <c r="A55" s="13"/>
      <c r="B55" s="39">
        <v>359</v>
      </c>
      <c r="C55" s="21" t="s">
        <v>53</v>
      </c>
      <c r="D55" s="46">
        <v>112987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112987</v>
      </c>
      <c r="O55" s="47">
        <f t="shared" si="8"/>
        <v>1.1221384659694704</v>
      </c>
      <c r="P55" s="9"/>
    </row>
    <row r="56" spans="1:16" ht="15.75">
      <c r="A56" s="29" t="s">
        <v>3</v>
      </c>
      <c r="B56" s="30"/>
      <c r="C56" s="31"/>
      <c r="D56" s="32">
        <f t="shared" ref="D56:M56" si="13">SUM(D57:D65)</f>
        <v>1715147</v>
      </c>
      <c r="E56" s="32">
        <f t="shared" si="13"/>
        <v>193478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344842</v>
      </c>
      <c r="J56" s="32">
        <f t="shared" si="13"/>
        <v>539052</v>
      </c>
      <c r="K56" s="32">
        <f t="shared" si="13"/>
        <v>56944795</v>
      </c>
      <c r="L56" s="32">
        <f t="shared" si="13"/>
        <v>263795</v>
      </c>
      <c r="M56" s="32">
        <f t="shared" si="13"/>
        <v>0</v>
      </c>
      <c r="N56" s="32">
        <f t="shared" si="12"/>
        <v>60001109</v>
      </c>
      <c r="O56" s="45">
        <f t="shared" si="8"/>
        <v>595.90530246600918</v>
      </c>
      <c r="P56" s="10"/>
    </row>
    <row r="57" spans="1:16">
      <c r="A57" s="12"/>
      <c r="B57" s="25">
        <v>361.1</v>
      </c>
      <c r="C57" s="20" t="s">
        <v>55</v>
      </c>
      <c r="D57" s="46">
        <v>932237</v>
      </c>
      <c r="E57" s="46">
        <v>232196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5103705</v>
      </c>
      <c r="L57" s="46">
        <v>0</v>
      </c>
      <c r="M57" s="46">
        <v>0</v>
      </c>
      <c r="N57" s="46">
        <f t="shared" si="12"/>
        <v>6268138</v>
      </c>
      <c r="O57" s="47">
        <f t="shared" si="8"/>
        <v>62.252460546832324</v>
      </c>
      <c r="P57" s="9"/>
    </row>
    <row r="58" spans="1:16">
      <c r="A58" s="12"/>
      <c r="B58" s="25">
        <v>361.3</v>
      </c>
      <c r="C58" s="20" t="s">
        <v>56</v>
      </c>
      <c r="D58" s="46">
        <v>-211820</v>
      </c>
      <c r="E58" s="46">
        <v>1299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31509357</v>
      </c>
      <c r="L58" s="46">
        <v>263795</v>
      </c>
      <c r="M58" s="46">
        <v>0</v>
      </c>
      <c r="N58" s="46">
        <f t="shared" ref="N58:N65" si="14">SUM(D58:M58)</f>
        <v>31562631</v>
      </c>
      <c r="O58" s="47">
        <f t="shared" si="8"/>
        <v>313.46652563835175</v>
      </c>
      <c r="P58" s="9"/>
    </row>
    <row r="59" spans="1:16">
      <c r="A59" s="12"/>
      <c r="B59" s="25">
        <v>361.4</v>
      </c>
      <c r="C59" s="20" t="s">
        <v>114</v>
      </c>
      <c r="D59" s="46">
        <v>-255661</v>
      </c>
      <c r="E59" s="46">
        <v>-41642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-297303</v>
      </c>
      <c r="O59" s="47">
        <f t="shared" si="8"/>
        <v>-2.9526859935047525</v>
      </c>
      <c r="P59" s="9"/>
    </row>
    <row r="60" spans="1:16">
      <c r="A60" s="12"/>
      <c r="B60" s="25">
        <v>362</v>
      </c>
      <c r="C60" s="20" t="s">
        <v>98</v>
      </c>
      <c r="D60" s="46">
        <v>447697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447697</v>
      </c>
      <c r="O60" s="47">
        <f t="shared" si="8"/>
        <v>4.4463347535480535</v>
      </c>
      <c r="P60" s="9"/>
    </row>
    <row r="61" spans="1:16">
      <c r="A61" s="12"/>
      <c r="B61" s="25">
        <v>365</v>
      </c>
      <c r="C61" s="20" t="s">
        <v>115</v>
      </c>
      <c r="D61" s="46">
        <v>6160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14632</v>
      </c>
      <c r="K61" s="46">
        <v>0</v>
      </c>
      <c r="L61" s="46">
        <v>0</v>
      </c>
      <c r="M61" s="46">
        <v>0</v>
      </c>
      <c r="N61" s="46">
        <f t="shared" si="14"/>
        <v>20792</v>
      </c>
      <c r="O61" s="47">
        <f t="shared" si="8"/>
        <v>0.20649723405734488</v>
      </c>
      <c r="P61" s="9"/>
    </row>
    <row r="62" spans="1:16">
      <c r="A62" s="12"/>
      <c r="B62" s="25">
        <v>366</v>
      </c>
      <c r="C62" s="20" t="s">
        <v>58</v>
      </c>
      <c r="D62" s="46">
        <v>159810</v>
      </c>
      <c r="E62" s="46">
        <v>1625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161435</v>
      </c>
      <c r="O62" s="47">
        <f t="shared" si="8"/>
        <v>1.6033032406717715</v>
      </c>
      <c r="P62" s="9"/>
    </row>
    <row r="63" spans="1:16">
      <c r="A63" s="12"/>
      <c r="B63" s="25">
        <v>368</v>
      </c>
      <c r="C63" s="20" t="s">
        <v>59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20331733</v>
      </c>
      <c r="L63" s="46">
        <v>0</v>
      </c>
      <c r="M63" s="46">
        <v>0</v>
      </c>
      <c r="N63" s="46">
        <f t="shared" si="14"/>
        <v>20331733</v>
      </c>
      <c r="O63" s="47">
        <f t="shared" si="8"/>
        <v>201.92605945038684</v>
      </c>
      <c r="P63" s="9"/>
    </row>
    <row r="64" spans="1:16">
      <c r="A64" s="12"/>
      <c r="B64" s="25">
        <v>369.3</v>
      </c>
      <c r="C64" s="20" t="s">
        <v>126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10000</v>
      </c>
      <c r="K64" s="46">
        <v>0</v>
      </c>
      <c r="L64" s="46">
        <v>0</v>
      </c>
      <c r="M64" s="46">
        <v>0</v>
      </c>
      <c r="N64" s="46">
        <f t="shared" si="14"/>
        <v>10000</v>
      </c>
      <c r="O64" s="47">
        <f t="shared" si="8"/>
        <v>9.9315714725541016E-2</v>
      </c>
      <c r="P64" s="9"/>
    </row>
    <row r="65" spans="1:119">
      <c r="A65" s="12"/>
      <c r="B65" s="25">
        <v>369.9</v>
      </c>
      <c r="C65" s="20" t="s">
        <v>60</v>
      </c>
      <c r="D65" s="46">
        <v>636724</v>
      </c>
      <c r="E65" s="46">
        <v>0</v>
      </c>
      <c r="F65" s="46">
        <v>0</v>
      </c>
      <c r="G65" s="46">
        <v>0</v>
      </c>
      <c r="H65" s="46">
        <v>0</v>
      </c>
      <c r="I65" s="46">
        <v>344842</v>
      </c>
      <c r="J65" s="46">
        <v>514420</v>
      </c>
      <c r="K65" s="46">
        <v>0</v>
      </c>
      <c r="L65" s="46">
        <v>0</v>
      </c>
      <c r="M65" s="46">
        <v>0</v>
      </c>
      <c r="N65" s="46">
        <f t="shared" si="14"/>
        <v>1495986</v>
      </c>
      <c r="O65" s="47">
        <f t="shared" si="8"/>
        <v>14.857491880940321</v>
      </c>
      <c r="P65" s="9"/>
    </row>
    <row r="66" spans="1:119" ht="15.75">
      <c r="A66" s="29" t="s">
        <v>40</v>
      </c>
      <c r="B66" s="30"/>
      <c r="C66" s="31"/>
      <c r="D66" s="32">
        <f t="shared" ref="D66:M66" si="15">SUM(D67:D71)</f>
        <v>1672261</v>
      </c>
      <c r="E66" s="32">
        <f t="shared" si="15"/>
        <v>2261772</v>
      </c>
      <c r="F66" s="32">
        <f t="shared" si="15"/>
        <v>0</v>
      </c>
      <c r="G66" s="32">
        <f t="shared" si="15"/>
        <v>11270562</v>
      </c>
      <c r="H66" s="32">
        <f t="shared" si="15"/>
        <v>0</v>
      </c>
      <c r="I66" s="32">
        <f t="shared" si="15"/>
        <v>2378815</v>
      </c>
      <c r="J66" s="32">
        <f t="shared" si="15"/>
        <v>195544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 t="shared" ref="N66:N72" si="16">SUM(D66:M66)</f>
        <v>17778954</v>
      </c>
      <c r="O66" s="45">
        <f t="shared" si="8"/>
        <v>176.57295235825165</v>
      </c>
      <c r="P66" s="9"/>
    </row>
    <row r="67" spans="1:119">
      <c r="A67" s="12"/>
      <c r="B67" s="25">
        <v>381</v>
      </c>
      <c r="C67" s="20" t="s">
        <v>61</v>
      </c>
      <c r="D67" s="46">
        <v>1672261</v>
      </c>
      <c r="E67" s="46">
        <v>1533262</v>
      </c>
      <c r="F67" s="46">
        <v>0</v>
      </c>
      <c r="G67" s="46">
        <v>9475167</v>
      </c>
      <c r="H67" s="46">
        <v>0</v>
      </c>
      <c r="I67" s="46">
        <v>0</v>
      </c>
      <c r="J67" s="46">
        <v>195544</v>
      </c>
      <c r="K67" s="46">
        <v>0</v>
      </c>
      <c r="L67" s="46">
        <v>0</v>
      </c>
      <c r="M67" s="46">
        <v>0</v>
      </c>
      <c r="N67" s="46">
        <f t="shared" si="16"/>
        <v>12876234</v>
      </c>
      <c r="O67" s="47">
        <f t="shared" si="8"/>
        <v>127.8812382683312</v>
      </c>
      <c r="P67" s="9"/>
    </row>
    <row r="68" spans="1:119">
      <c r="A68" s="12"/>
      <c r="B68" s="25">
        <v>388.1</v>
      </c>
      <c r="C68" s="20" t="s">
        <v>100</v>
      </c>
      <c r="D68" s="46">
        <v>0</v>
      </c>
      <c r="E68" s="46">
        <v>728510</v>
      </c>
      <c r="F68" s="46">
        <v>0</v>
      </c>
      <c r="G68" s="46">
        <v>1795395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2523905</v>
      </c>
      <c r="O68" s="47">
        <f t="shared" si="8"/>
        <v>25.066342897436662</v>
      </c>
      <c r="P68" s="9"/>
    </row>
    <row r="69" spans="1:119">
      <c r="A69" s="12"/>
      <c r="B69" s="25">
        <v>389.1</v>
      </c>
      <c r="C69" s="20" t="s">
        <v>134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90115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90115</v>
      </c>
      <c r="O69" s="47">
        <f>(N69/O$74)</f>
        <v>0.89498356324921291</v>
      </c>
      <c r="P69" s="9"/>
    </row>
    <row r="70" spans="1:119">
      <c r="A70" s="12"/>
      <c r="B70" s="25">
        <v>389.2</v>
      </c>
      <c r="C70" s="20" t="s">
        <v>116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1002728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1002728</v>
      </c>
      <c r="O70" s="47">
        <f>(N70/O$74)</f>
        <v>9.9586647995312294</v>
      </c>
      <c r="P70" s="9"/>
    </row>
    <row r="71" spans="1:119" ht="15.75" thickBot="1">
      <c r="A71" s="12"/>
      <c r="B71" s="25">
        <v>389.8</v>
      </c>
      <c r="C71" s="20" t="s">
        <v>117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1285972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1285972</v>
      </c>
      <c r="O71" s="47">
        <f>(N71/O$74)</f>
        <v>12.771722829703345</v>
      </c>
      <c r="P71" s="9"/>
    </row>
    <row r="72" spans="1:119" ht="16.5" thickBot="1">
      <c r="A72" s="14" t="s">
        <v>48</v>
      </c>
      <c r="B72" s="23"/>
      <c r="C72" s="22"/>
      <c r="D72" s="15">
        <f t="shared" ref="D72:M72" si="17">SUM(D5,D13,D24,D38,D50,D56,D66)</f>
        <v>124809783</v>
      </c>
      <c r="E72" s="15">
        <f t="shared" si="17"/>
        <v>5916667</v>
      </c>
      <c r="F72" s="15">
        <f t="shared" si="17"/>
        <v>0</v>
      </c>
      <c r="G72" s="15">
        <f t="shared" si="17"/>
        <v>11396761</v>
      </c>
      <c r="H72" s="15">
        <f t="shared" si="17"/>
        <v>0</v>
      </c>
      <c r="I72" s="15">
        <f t="shared" si="17"/>
        <v>25361341</v>
      </c>
      <c r="J72" s="15">
        <f t="shared" si="17"/>
        <v>23908088</v>
      </c>
      <c r="K72" s="15">
        <f t="shared" si="17"/>
        <v>56944795</v>
      </c>
      <c r="L72" s="15">
        <f t="shared" si="17"/>
        <v>263795</v>
      </c>
      <c r="M72" s="15">
        <f t="shared" si="17"/>
        <v>0</v>
      </c>
      <c r="N72" s="15">
        <f t="shared" si="16"/>
        <v>248601230</v>
      </c>
      <c r="O72" s="38">
        <f>(N72/O$74)</f>
        <v>2469.0008839098609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135</v>
      </c>
      <c r="M74" s="48"/>
      <c r="N74" s="48"/>
      <c r="O74" s="43">
        <v>100689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77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57454587</v>
      </c>
      <c r="E5" s="27">
        <f t="shared" si="0"/>
        <v>1713968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59168555</v>
      </c>
      <c r="O5" s="33">
        <f t="shared" ref="O5:O36" si="1">(N5/O$74)</f>
        <v>594.98174888884421</v>
      </c>
      <c r="P5" s="6"/>
    </row>
    <row r="6" spans="1:133">
      <c r="A6" s="12"/>
      <c r="B6" s="25">
        <v>311</v>
      </c>
      <c r="C6" s="20" t="s">
        <v>2</v>
      </c>
      <c r="D6" s="46">
        <v>42952158</v>
      </c>
      <c r="E6" s="46">
        <v>1713968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44666126</v>
      </c>
      <c r="O6" s="47">
        <f t="shared" si="1"/>
        <v>449.14954849868269</v>
      </c>
      <c r="P6" s="9"/>
    </row>
    <row r="7" spans="1:133">
      <c r="A7" s="12"/>
      <c r="B7" s="25">
        <v>312.41000000000003</v>
      </c>
      <c r="C7" s="20" t="s">
        <v>11</v>
      </c>
      <c r="D7" s="46">
        <v>121104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121104</v>
      </c>
      <c r="O7" s="47">
        <f t="shared" si="1"/>
        <v>1.2177865374172918</v>
      </c>
      <c r="P7" s="9"/>
    </row>
    <row r="8" spans="1:133">
      <c r="A8" s="12"/>
      <c r="B8" s="25">
        <v>312.42</v>
      </c>
      <c r="C8" s="20" t="s">
        <v>10</v>
      </c>
      <c r="D8" s="46">
        <v>1614349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1614349</v>
      </c>
      <c r="O8" s="47">
        <f t="shared" si="1"/>
        <v>16.233423164330389</v>
      </c>
      <c r="P8" s="9"/>
    </row>
    <row r="9" spans="1:133">
      <c r="A9" s="12"/>
      <c r="B9" s="25">
        <v>314.10000000000002</v>
      </c>
      <c r="C9" s="20" t="s">
        <v>12</v>
      </c>
      <c r="D9" s="46">
        <v>8208936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8208936</v>
      </c>
      <c r="O9" s="47">
        <f t="shared" si="1"/>
        <v>82.546668543732281</v>
      </c>
      <c r="P9" s="9"/>
    </row>
    <row r="10" spans="1:133">
      <c r="A10" s="12"/>
      <c r="B10" s="25">
        <v>314.39999999999998</v>
      </c>
      <c r="C10" s="20" t="s">
        <v>13</v>
      </c>
      <c r="D10" s="46">
        <v>193437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193437</v>
      </c>
      <c r="O10" s="47">
        <f t="shared" si="1"/>
        <v>1.9451461094463327</v>
      </c>
      <c r="P10" s="9"/>
    </row>
    <row r="11" spans="1:133">
      <c r="A11" s="12"/>
      <c r="B11" s="25">
        <v>315</v>
      </c>
      <c r="C11" s="20" t="s">
        <v>103</v>
      </c>
      <c r="D11" s="46">
        <v>3384206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3384206</v>
      </c>
      <c r="O11" s="47">
        <f t="shared" si="1"/>
        <v>34.030589465639643</v>
      </c>
      <c r="P11" s="9"/>
    </row>
    <row r="12" spans="1:133">
      <c r="A12" s="12"/>
      <c r="B12" s="25">
        <v>316</v>
      </c>
      <c r="C12" s="20" t="s">
        <v>104</v>
      </c>
      <c r="D12" s="46">
        <v>980397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980397</v>
      </c>
      <c r="O12" s="47">
        <f t="shared" si="1"/>
        <v>9.858586569595559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SUM(D14:D23)</f>
        <v>27359469</v>
      </c>
      <c r="E13" s="32">
        <f t="shared" si="3"/>
        <v>1073383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28432852</v>
      </c>
      <c r="O13" s="45">
        <f t="shared" si="1"/>
        <v>285.91247511212117</v>
      </c>
      <c r="P13" s="10"/>
    </row>
    <row r="14" spans="1:133">
      <c r="A14" s="12"/>
      <c r="B14" s="25">
        <v>322</v>
      </c>
      <c r="C14" s="20" t="s">
        <v>0</v>
      </c>
      <c r="D14" s="46">
        <v>6609209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6609209</v>
      </c>
      <c r="O14" s="47">
        <f t="shared" si="1"/>
        <v>66.46027995092814</v>
      </c>
      <c r="P14" s="9"/>
    </row>
    <row r="15" spans="1:133">
      <c r="A15" s="12"/>
      <c r="B15" s="25">
        <v>323.10000000000002</v>
      </c>
      <c r="C15" s="20" t="s">
        <v>17</v>
      </c>
      <c r="D15" s="46">
        <v>6304101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6304101</v>
      </c>
      <c r="O15" s="47">
        <f t="shared" si="1"/>
        <v>63.392202803531568</v>
      </c>
      <c r="P15" s="9"/>
    </row>
    <row r="16" spans="1:133">
      <c r="A16" s="12"/>
      <c r="B16" s="25">
        <v>323.39999999999998</v>
      </c>
      <c r="C16" s="20" t="s">
        <v>124</v>
      </c>
      <c r="D16" s="46">
        <v>77076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77076</v>
      </c>
      <c r="O16" s="47">
        <f t="shared" si="1"/>
        <v>0.77505379804114793</v>
      </c>
      <c r="P16" s="9"/>
    </row>
    <row r="17" spans="1:16">
      <c r="A17" s="12"/>
      <c r="B17" s="25">
        <v>323.7</v>
      </c>
      <c r="C17" s="20" t="s">
        <v>18</v>
      </c>
      <c r="D17" s="46">
        <v>3189285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3189285</v>
      </c>
      <c r="O17" s="47">
        <f t="shared" si="1"/>
        <v>32.070520684592644</v>
      </c>
      <c r="P17" s="9"/>
    </row>
    <row r="18" spans="1:16">
      <c r="A18" s="12"/>
      <c r="B18" s="25">
        <v>323.89999999999998</v>
      </c>
      <c r="C18" s="20" t="s">
        <v>19</v>
      </c>
      <c r="D18" s="46">
        <v>125000</v>
      </c>
      <c r="E18" s="46">
        <v>100035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225035</v>
      </c>
      <c r="O18" s="47">
        <f t="shared" si="1"/>
        <v>2.262886390603946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619172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619172</v>
      </c>
      <c r="O19" s="47">
        <f t="shared" si="1"/>
        <v>6.2262132212457013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180357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180357</v>
      </c>
      <c r="O20" s="47">
        <f t="shared" si="1"/>
        <v>1.8136174406210406</v>
      </c>
      <c r="P20" s="9"/>
    </row>
    <row r="21" spans="1:16">
      <c r="A21" s="12"/>
      <c r="B21" s="25">
        <v>324.70999999999998</v>
      </c>
      <c r="C21" s="20" t="s">
        <v>72</v>
      </c>
      <c r="D21" s="46">
        <v>0</v>
      </c>
      <c r="E21" s="46">
        <v>173819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173819</v>
      </c>
      <c r="O21" s="47">
        <f t="shared" si="1"/>
        <v>1.7478732176256462</v>
      </c>
      <c r="P21" s="9"/>
    </row>
    <row r="22" spans="1:16">
      <c r="A22" s="12"/>
      <c r="B22" s="25">
        <v>325.2</v>
      </c>
      <c r="C22" s="20" t="s">
        <v>22</v>
      </c>
      <c r="D22" s="46">
        <v>10426283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10426283</v>
      </c>
      <c r="O22" s="47">
        <f t="shared" si="1"/>
        <v>104.84366389799489</v>
      </c>
      <c r="P22" s="9"/>
    </row>
    <row r="23" spans="1:16">
      <c r="A23" s="12"/>
      <c r="B23" s="25">
        <v>329</v>
      </c>
      <c r="C23" s="20" t="s">
        <v>105</v>
      </c>
      <c r="D23" s="46">
        <v>628515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628515</v>
      </c>
      <c r="O23" s="47">
        <f t="shared" si="1"/>
        <v>6.3201637069364276</v>
      </c>
      <c r="P23" s="9"/>
    </row>
    <row r="24" spans="1:16" ht="15.75">
      <c r="A24" s="29" t="s">
        <v>24</v>
      </c>
      <c r="B24" s="30"/>
      <c r="C24" s="31"/>
      <c r="D24" s="32">
        <f t="shared" ref="D24:M24" si="6">SUM(D25:D37)</f>
        <v>10356258</v>
      </c>
      <c r="E24" s="32">
        <f t="shared" si="6"/>
        <v>643874</v>
      </c>
      <c r="F24" s="32">
        <f t="shared" si="6"/>
        <v>0</v>
      </c>
      <c r="G24" s="32">
        <f t="shared" si="6"/>
        <v>574623</v>
      </c>
      <c r="H24" s="32">
        <f t="shared" si="6"/>
        <v>0</v>
      </c>
      <c r="I24" s="32">
        <f t="shared" si="6"/>
        <v>0</v>
      </c>
      <c r="J24" s="32">
        <f t="shared" si="6"/>
        <v>43711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11618466</v>
      </c>
      <c r="O24" s="45">
        <f t="shared" si="1"/>
        <v>116.83190877461135</v>
      </c>
      <c r="P24" s="10"/>
    </row>
    <row r="25" spans="1:16">
      <c r="A25" s="12"/>
      <c r="B25" s="25">
        <v>331.2</v>
      </c>
      <c r="C25" s="20" t="s">
        <v>23</v>
      </c>
      <c r="D25" s="46">
        <v>711</v>
      </c>
      <c r="E25" s="46">
        <v>0</v>
      </c>
      <c r="F25" s="46">
        <v>0</v>
      </c>
      <c r="G25" s="46">
        <v>447904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448615</v>
      </c>
      <c r="O25" s="47">
        <f t="shared" si="1"/>
        <v>4.5111417251573718</v>
      </c>
      <c r="P25" s="9"/>
    </row>
    <row r="26" spans="1:16">
      <c r="A26" s="12"/>
      <c r="B26" s="25">
        <v>331.42</v>
      </c>
      <c r="C26" s="20" t="s">
        <v>26</v>
      </c>
      <c r="D26" s="46">
        <v>362861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362861</v>
      </c>
      <c r="O26" s="47">
        <f t="shared" si="1"/>
        <v>3.6488244876616456</v>
      </c>
      <c r="P26" s="9"/>
    </row>
    <row r="27" spans="1:16">
      <c r="A27" s="12"/>
      <c r="B27" s="25">
        <v>331.9</v>
      </c>
      <c r="C27" s="20" t="s">
        <v>25</v>
      </c>
      <c r="D27" s="46">
        <v>0</v>
      </c>
      <c r="E27" s="46">
        <v>522446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522446</v>
      </c>
      <c r="O27" s="47">
        <f t="shared" si="1"/>
        <v>5.2535647487078414</v>
      </c>
      <c r="P27" s="9"/>
    </row>
    <row r="28" spans="1:16">
      <c r="A28" s="12"/>
      <c r="B28" s="25">
        <v>334.2</v>
      </c>
      <c r="C28" s="20" t="s">
        <v>80</v>
      </c>
      <c r="D28" s="46">
        <v>185454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185454</v>
      </c>
      <c r="O28" s="47">
        <f t="shared" si="1"/>
        <v>1.8648713874866762</v>
      </c>
      <c r="P28" s="9"/>
    </row>
    <row r="29" spans="1:16">
      <c r="A29" s="12"/>
      <c r="B29" s="25">
        <v>334.9</v>
      </c>
      <c r="C29" s="20" t="s">
        <v>27</v>
      </c>
      <c r="D29" s="46">
        <v>5737</v>
      </c>
      <c r="E29" s="46">
        <v>121428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127165</v>
      </c>
      <c r="O29" s="47">
        <f t="shared" si="1"/>
        <v>1.2787341873981859</v>
      </c>
      <c r="P29" s="9"/>
    </row>
    <row r="30" spans="1:16">
      <c r="A30" s="12"/>
      <c r="B30" s="25">
        <v>335.12</v>
      </c>
      <c r="C30" s="20" t="s">
        <v>106</v>
      </c>
      <c r="D30" s="46">
        <v>2988817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2988817</v>
      </c>
      <c r="O30" s="47">
        <f t="shared" si="1"/>
        <v>30.054672887798404</v>
      </c>
      <c r="P30" s="9"/>
    </row>
    <row r="31" spans="1:16">
      <c r="A31" s="12"/>
      <c r="B31" s="25">
        <v>335.14</v>
      </c>
      <c r="C31" s="20" t="s">
        <v>107</v>
      </c>
      <c r="D31" s="46">
        <v>89398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89398</v>
      </c>
      <c r="O31" s="47">
        <f t="shared" si="1"/>
        <v>0.89896023972809369</v>
      </c>
      <c r="P31" s="9"/>
    </row>
    <row r="32" spans="1:16">
      <c r="A32" s="12"/>
      <c r="B32" s="25">
        <v>335.15</v>
      </c>
      <c r="C32" s="20" t="s">
        <v>108</v>
      </c>
      <c r="D32" s="46">
        <v>43851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43851</v>
      </c>
      <c r="O32" s="47">
        <f t="shared" si="1"/>
        <v>0.44095287894937957</v>
      </c>
      <c r="P32" s="9"/>
    </row>
    <row r="33" spans="1:16">
      <c r="A33" s="12"/>
      <c r="B33" s="25">
        <v>335.18</v>
      </c>
      <c r="C33" s="20" t="s">
        <v>109</v>
      </c>
      <c r="D33" s="46">
        <v>6293910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6293910</v>
      </c>
      <c r="O33" s="47">
        <f t="shared" si="1"/>
        <v>63.289725076926167</v>
      </c>
      <c r="P33" s="9"/>
    </row>
    <row r="34" spans="1:16">
      <c r="A34" s="12"/>
      <c r="B34" s="25">
        <v>335.21</v>
      </c>
      <c r="C34" s="20" t="s">
        <v>32</v>
      </c>
      <c r="D34" s="46">
        <v>52977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52977</v>
      </c>
      <c r="O34" s="47">
        <f t="shared" si="1"/>
        <v>0.53272127586831042</v>
      </c>
      <c r="P34" s="9"/>
    </row>
    <row r="35" spans="1:16">
      <c r="A35" s="12"/>
      <c r="B35" s="25">
        <v>335.49</v>
      </c>
      <c r="C35" s="20" t="s">
        <v>93</v>
      </c>
      <c r="D35" s="46">
        <v>86995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43711</v>
      </c>
      <c r="K35" s="46">
        <v>0</v>
      </c>
      <c r="L35" s="46">
        <v>0</v>
      </c>
      <c r="M35" s="46">
        <v>0</v>
      </c>
      <c r="N35" s="46">
        <f t="shared" si="7"/>
        <v>130706</v>
      </c>
      <c r="O35" s="47">
        <f t="shared" si="1"/>
        <v>1.3143414516420973</v>
      </c>
      <c r="P35" s="9"/>
    </row>
    <row r="36" spans="1:16">
      <c r="A36" s="12"/>
      <c r="B36" s="25">
        <v>335.9</v>
      </c>
      <c r="C36" s="20" t="s">
        <v>94</v>
      </c>
      <c r="D36" s="46">
        <v>245547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245547</v>
      </c>
      <c r="O36" s="47">
        <f t="shared" si="1"/>
        <v>2.4691490859360861</v>
      </c>
      <c r="P36" s="9"/>
    </row>
    <row r="37" spans="1:16">
      <c r="A37" s="12"/>
      <c r="B37" s="25">
        <v>337.7</v>
      </c>
      <c r="C37" s="20" t="s">
        <v>81</v>
      </c>
      <c r="D37" s="46">
        <v>0</v>
      </c>
      <c r="E37" s="46">
        <v>0</v>
      </c>
      <c r="F37" s="46">
        <v>0</v>
      </c>
      <c r="G37" s="46">
        <v>126719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126719</v>
      </c>
      <c r="O37" s="47">
        <f t="shared" ref="O37:O68" si="8">(N37/O$74)</f>
        <v>1.2742493413510849</v>
      </c>
      <c r="P37" s="9"/>
    </row>
    <row r="38" spans="1:16" ht="15.75">
      <c r="A38" s="29" t="s">
        <v>38</v>
      </c>
      <c r="B38" s="30"/>
      <c r="C38" s="31"/>
      <c r="D38" s="32">
        <f t="shared" ref="D38:M38" si="9">SUM(D39:D49)</f>
        <v>15247102</v>
      </c>
      <c r="E38" s="32">
        <f t="shared" si="9"/>
        <v>17</v>
      </c>
      <c r="F38" s="32">
        <f t="shared" si="9"/>
        <v>0</v>
      </c>
      <c r="G38" s="32">
        <f t="shared" si="9"/>
        <v>34917</v>
      </c>
      <c r="H38" s="32">
        <f t="shared" si="9"/>
        <v>0</v>
      </c>
      <c r="I38" s="32">
        <f t="shared" si="9"/>
        <v>22644235</v>
      </c>
      <c r="J38" s="32">
        <f t="shared" si="9"/>
        <v>20878881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58805152</v>
      </c>
      <c r="O38" s="45">
        <f t="shared" si="8"/>
        <v>591.32747420710734</v>
      </c>
      <c r="P38" s="10"/>
    </row>
    <row r="39" spans="1:16">
      <c r="A39" s="12"/>
      <c r="B39" s="25">
        <v>341.2</v>
      </c>
      <c r="C39" s="20" t="s">
        <v>110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20878881</v>
      </c>
      <c r="K39" s="46">
        <v>0</v>
      </c>
      <c r="L39" s="46">
        <v>0</v>
      </c>
      <c r="M39" s="46">
        <v>0</v>
      </c>
      <c r="N39" s="46">
        <f t="shared" ref="N39:N49" si="10">SUM(D39:M39)</f>
        <v>20878881</v>
      </c>
      <c r="O39" s="47">
        <f t="shared" si="8"/>
        <v>209.95194376847738</v>
      </c>
      <c r="P39" s="9"/>
    </row>
    <row r="40" spans="1:16">
      <c r="A40" s="12"/>
      <c r="B40" s="25">
        <v>341.3</v>
      </c>
      <c r="C40" s="20" t="s">
        <v>111</v>
      </c>
      <c r="D40" s="46">
        <v>964557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964557</v>
      </c>
      <c r="O40" s="47">
        <f t="shared" si="8"/>
        <v>9.6993041449630955</v>
      </c>
      <c r="P40" s="9"/>
    </row>
    <row r="41" spans="1:16">
      <c r="A41" s="12"/>
      <c r="B41" s="25">
        <v>341.9</v>
      </c>
      <c r="C41" s="20" t="s">
        <v>112</v>
      </c>
      <c r="D41" s="46">
        <v>2609297</v>
      </c>
      <c r="E41" s="46">
        <v>17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2609314</v>
      </c>
      <c r="O41" s="47">
        <f t="shared" si="8"/>
        <v>26.238501297186414</v>
      </c>
      <c r="P41" s="9"/>
    </row>
    <row r="42" spans="1:16">
      <c r="A42" s="12"/>
      <c r="B42" s="25">
        <v>342.1</v>
      </c>
      <c r="C42" s="20" t="s">
        <v>43</v>
      </c>
      <c r="D42" s="46">
        <v>2967998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2967998</v>
      </c>
      <c r="O42" s="47">
        <f t="shared" si="8"/>
        <v>29.845323089918146</v>
      </c>
      <c r="P42" s="9"/>
    </row>
    <row r="43" spans="1:16">
      <c r="A43" s="12"/>
      <c r="B43" s="25">
        <v>342.2</v>
      </c>
      <c r="C43" s="20" t="s">
        <v>44</v>
      </c>
      <c r="D43" s="46">
        <v>5535437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5535437</v>
      </c>
      <c r="O43" s="47">
        <f t="shared" si="8"/>
        <v>55.662741588399733</v>
      </c>
      <c r="P43" s="9"/>
    </row>
    <row r="44" spans="1:16">
      <c r="A44" s="12"/>
      <c r="B44" s="25">
        <v>342.6</v>
      </c>
      <c r="C44" s="20" t="s">
        <v>45</v>
      </c>
      <c r="D44" s="46">
        <v>2152106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2152106</v>
      </c>
      <c r="O44" s="47">
        <f t="shared" si="8"/>
        <v>21.640950867807653</v>
      </c>
      <c r="P44" s="9"/>
    </row>
    <row r="45" spans="1:16">
      <c r="A45" s="12"/>
      <c r="B45" s="25">
        <v>343.6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22584362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22584362</v>
      </c>
      <c r="O45" s="47">
        <f t="shared" si="8"/>
        <v>227.10176377129295</v>
      </c>
      <c r="P45" s="9"/>
    </row>
    <row r="46" spans="1:16">
      <c r="A46" s="12"/>
      <c r="B46" s="25">
        <v>343.7</v>
      </c>
      <c r="C46" s="20" t="s">
        <v>74</v>
      </c>
      <c r="D46" s="46">
        <v>154642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154642</v>
      </c>
      <c r="O46" s="47">
        <f t="shared" si="8"/>
        <v>1.5550348933089315</v>
      </c>
      <c r="P46" s="9"/>
    </row>
    <row r="47" spans="1:16">
      <c r="A47" s="12"/>
      <c r="B47" s="25">
        <v>344.9</v>
      </c>
      <c r="C47" s="20" t="s">
        <v>129</v>
      </c>
      <c r="D47" s="46">
        <v>0</v>
      </c>
      <c r="E47" s="46">
        <v>0</v>
      </c>
      <c r="F47" s="46">
        <v>0</v>
      </c>
      <c r="G47" s="46">
        <v>34917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34917</v>
      </c>
      <c r="O47" s="47">
        <f t="shared" si="8"/>
        <v>0.35111517808659976</v>
      </c>
      <c r="P47" s="9"/>
    </row>
    <row r="48" spans="1:16">
      <c r="A48" s="12"/>
      <c r="B48" s="25">
        <v>347.2</v>
      </c>
      <c r="C48" s="20" t="s">
        <v>47</v>
      </c>
      <c r="D48" s="46">
        <v>863065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863065</v>
      </c>
      <c r="O48" s="47">
        <f t="shared" si="8"/>
        <v>8.6787301651147359</v>
      </c>
      <c r="P48" s="9"/>
    </row>
    <row r="49" spans="1:16">
      <c r="A49" s="12"/>
      <c r="B49" s="25">
        <v>347.5</v>
      </c>
      <c r="C49" s="20" t="s">
        <v>88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59873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59873</v>
      </c>
      <c r="O49" s="47">
        <f t="shared" si="8"/>
        <v>0.60206544255173666</v>
      </c>
      <c r="P49" s="9"/>
    </row>
    <row r="50" spans="1:16" ht="15.75">
      <c r="A50" s="29" t="s">
        <v>39</v>
      </c>
      <c r="B50" s="30"/>
      <c r="C50" s="31"/>
      <c r="D50" s="32">
        <f t="shared" ref="D50:M50" si="11">SUM(D51:D56)</f>
        <v>1088788</v>
      </c>
      <c r="E50" s="32">
        <f t="shared" si="11"/>
        <v>300750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>SUM(D50:M50)</f>
        <v>1389538</v>
      </c>
      <c r="O50" s="45">
        <f t="shared" si="8"/>
        <v>13.97278925245862</v>
      </c>
      <c r="P50" s="10"/>
    </row>
    <row r="51" spans="1:16">
      <c r="A51" s="13"/>
      <c r="B51" s="39">
        <v>351.5</v>
      </c>
      <c r="C51" s="21" t="s">
        <v>89</v>
      </c>
      <c r="D51" s="46">
        <v>45743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2">SUM(D51:M51)</f>
        <v>45743</v>
      </c>
      <c r="O51" s="47">
        <f t="shared" si="8"/>
        <v>0.45997827966936827</v>
      </c>
      <c r="P51" s="9"/>
    </row>
    <row r="52" spans="1:16">
      <c r="A52" s="13"/>
      <c r="B52" s="39">
        <v>351.9</v>
      </c>
      <c r="C52" s="21" t="s">
        <v>113</v>
      </c>
      <c r="D52" s="46">
        <v>645046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645046</v>
      </c>
      <c r="O52" s="47">
        <f t="shared" si="8"/>
        <v>6.48639462622931</v>
      </c>
      <c r="P52" s="9"/>
    </row>
    <row r="53" spans="1:16">
      <c r="A53" s="13"/>
      <c r="B53" s="39">
        <v>354</v>
      </c>
      <c r="C53" s="21" t="s">
        <v>50</v>
      </c>
      <c r="D53" s="46">
        <v>284824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284824</v>
      </c>
      <c r="O53" s="47">
        <f t="shared" si="8"/>
        <v>2.8641071536311165</v>
      </c>
      <c r="P53" s="9"/>
    </row>
    <row r="54" spans="1:16">
      <c r="A54" s="13"/>
      <c r="B54" s="39">
        <v>355</v>
      </c>
      <c r="C54" s="21" t="s">
        <v>51</v>
      </c>
      <c r="D54" s="46">
        <v>0</v>
      </c>
      <c r="E54" s="46">
        <v>299750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299750</v>
      </c>
      <c r="O54" s="47">
        <f t="shared" si="8"/>
        <v>3.0141986605796109</v>
      </c>
      <c r="P54" s="9"/>
    </row>
    <row r="55" spans="1:16">
      <c r="A55" s="13"/>
      <c r="B55" s="39">
        <v>356</v>
      </c>
      <c r="C55" s="21" t="s">
        <v>52</v>
      </c>
      <c r="D55" s="46">
        <v>0</v>
      </c>
      <c r="E55" s="46">
        <v>1000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1000</v>
      </c>
      <c r="O55" s="47">
        <f t="shared" si="8"/>
        <v>1.005570862578686E-2</v>
      </c>
      <c r="P55" s="9"/>
    </row>
    <row r="56" spans="1:16">
      <c r="A56" s="13"/>
      <c r="B56" s="39">
        <v>359</v>
      </c>
      <c r="C56" s="21" t="s">
        <v>53</v>
      </c>
      <c r="D56" s="46">
        <v>113175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113175</v>
      </c>
      <c r="O56" s="47">
        <f t="shared" si="8"/>
        <v>1.1380548237234278</v>
      </c>
      <c r="P56" s="9"/>
    </row>
    <row r="57" spans="1:16" ht="15.75">
      <c r="A57" s="29" t="s">
        <v>3</v>
      </c>
      <c r="B57" s="30"/>
      <c r="C57" s="31"/>
      <c r="D57" s="32">
        <f t="shared" ref="D57:M57" si="13">SUM(D58:D66)</f>
        <v>2214511</v>
      </c>
      <c r="E57" s="32">
        <f t="shared" si="13"/>
        <v>173118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637772</v>
      </c>
      <c r="J57" s="32">
        <f t="shared" si="13"/>
        <v>1038596</v>
      </c>
      <c r="K57" s="32">
        <f t="shared" si="13"/>
        <v>41624773</v>
      </c>
      <c r="L57" s="32">
        <f t="shared" si="13"/>
        <v>146546</v>
      </c>
      <c r="M57" s="32">
        <f t="shared" si="13"/>
        <v>0</v>
      </c>
      <c r="N57" s="32">
        <f>SUM(D57:M57)</f>
        <v>45835316</v>
      </c>
      <c r="O57" s="45">
        <f t="shared" si="8"/>
        <v>460.90658246686644</v>
      </c>
      <c r="P57" s="10"/>
    </row>
    <row r="58" spans="1:16">
      <c r="A58" s="12"/>
      <c r="B58" s="25">
        <v>361.1</v>
      </c>
      <c r="C58" s="20" t="s">
        <v>55</v>
      </c>
      <c r="D58" s="46">
        <v>928106</v>
      </c>
      <c r="E58" s="46">
        <v>212486</v>
      </c>
      <c r="F58" s="46">
        <v>0</v>
      </c>
      <c r="G58" s="46">
        <v>0</v>
      </c>
      <c r="H58" s="46">
        <v>0</v>
      </c>
      <c r="I58" s="46">
        <v>105886</v>
      </c>
      <c r="J58" s="46">
        <v>0</v>
      </c>
      <c r="K58" s="46">
        <v>5164625</v>
      </c>
      <c r="L58" s="46">
        <v>0</v>
      </c>
      <c r="M58" s="46">
        <v>0</v>
      </c>
      <c r="N58" s="46">
        <f>SUM(D58:M58)</f>
        <v>6411103</v>
      </c>
      <c r="O58" s="47">
        <f t="shared" si="8"/>
        <v>64.468183737908006</v>
      </c>
      <c r="P58" s="9"/>
    </row>
    <row r="59" spans="1:16">
      <c r="A59" s="12"/>
      <c r="B59" s="25">
        <v>361.3</v>
      </c>
      <c r="C59" s="20" t="s">
        <v>56</v>
      </c>
      <c r="D59" s="46">
        <v>-8292</v>
      </c>
      <c r="E59" s="46">
        <v>58857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18698620</v>
      </c>
      <c r="L59" s="46">
        <v>146546</v>
      </c>
      <c r="M59" s="46">
        <v>0</v>
      </c>
      <c r="N59" s="46">
        <f t="shared" ref="N59:N66" si="14">SUM(D59:M59)</f>
        <v>18895731</v>
      </c>
      <c r="O59" s="47">
        <f t="shared" si="8"/>
        <v>190.00996520724814</v>
      </c>
      <c r="P59" s="9"/>
    </row>
    <row r="60" spans="1:16">
      <c r="A60" s="12"/>
      <c r="B60" s="25">
        <v>361.4</v>
      </c>
      <c r="C60" s="20" t="s">
        <v>114</v>
      </c>
      <c r="D60" s="46">
        <v>-97760</v>
      </c>
      <c r="E60" s="46">
        <v>-119804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-217564</v>
      </c>
      <c r="O60" s="47">
        <f t="shared" si="8"/>
        <v>-2.1877601914606921</v>
      </c>
      <c r="P60" s="9"/>
    </row>
    <row r="61" spans="1:16">
      <c r="A61" s="12"/>
      <c r="B61" s="25">
        <v>362</v>
      </c>
      <c r="C61" s="20" t="s">
        <v>98</v>
      </c>
      <c r="D61" s="46">
        <v>485485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485485</v>
      </c>
      <c r="O61" s="47">
        <f t="shared" si="8"/>
        <v>4.8818957021901337</v>
      </c>
      <c r="P61" s="9"/>
    </row>
    <row r="62" spans="1:16">
      <c r="A62" s="12"/>
      <c r="B62" s="25">
        <v>365</v>
      </c>
      <c r="C62" s="20" t="s">
        <v>115</v>
      </c>
      <c r="D62" s="46">
        <v>6160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24854</v>
      </c>
      <c r="K62" s="46">
        <v>0</v>
      </c>
      <c r="L62" s="46">
        <v>0</v>
      </c>
      <c r="M62" s="46">
        <v>0</v>
      </c>
      <c r="N62" s="46">
        <f t="shared" si="14"/>
        <v>31014</v>
      </c>
      <c r="O62" s="47">
        <f t="shared" si="8"/>
        <v>0.31186774732015365</v>
      </c>
      <c r="P62" s="9"/>
    </row>
    <row r="63" spans="1:16">
      <c r="A63" s="12"/>
      <c r="B63" s="25">
        <v>366</v>
      </c>
      <c r="C63" s="20" t="s">
        <v>58</v>
      </c>
      <c r="D63" s="46">
        <v>403778</v>
      </c>
      <c r="E63" s="46">
        <v>21579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425357</v>
      </c>
      <c r="O63" s="47">
        <f t="shared" si="8"/>
        <v>4.2772660539388214</v>
      </c>
      <c r="P63" s="9"/>
    </row>
    <row r="64" spans="1:16">
      <c r="A64" s="12"/>
      <c r="B64" s="25">
        <v>368</v>
      </c>
      <c r="C64" s="20" t="s">
        <v>59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17761528</v>
      </c>
      <c r="L64" s="46">
        <v>0</v>
      </c>
      <c r="M64" s="46">
        <v>0</v>
      </c>
      <c r="N64" s="46">
        <f t="shared" si="14"/>
        <v>17761528</v>
      </c>
      <c r="O64" s="47">
        <f t="shared" si="8"/>
        <v>178.60475031675483</v>
      </c>
      <c r="P64" s="9"/>
    </row>
    <row r="65" spans="1:119">
      <c r="A65" s="12"/>
      <c r="B65" s="25">
        <v>369.3</v>
      </c>
      <c r="C65" s="20" t="s">
        <v>126</v>
      </c>
      <c r="D65" s="46">
        <v>100000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438652</v>
      </c>
      <c r="K65" s="46">
        <v>0</v>
      </c>
      <c r="L65" s="46">
        <v>0</v>
      </c>
      <c r="M65" s="46">
        <v>0</v>
      </c>
      <c r="N65" s="46">
        <f t="shared" si="14"/>
        <v>538652</v>
      </c>
      <c r="O65" s="47">
        <f t="shared" si="8"/>
        <v>5.4165275626973433</v>
      </c>
      <c r="P65" s="9"/>
    </row>
    <row r="66" spans="1:119">
      <c r="A66" s="12"/>
      <c r="B66" s="25">
        <v>369.9</v>
      </c>
      <c r="C66" s="20" t="s">
        <v>60</v>
      </c>
      <c r="D66" s="46">
        <v>397034</v>
      </c>
      <c r="E66" s="46">
        <v>0</v>
      </c>
      <c r="F66" s="46">
        <v>0</v>
      </c>
      <c r="G66" s="46">
        <v>0</v>
      </c>
      <c r="H66" s="46">
        <v>0</v>
      </c>
      <c r="I66" s="46">
        <v>531886</v>
      </c>
      <c r="J66" s="46">
        <v>575090</v>
      </c>
      <c r="K66" s="46">
        <v>0</v>
      </c>
      <c r="L66" s="46">
        <v>0</v>
      </c>
      <c r="M66" s="46">
        <v>0</v>
      </c>
      <c r="N66" s="46">
        <f t="shared" si="14"/>
        <v>1504010</v>
      </c>
      <c r="O66" s="47">
        <f t="shared" si="8"/>
        <v>15.123886330269695</v>
      </c>
      <c r="P66" s="9"/>
    </row>
    <row r="67" spans="1:119" ht="15.75">
      <c r="A67" s="29" t="s">
        <v>40</v>
      </c>
      <c r="B67" s="30"/>
      <c r="C67" s="31"/>
      <c r="D67" s="32">
        <f t="shared" ref="D67:M67" si="15">SUM(D68:D71)</f>
        <v>0</v>
      </c>
      <c r="E67" s="32">
        <f t="shared" si="15"/>
        <v>1339607</v>
      </c>
      <c r="F67" s="32">
        <f t="shared" si="15"/>
        <v>0</v>
      </c>
      <c r="G67" s="32">
        <f t="shared" si="15"/>
        <v>13076745</v>
      </c>
      <c r="H67" s="32">
        <f t="shared" si="15"/>
        <v>0</v>
      </c>
      <c r="I67" s="32">
        <f t="shared" si="15"/>
        <v>2993481</v>
      </c>
      <c r="J67" s="32">
        <f t="shared" si="15"/>
        <v>254735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ref="N67:N72" si="16">SUM(D67:M67)</f>
        <v>17664568</v>
      </c>
      <c r="O67" s="45">
        <f t="shared" si="8"/>
        <v>177.62974880839852</v>
      </c>
      <c r="P67" s="9"/>
    </row>
    <row r="68" spans="1:119">
      <c r="A68" s="12"/>
      <c r="B68" s="25">
        <v>381</v>
      </c>
      <c r="C68" s="20" t="s">
        <v>61</v>
      </c>
      <c r="D68" s="46">
        <v>0</v>
      </c>
      <c r="E68" s="46">
        <v>1339607</v>
      </c>
      <c r="F68" s="46">
        <v>0</v>
      </c>
      <c r="G68" s="46">
        <v>8111745</v>
      </c>
      <c r="H68" s="46">
        <v>0</v>
      </c>
      <c r="I68" s="46">
        <v>0</v>
      </c>
      <c r="J68" s="46">
        <v>254735</v>
      </c>
      <c r="K68" s="46">
        <v>0</v>
      </c>
      <c r="L68" s="46">
        <v>0</v>
      </c>
      <c r="M68" s="46">
        <v>0</v>
      </c>
      <c r="N68" s="46">
        <f t="shared" si="16"/>
        <v>9706087</v>
      </c>
      <c r="O68" s="47">
        <f t="shared" si="8"/>
        <v>97.601582768537696</v>
      </c>
      <c r="P68" s="9"/>
    </row>
    <row r="69" spans="1:119">
      <c r="A69" s="12"/>
      <c r="B69" s="25">
        <v>388.1</v>
      </c>
      <c r="C69" s="20" t="s">
        <v>100</v>
      </c>
      <c r="D69" s="46">
        <v>0</v>
      </c>
      <c r="E69" s="46">
        <v>0</v>
      </c>
      <c r="F69" s="46">
        <v>0</v>
      </c>
      <c r="G69" s="46">
        <v>4965000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4965000</v>
      </c>
      <c r="O69" s="47">
        <f>(N69/O$74)</f>
        <v>49.926593327031753</v>
      </c>
      <c r="P69" s="9"/>
    </row>
    <row r="70" spans="1:119">
      <c r="A70" s="12"/>
      <c r="B70" s="25">
        <v>389.2</v>
      </c>
      <c r="C70" s="20" t="s">
        <v>116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1003805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1003805</v>
      </c>
      <c r="O70" s="47">
        <f>(N70/O$74)</f>
        <v>10.093970597107978</v>
      </c>
      <c r="P70" s="9"/>
    </row>
    <row r="71" spans="1:119" ht="15.75" thickBot="1">
      <c r="A71" s="12"/>
      <c r="B71" s="25">
        <v>389.3</v>
      </c>
      <c r="C71" s="20" t="s">
        <v>130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1989676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1989676</v>
      </c>
      <c r="O71" s="47">
        <f>(N71/O$74)</f>
        <v>20.007602115721095</v>
      </c>
      <c r="P71" s="9"/>
    </row>
    <row r="72" spans="1:119" ht="16.5" thickBot="1">
      <c r="A72" s="14" t="s">
        <v>48</v>
      </c>
      <c r="B72" s="23"/>
      <c r="C72" s="22"/>
      <c r="D72" s="15">
        <f t="shared" ref="D72:M72" si="17">SUM(D5,D13,D24,D38,D50,D57,D67)</f>
        <v>113720715</v>
      </c>
      <c r="E72" s="15">
        <f t="shared" si="17"/>
        <v>5244717</v>
      </c>
      <c r="F72" s="15">
        <f t="shared" si="17"/>
        <v>0</v>
      </c>
      <c r="G72" s="15">
        <f t="shared" si="17"/>
        <v>13686285</v>
      </c>
      <c r="H72" s="15">
        <f t="shared" si="17"/>
        <v>0</v>
      </c>
      <c r="I72" s="15">
        <f t="shared" si="17"/>
        <v>26275488</v>
      </c>
      <c r="J72" s="15">
        <f t="shared" si="17"/>
        <v>22215923</v>
      </c>
      <c r="K72" s="15">
        <f t="shared" si="17"/>
        <v>41624773</v>
      </c>
      <c r="L72" s="15">
        <f t="shared" si="17"/>
        <v>146546</v>
      </c>
      <c r="M72" s="15">
        <f t="shared" si="17"/>
        <v>0</v>
      </c>
      <c r="N72" s="15">
        <f t="shared" si="16"/>
        <v>222914447</v>
      </c>
      <c r="O72" s="38">
        <f>(N72/O$74)</f>
        <v>2241.5627275104075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131</v>
      </c>
      <c r="M74" s="48"/>
      <c r="N74" s="48"/>
      <c r="O74" s="43">
        <v>99446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77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63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55532895</v>
      </c>
      <c r="E5" s="27">
        <f t="shared" si="0"/>
        <v>1598275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57131170</v>
      </c>
      <c r="O5" s="33">
        <f t="shared" ref="O5:O36" si="1">(N5/O$77)</f>
        <v>589.54028563173324</v>
      </c>
      <c r="P5" s="6"/>
    </row>
    <row r="6" spans="1:133">
      <c r="A6" s="12"/>
      <c r="B6" s="25">
        <v>311</v>
      </c>
      <c r="C6" s="20" t="s">
        <v>2</v>
      </c>
      <c r="D6" s="46">
        <v>40787581</v>
      </c>
      <c r="E6" s="46">
        <v>1598275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42385856</v>
      </c>
      <c r="O6" s="47">
        <f t="shared" si="1"/>
        <v>437.38242456763118</v>
      </c>
      <c r="P6" s="9"/>
    </row>
    <row r="7" spans="1:133">
      <c r="A7" s="12"/>
      <c r="B7" s="25">
        <v>312.41000000000003</v>
      </c>
      <c r="C7" s="20" t="s">
        <v>11</v>
      </c>
      <c r="D7" s="46">
        <v>117490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117490</v>
      </c>
      <c r="O7" s="47">
        <f t="shared" si="1"/>
        <v>1.2123870062327156</v>
      </c>
      <c r="P7" s="9"/>
    </row>
    <row r="8" spans="1:133">
      <c r="A8" s="12"/>
      <c r="B8" s="25">
        <v>312.42</v>
      </c>
      <c r="C8" s="20" t="s">
        <v>10</v>
      </c>
      <c r="D8" s="46">
        <v>1556009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1556009</v>
      </c>
      <c r="O8" s="47">
        <f t="shared" si="1"/>
        <v>16.056558798035251</v>
      </c>
      <c r="P8" s="9"/>
    </row>
    <row r="9" spans="1:133">
      <c r="A9" s="12"/>
      <c r="B9" s="25">
        <v>314.10000000000002</v>
      </c>
      <c r="C9" s="20" t="s">
        <v>12</v>
      </c>
      <c r="D9" s="46">
        <v>8021890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8021890</v>
      </c>
      <c r="O9" s="47">
        <f t="shared" si="1"/>
        <v>82.778408387336441</v>
      </c>
      <c r="P9" s="9"/>
    </row>
    <row r="10" spans="1:133">
      <c r="A10" s="12"/>
      <c r="B10" s="25">
        <v>314.39999999999998</v>
      </c>
      <c r="C10" s="20" t="s">
        <v>13</v>
      </c>
      <c r="D10" s="46">
        <v>187169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187169</v>
      </c>
      <c r="O10" s="47">
        <f t="shared" si="1"/>
        <v>1.9314091715854211</v>
      </c>
      <c r="P10" s="9"/>
    </row>
    <row r="11" spans="1:133">
      <c r="A11" s="12"/>
      <c r="B11" s="25">
        <v>315</v>
      </c>
      <c r="C11" s="20" t="s">
        <v>103</v>
      </c>
      <c r="D11" s="46">
        <v>3881030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3881030</v>
      </c>
      <c r="O11" s="47">
        <f t="shared" si="1"/>
        <v>40.048602798530567</v>
      </c>
      <c r="P11" s="9"/>
    </row>
    <row r="12" spans="1:133">
      <c r="A12" s="12"/>
      <c r="B12" s="25">
        <v>316</v>
      </c>
      <c r="C12" s="20" t="s">
        <v>104</v>
      </c>
      <c r="D12" s="46">
        <v>981726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981726</v>
      </c>
      <c r="O12" s="47">
        <f t="shared" si="1"/>
        <v>10.13049490238164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SUM(D14:D23)</f>
        <v>26816950</v>
      </c>
      <c r="E13" s="32">
        <f t="shared" si="3"/>
        <v>870990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27687940</v>
      </c>
      <c r="O13" s="45">
        <f t="shared" si="1"/>
        <v>285.71366657035537</v>
      </c>
      <c r="P13" s="10"/>
    </row>
    <row r="14" spans="1:133">
      <c r="A14" s="12"/>
      <c r="B14" s="25">
        <v>322</v>
      </c>
      <c r="C14" s="20" t="s">
        <v>0</v>
      </c>
      <c r="D14" s="46">
        <v>6280613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6280613</v>
      </c>
      <c r="O14" s="47">
        <f t="shared" si="1"/>
        <v>64.810056961241585</v>
      </c>
      <c r="P14" s="9"/>
    </row>
    <row r="15" spans="1:133">
      <c r="A15" s="12"/>
      <c r="B15" s="25">
        <v>323.10000000000002</v>
      </c>
      <c r="C15" s="20" t="s">
        <v>17</v>
      </c>
      <c r="D15" s="46">
        <v>6483796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6483796</v>
      </c>
      <c r="O15" s="47">
        <f t="shared" si="1"/>
        <v>66.906715647830936</v>
      </c>
      <c r="P15" s="9"/>
    </row>
    <row r="16" spans="1:133">
      <c r="A16" s="12"/>
      <c r="B16" s="25">
        <v>323.39999999999998</v>
      </c>
      <c r="C16" s="20" t="s">
        <v>124</v>
      </c>
      <c r="D16" s="46">
        <v>60046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60046</v>
      </c>
      <c r="O16" s="47">
        <f t="shared" si="1"/>
        <v>0.61961860733891938</v>
      </c>
      <c r="P16" s="9"/>
    </row>
    <row r="17" spans="1:16">
      <c r="A17" s="12"/>
      <c r="B17" s="25">
        <v>323.7</v>
      </c>
      <c r="C17" s="20" t="s">
        <v>18</v>
      </c>
      <c r="D17" s="46">
        <v>3105857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3105857</v>
      </c>
      <c r="O17" s="47">
        <f t="shared" si="1"/>
        <v>32.04954183349156</v>
      </c>
      <c r="P17" s="9"/>
    </row>
    <row r="18" spans="1:16">
      <c r="A18" s="12"/>
      <c r="B18" s="25">
        <v>323.89999999999998</v>
      </c>
      <c r="C18" s="20" t="s">
        <v>19</v>
      </c>
      <c r="D18" s="46">
        <v>125000</v>
      </c>
      <c r="E18" s="46">
        <v>41667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166667</v>
      </c>
      <c r="O18" s="47">
        <f t="shared" si="1"/>
        <v>1.7198476905931399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240954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240954</v>
      </c>
      <c r="O19" s="47">
        <f t="shared" si="1"/>
        <v>2.4864201097948571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522383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522383</v>
      </c>
      <c r="O20" s="47">
        <f t="shared" si="1"/>
        <v>5.390504395921905</v>
      </c>
      <c r="P20" s="9"/>
    </row>
    <row r="21" spans="1:16">
      <c r="A21" s="12"/>
      <c r="B21" s="25">
        <v>324.70999999999998</v>
      </c>
      <c r="C21" s="20" t="s">
        <v>72</v>
      </c>
      <c r="D21" s="46">
        <v>0</v>
      </c>
      <c r="E21" s="46">
        <v>65986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65986</v>
      </c>
      <c r="O21" s="47">
        <f t="shared" si="1"/>
        <v>0.68091385644116065</v>
      </c>
      <c r="P21" s="9"/>
    </row>
    <row r="22" spans="1:16">
      <c r="A22" s="12"/>
      <c r="B22" s="25">
        <v>325.2</v>
      </c>
      <c r="C22" s="20" t="s">
        <v>22</v>
      </c>
      <c r="D22" s="46">
        <v>10110026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10110026</v>
      </c>
      <c r="O22" s="47">
        <f t="shared" si="1"/>
        <v>104.32602055557848</v>
      </c>
      <c r="P22" s="9"/>
    </row>
    <row r="23" spans="1:16">
      <c r="A23" s="12"/>
      <c r="B23" s="25">
        <v>329</v>
      </c>
      <c r="C23" s="20" t="s">
        <v>105</v>
      </c>
      <c r="D23" s="46">
        <v>651612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651612</v>
      </c>
      <c r="O23" s="47">
        <f t="shared" si="1"/>
        <v>6.724026912122838</v>
      </c>
      <c r="P23" s="9"/>
    </row>
    <row r="24" spans="1:16" ht="15.75">
      <c r="A24" s="29" t="s">
        <v>24</v>
      </c>
      <c r="B24" s="30"/>
      <c r="C24" s="31"/>
      <c r="D24" s="32">
        <f t="shared" ref="D24:M24" si="6">SUM(D25:D39)</f>
        <v>9586059</v>
      </c>
      <c r="E24" s="32">
        <f t="shared" si="6"/>
        <v>614595</v>
      </c>
      <c r="F24" s="32">
        <f t="shared" si="6"/>
        <v>0</v>
      </c>
      <c r="G24" s="32">
        <f t="shared" si="6"/>
        <v>806355</v>
      </c>
      <c r="H24" s="32">
        <f t="shared" si="6"/>
        <v>0</v>
      </c>
      <c r="I24" s="32">
        <f t="shared" si="6"/>
        <v>0</v>
      </c>
      <c r="J24" s="32">
        <f t="shared" si="6"/>
        <v>52844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11059853</v>
      </c>
      <c r="O24" s="45">
        <f t="shared" si="1"/>
        <v>114.12734758740248</v>
      </c>
      <c r="P24" s="10"/>
    </row>
    <row r="25" spans="1:16">
      <c r="A25" s="12"/>
      <c r="B25" s="25">
        <v>331.2</v>
      </c>
      <c r="C25" s="20" t="s">
        <v>23</v>
      </c>
      <c r="D25" s="46">
        <v>43850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43850</v>
      </c>
      <c r="O25" s="47">
        <f t="shared" si="1"/>
        <v>0.45249102241301026</v>
      </c>
      <c r="P25" s="9"/>
    </row>
    <row r="26" spans="1:16">
      <c r="A26" s="12"/>
      <c r="B26" s="25">
        <v>331.42</v>
      </c>
      <c r="C26" s="20" t="s">
        <v>26</v>
      </c>
      <c r="D26" s="46">
        <v>118598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118598</v>
      </c>
      <c r="O26" s="47">
        <f t="shared" si="1"/>
        <v>1.2238205308127297</v>
      </c>
      <c r="P26" s="9"/>
    </row>
    <row r="27" spans="1:16">
      <c r="A27" s="12"/>
      <c r="B27" s="25">
        <v>331.9</v>
      </c>
      <c r="C27" s="20" t="s">
        <v>25</v>
      </c>
      <c r="D27" s="46">
        <v>0</v>
      </c>
      <c r="E27" s="46">
        <v>431227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431227</v>
      </c>
      <c r="O27" s="47">
        <f t="shared" si="1"/>
        <v>4.4498596607091265</v>
      </c>
      <c r="P27" s="9"/>
    </row>
    <row r="28" spans="1:16">
      <c r="A28" s="12"/>
      <c r="B28" s="25">
        <v>334.2</v>
      </c>
      <c r="C28" s="20" t="s">
        <v>80</v>
      </c>
      <c r="D28" s="46">
        <v>16715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16715</v>
      </c>
      <c r="O28" s="47">
        <f t="shared" si="1"/>
        <v>0.17248317992322615</v>
      </c>
      <c r="P28" s="9"/>
    </row>
    <row r="29" spans="1:16">
      <c r="A29" s="12"/>
      <c r="B29" s="25">
        <v>334.39</v>
      </c>
      <c r="C29" s="20" t="s">
        <v>125</v>
      </c>
      <c r="D29" s="46">
        <v>9000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9000</v>
      </c>
      <c r="O29" s="47">
        <f t="shared" si="1"/>
        <v>9.2871589548850456E-2</v>
      </c>
      <c r="P29" s="9"/>
    </row>
    <row r="30" spans="1:16">
      <c r="A30" s="12"/>
      <c r="B30" s="25">
        <v>334.49</v>
      </c>
      <c r="C30" s="20" t="s">
        <v>120</v>
      </c>
      <c r="D30" s="46">
        <v>0</v>
      </c>
      <c r="E30" s="46">
        <v>0</v>
      </c>
      <c r="F30" s="46">
        <v>0</v>
      </c>
      <c r="G30" s="46">
        <v>681896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681896</v>
      </c>
      <c r="O30" s="47">
        <f t="shared" si="1"/>
        <v>7.0365294918892145</v>
      </c>
      <c r="P30" s="9"/>
    </row>
    <row r="31" spans="1:16">
      <c r="A31" s="12"/>
      <c r="B31" s="25">
        <v>334.9</v>
      </c>
      <c r="C31" s="20" t="s">
        <v>27</v>
      </c>
      <c r="D31" s="46">
        <v>5606</v>
      </c>
      <c r="E31" s="46">
        <v>183368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188974</v>
      </c>
      <c r="O31" s="47">
        <f t="shared" si="1"/>
        <v>1.9500350848227184</v>
      </c>
      <c r="P31" s="9"/>
    </row>
    <row r="32" spans="1:16">
      <c r="A32" s="12"/>
      <c r="B32" s="25">
        <v>335.12</v>
      </c>
      <c r="C32" s="20" t="s">
        <v>106</v>
      </c>
      <c r="D32" s="46">
        <v>2855400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2855400</v>
      </c>
      <c r="O32" s="47">
        <f t="shared" si="1"/>
        <v>29.465059644198622</v>
      </c>
      <c r="P32" s="9"/>
    </row>
    <row r="33" spans="1:16">
      <c r="A33" s="12"/>
      <c r="B33" s="25">
        <v>335.14</v>
      </c>
      <c r="C33" s="20" t="s">
        <v>107</v>
      </c>
      <c r="D33" s="46">
        <v>84654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84654</v>
      </c>
      <c r="O33" s="47">
        <f t="shared" si="1"/>
        <v>0.87355017129648738</v>
      </c>
      <c r="P33" s="9"/>
    </row>
    <row r="34" spans="1:16">
      <c r="A34" s="12"/>
      <c r="B34" s="25">
        <v>335.15</v>
      </c>
      <c r="C34" s="20" t="s">
        <v>108</v>
      </c>
      <c r="D34" s="46">
        <v>45247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45247</v>
      </c>
      <c r="O34" s="47">
        <f t="shared" si="1"/>
        <v>0.46690675692409295</v>
      </c>
      <c r="P34" s="9"/>
    </row>
    <row r="35" spans="1:16">
      <c r="A35" s="12"/>
      <c r="B35" s="25">
        <v>335.18</v>
      </c>
      <c r="C35" s="20" t="s">
        <v>109</v>
      </c>
      <c r="D35" s="46">
        <v>6024457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6024457</v>
      </c>
      <c r="O35" s="47">
        <f t="shared" si="1"/>
        <v>62.16676641763322</v>
      </c>
      <c r="P35" s="9"/>
    </row>
    <row r="36" spans="1:16">
      <c r="A36" s="12"/>
      <c r="B36" s="25">
        <v>335.21</v>
      </c>
      <c r="C36" s="20" t="s">
        <v>32</v>
      </c>
      <c r="D36" s="46">
        <v>70198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70198</v>
      </c>
      <c r="O36" s="47">
        <f t="shared" si="1"/>
        <v>0.72437776035002266</v>
      </c>
      <c r="P36" s="9"/>
    </row>
    <row r="37" spans="1:16">
      <c r="A37" s="12"/>
      <c r="B37" s="25">
        <v>335.49</v>
      </c>
      <c r="C37" s="20" t="s">
        <v>93</v>
      </c>
      <c r="D37" s="46">
        <v>82752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52844</v>
      </c>
      <c r="K37" s="46">
        <v>0</v>
      </c>
      <c r="L37" s="46">
        <v>0</v>
      </c>
      <c r="M37" s="46">
        <v>0</v>
      </c>
      <c r="N37" s="46">
        <f t="shared" si="7"/>
        <v>135596</v>
      </c>
      <c r="O37" s="47">
        <f t="shared" ref="O37:O68" si="8">(N37/O$77)</f>
        <v>1.3992240062739918</v>
      </c>
      <c r="P37" s="9"/>
    </row>
    <row r="38" spans="1:16">
      <c r="A38" s="12"/>
      <c r="B38" s="25">
        <v>335.9</v>
      </c>
      <c r="C38" s="20" t="s">
        <v>94</v>
      </c>
      <c r="D38" s="46">
        <v>229582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229582</v>
      </c>
      <c r="O38" s="47">
        <f t="shared" si="8"/>
        <v>2.3690716968671319</v>
      </c>
      <c r="P38" s="9"/>
    </row>
    <row r="39" spans="1:16">
      <c r="A39" s="12"/>
      <c r="B39" s="25">
        <v>337.7</v>
      </c>
      <c r="C39" s="20" t="s">
        <v>81</v>
      </c>
      <c r="D39" s="46">
        <v>0</v>
      </c>
      <c r="E39" s="46">
        <v>0</v>
      </c>
      <c r="F39" s="46">
        <v>0</v>
      </c>
      <c r="G39" s="46">
        <v>124459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124459</v>
      </c>
      <c r="O39" s="47">
        <f t="shared" si="8"/>
        <v>1.2843005737400421</v>
      </c>
      <c r="P39" s="9"/>
    </row>
    <row r="40" spans="1:16" ht="15.75">
      <c r="A40" s="29" t="s">
        <v>38</v>
      </c>
      <c r="B40" s="30"/>
      <c r="C40" s="31"/>
      <c r="D40" s="32">
        <f t="shared" ref="D40:M40" si="9">SUM(D41:D51)</f>
        <v>14746598</v>
      </c>
      <c r="E40" s="32">
        <f t="shared" si="9"/>
        <v>283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22212115</v>
      </c>
      <c r="J40" s="32">
        <f t="shared" si="9"/>
        <v>19611642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56570638</v>
      </c>
      <c r="O40" s="45">
        <f t="shared" si="8"/>
        <v>583.7561192058447</v>
      </c>
      <c r="P40" s="10"/>
    </row>
    <row r="41" spans="1:16">
      <c r="A41" s="12"/>
      <c r="B41" s="25">
        <v>341.2</v>
      </c>
      <c r="C41" s="20" t="s">
        <v>110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19545425</v>
      </c>
      <c r="K41" s="46">
        <v>0</v>
      </c>
      <c r="L41" s="46">
        <v>0</v>
      </c>
      <c r="M41" s="46">
        <v>0</v>
      </c>
      <c r="N41" s="46">
        <f t="shared" ref="N41:N51" si="10">SUM(D41:M41)</f>
        <v>19545425</v>
      </c>
      <c r="O41" s="47">
        <f t="shared" si="8"/>
        <v>201.69052090642671</v>
      </c>
      <c r="P41" s="9"/>
    </row>
    <row r="42" spans="1:16">
      <c r="A42" s="12"/>
      <c r="B42" s="25">
        <v>341.3</v>
      </c>
      <c r="C42" s="20" t="s">
        <v>111</v>
      </c>
      <c r="D42" s="46">
        <v>921226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921226</v>
      </c>
      <c r="O42" s="47">
        <f t="shared" si="8"/>
        <v>9.5061914393032563</v>
      </c>
      <c r="P42" s="9"/>
    </row>
    <row r="43" spans="1:16">
      <c r="A43" s="12"/>
      <c r="B43" s="25">
        <v>341.9</v>
      </c>
      <c r="C43" s="20" t="s">
        <v>112</v>
      </c>
      <c r="D43" s="46">
        <v>2623331</v>
      </c>
      <c r="E43" s="46">
        <v>283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2623614</v>
      </c>
      <c r="O43" s="47">
        <f t="shared" si="8"/>
        <v>27.073244726957526</v>
      </c>
      <c r="P43" s="9"/>
    </row>
    <row r="44" spans="1:16">
      <c r="A44" s="12"/>
      <c r="B44" s="25">
        <v>342.1</v>
      </c>
      <c r="C44" s="20" t="s">
        <v>43</v>
      </c>
      <c r="D44" s="46">
        <v>2764033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2764033</v>
      </c>
      <c r="O44" s="47">
        <f t="shared" si="8"/>
        <v>28.522237586164199</v>
      </c>
      <c r="P44" s="9"/>
    </row>
    <row r="45" spans="1:16">
      <c r="A45" s="12"/>
      <c r="B45" s="25">
        <v>342.2</v>
      </c>
      <c r="C45" s="20" t="s">
        <v>44</v>
      </c>
      <c r="D45" s="46">
        <v>5413411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5413411</v>
      </c>
      <c r="O45" s="47">
        <f t="shared" si="8"/>
        <v>55.861342716803563</v>
      </c>
      <c r="P45" s="9"/>
    </row>
    <row r="46" spans="1:16">
      <c r="A46" s="12"/>
      <c r="B46" s="25">
        <v>342.6</v>
      </c>
      <c r="C46" s="20" t="s">
        <v>45</v>
      </c>
      <c r="D46" s="46">
        <v>2145926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2145926</v>
      </c>
      <c r="O46" s="47">
        <f t="shared" si="8"/>
        <v>22.143950963800719</v>
      </c>
      <c r="P46" s="9"/>
    </row>
    <row r="47" spans="1:16">
      <c r="A47" s="12"/>
      <c r="B47" s="25">
        <v>342.9</v>
      </c>
      <c r="C47" s="20" t="s">
        <v>96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66217</v>
      </c>
      <c r="K47" s="46">
        <v>0</v>
      </c>
      <c r="L47" s="46">
        <v>0</v>
      </c>
      <c r="M47" s="46">
        <v>0</v>
      </c>
      <c r="N47" s="46">
        <f t="shared" si="10"/>
        <v>66217</v>
      </c>
      <c r="O47" s="47">
        <f t="shared" si="8"/>
        <v>0.68329756057291446</v>
      </c>
      <c r="P47" s="9"/>
    </row>
    <row r="48" spans="1:16">
      <c r="A48" s="12"/>
      <c r="B48" s="25">
        <v>343.6</v>
      </c>
      <c r="C48" s="20" t="s">
        <v>46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22138550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22138550</v>
      </c>
      <c r="O48" s="47">
        <f t="shared" si="8"/>
        <v>228.44914764518924</v>
      </c>
      <c r="P48" s="9"/>
    </row>
    <row r="49" spans="1:16">
      <c r="A49" s="12"/>
      <c r="B49" s="25">
        <v>343.7</v>
      </c>
      <c r="C49" s="20" t="s">
        <v>74</v>
      </c>
      <c r="D49" s="46">
        <v>130623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130623</v>
      </c>
      <c r="O49" s="47">
        <f t="shared" si="8"/>
        <v>1.3479072935154992</v>
      </c>
      <c r="P49" s="9"/>
    </row>
    <row r="50" spans="1:16">
      <c r="A50" s="12"/>
      <c r="B50" s="25">
        <v>347.2</v>
      </c>
      <c r="C50" s="20" t="s">
        <v>47</v>
      </c>
      <c r="D50" s="46">
        <v>748048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748048</v>
      </c>
      <c r="O50" s="47">
        <f t="shared" si="8"/>
        <v>7.7191563132042766</v>
      </c>
      <c r="P50" s="9"/>
    </row>
    <row r="51" spans="1:16">
      <c r="A51" s="12"/>
      <c r="B51" s="25">
        <v>347.5</v>
      </c>
      <c r="C51" s="20" t="s">
        <v>88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73565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73565</v>
      </c>
      <c r="O51" s="47">
        <f t="shared" si="8"/>
        <v>0.75912205390679821</v>
      </c>
      <c r="P51" s="9"/>
    </row>
    <row r="52" spans="1:16" ht="15.75">
      <c r="A52" s="29" t="s">
        <v>39</v>
      </c>
      <c r="B52" s="30"/>
      <c r="C52" s="31"/>
      <c r="D52" s="32">
        <f t="shared" ref="D52:M52" si="11">SUM(D53:D58)</f>
        <v>1328121</v>
      </c>
      <c r="E52" s="32">
        <f t="shared" si="11"/>
        <v>652697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>SUM(D52:M52)</f>
        <v>1980818</v>
      </c>
      <c r="O52" s="45">
        <f t="shared" si="8"/>
        <v>20.440190696330539</v>
      </c>
      <c r="P52" s="10"/>
    </row>
    <row r="53" spans="1:16">
      <c r="A53" s="13"/>
      <c r="B53" s="39">
        <v>351.5</v>
      </c>
      <c r="C53" s="21" t="s">
        <v>89</v>
      </c>
      <c r="D53" s="46">
        <v>34072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2">SUM(D53:M53)</f>
        <v>34072</v>
      </c>
      <c r="O53" s="47">
        <f t="shared" si="8"/>
        <v>0.35159119990093696</v>
      </c>
      <c r="P53" s="9"/>
    </row>
    <row r="54" spans="1:16">
      <c r="A54" s="13"/>
      <c r="B54" s="39">
        <v>351.9</v>
      </c>
      <c r="C54" s="21" t="s">
        <v>113</v>
      </c>
      <c r="D54" s="46">
        <v>826650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826650</v>
      </c>
      <c r="O54" s="47">
        <f t="shared" si="8"/>
        <v>8.530255500061914</v>
      </c>
      <c r="P54" s="9"/>
    </row>
    <row r="55" spans="1:16">
      <c r="A55" s="13"/>
      <c r="B55" s="39">
        <v>354</v>
      </c>
      <c r="C55" s="21" t="s">
        <v>50</v>
      </c>
      <c r="D55" s="46">
        <v>342554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342554</v>
      </c>
      <c r="O55" s="47">
        <f t="shared" si="8"/>
        <v>3.5348371651463242</v>
      </c>
      <c r="P55" s="9"/>
    </row>
    <row r="56" spans="1:16">
      <c r="A56" s="13"/>
      <c r="B56" s="39">
        <v>355</v>
      </c>
      <c r="C56" s="21" t="s">
        <v>51</v>
      </c>
      <c r="D56" s="46">
        <v>0</v>
      </c>
      <c r="E56" s="46">
        <v>645497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645497</v>
      </c>
      <c r="O56" s="47">
        <f t="shared" si="8"/>
        <v>6.6609258265571469</v>
      </c>
      <c r="P56" s="9"/>
    </row>
    <row r="57" spans="1:16">
      <c r="A57" s="13"/>
      <c r="B57" s="39">
        <v>356</v>
      </c>
      <c r="C57" s="21" t="s">
        <v>52</v>
      </c>
      <c r="D57" s="46">
        <v>0</v>
      </c>
      <c r="E57" s="46">
        <v>7200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7200</v>
      </c>
      <c r="O57" s="47">
        <f t="shared" si="8"/>
        <v>7.429727163908037E-2</v>
      </c>
      <c r="P57" s="9"/>
    </row>
    <row r="58" spans="1:16">
      <c r="A58" s="13"/>
      <c r="B58" s="39">
        <v>359</v>
      </c>
      <c r="C58" s="21" t="s">
        <v>53</v>
      </c>
      <c r="D58" s="46">
        <v>124845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124845</v>
      </c>
      <c r="O58" s="47">
        <f t="shared" si="8"/>
        <v>1.2882837330251373</v>
      </c>
      <c r="P58" s="9"/>
    </row>
    <row r="59" spans="1:16" ht="15.75">
      <c r="A59" s="29" t="s">
        <v>3</v>
      </c>
      <c r="B59" s="30"/>
      <c r="C59" s="31"/>
      <c r="D59" s="32">
        <f t="shared" ref="D59:M59" si="13">SUM(D60:D68)</f>
        <v>2918361</v>
      </c>
      <c r="E59" s="32">
        <f t="shared" si="13"/>
        <v>59363</v>
      </c>
      <c r="F59" s="32">
        <f t="shared" si="13"/>
        <v>0</v>
      </c>
      <c r="G59" s="32">
        <f t="shared" si="13"/>
        <v>2555679</v>
      </c>
      <c r="H59" s="32">
        <f t="shared" si="13"/>
        <v>0</v>
      </c>
      <c r="I59" s="32">
        <f t="shared" si="13"/>
        <v>606330</v>
      </c>
      <c r="J59" s="32">
        <f t="shared" si="13"/>
        <v>413193</v>
      </c>
      <c r="K59" s="32">
        <f t="shared" si="13"/>
        <v>20052641</v>
      </c>
      <c r="L59" s="32">
        <f t="shared" si="13"/>
        <v>709</v>
      </c>
      <c r="M59" s="32">
        <f t="shared" si="13"/>
        <v>0</v>
      </c>
      <c r="N59" s="32">
        <f>SUM(D59:M59)</f>
        <v>26606276</v>
      </c>
      <c r="O59" s="45">
        <f t="shared" si="8"/>
        <v>274.55190489949229</v>
      </c>
      <c r="P59" s="10"/>
    </row>
    <row r="60" spans="1:16">
      <c r="A60" s="12"/>
      <c r="B60" s="25">
        <v>361.1</v>
      </c>
      <c r="C60" s="20" t="s">
        <v>55</v>
      </c>
      <c r="D60" s="46">
        <v>972603</v>
      </c>
      <c r="E60" s="46">
        <v>149748</v>
      </c>
      <c r="F60" s="46">
        <v>0</v>
      </c>
      <c r="G60" s="46">
        <v>0</v>
      </c>
      <c r="H60" s="46">
        <v>0</v>
      </c>
      <c r="I60" s="46">
        <v>19058</v>
      </c>
      <c r="J60" s="46">
        <v>21</v>
      </c>
      <c r="K60" s="46">
        <v>5086423</v>
      </c>
      <c r="L60" s="46">
        <v>0</v>
      </c>
      <c r="M60" s="46">
        <v>0</v>
      </c>
      <c r="N60" s="46">
        <f>SUM(D60:M60)</f>
        <v>6227853</v>
      </c>
      <c r="O60" s="47">
        <f t="shared" si="8"/>
        <v>64.26562306517522</v>
      </c>
      <c r="P60" s="9"/>
    </row>
    <row r="61" spans="1:16">
      <c r="A61" s="12"/>
      <c r="B61" s="25">
        <v>361.3</v>
      </c>
      <c r="C61" s="20" t="s">
        <v>56</v>
      </c>
      <c r="D61" s="46">
        <v>216373</v>
      </c>
      <c r="E61" s="46">
        <v>-28868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-2617654</v>
      </c>
      <c r="L61" s="46">
        <v>709</v>
      </c>
      <c r="M61" s="46">
        <v>0</v>
      </c>
      <c r="N61" s="46">
        <f t="shared" ref="N61:N68" si="14">SUM(D61:M61)</f>
        <v>-2429440</v>
      </c>
      <c r="O61" s="47">
        <f t="shared" si="8"/>
        <v>-25.069550501506583</v>
      </c>
      <c r="P61" s="9"/>
    </row>
    <row r="62" spans="1:16">
      <c r="A62" s="12"/>
      <c r="B62" s="25">
        <v>361.4</v>
      </c>
      <c r="C62" s="20" t="s">
        <v>114</v>
      </c>
      <c r="D62" s="46">
        <v>-273926</v>
      </c>
      <c r="E62" s="46">
        <v>-69865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-343791</v>
      </c>
      <c r="O62" s="47">
        <f t="shared" si="8"/>
        <v>-3.5476018491765386</v>
      </c>
      <c r="P62" s="9"/>
    </row>
    <row r="63" spans="1:16">
      <c r="A63" s="12"/>
      <c r="B63" s="25">
        <v>362</v>
      </c>
      <c r="C63" s="20" t="s">
        <v>98</v>
      </c>
      <c r="D63" s="46">
        <v>615352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615352</v>
      </c>
      <c r="O63" s="47">
        <f t="shared" si="8"/>
        <v>6.3498575968960251</v>
      </c>
      <c r="P63" s="9"/>
    </row>
    <row r="64" spans="1:16">
      <c r="A64" s="12"/>
      <c r="B64" s="25">
        <v>365</v>
      </c>
      <c r="C64" s="20" t="s">
        <v>115</v>
      </c>
      <c r="D64" s="46">
        <v>51360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5330</v>
      </c>
      <c r="K64" s="46">
        <v>0</v>
      </c>
      <c r="L64" s="46">
        <v>0</v>
      </c>
      <c r="M64" s="46">
        <v>0</v>
      </c>
      <c r="N64" s="46">
        <f t="shared" si="14"/>
        <v>56690</v>
      </c>
      <c r="O64" s="47">
        <f t="shared" si="8"/>
        <v>0.58498782350270362</v>
      </c>
      <c r="P64" s="9"/>
    </row>
    <row r="65" spans="1:119">
      <c r="A65" s="12"/>
      <c r="B65" s="25">
        <v>366</v>
      </c>
      <c r="C65" s="20" t="s">
        <v>58</v>
      </c>
      <c r="D65" s="46">
        <v>350980</v>
      </c>
      <c r="E65" s="46">
        <v>8348</v>
      </c>
      <c r="F65" s="46">
        <v>0</v>
      </c>
      <c r="G65" s="46">
        <v>10000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369328</v>
      </c>
      <c r="O65" s="47">
        <f t="shared" si="8"/>
        <v>3.8111198249886491</v>
      </c>
      <c r="P65" s="9"/>
    </row>
    <row r="66" spans="1:119">
      <c r="A66" s="12"/>
      <c r="B66" s="25">
        <v>368</v>
      </c>
      <c r="C66" s="20" t="s">
        <v>59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17583872</v>
      </c>
      <c r="L66" s="46">
        <v>0</v>
      </c>
      <c r="M66" s="46">
        <v>0</v>
      </c>
      <c r="N66" s="46">
        <f t="shared" si="14"/>
        <v>17583872</v>
      </c>
      <c r="O66" s="47">
        <f t="shared" si="8"/>
        <v>181.44912700705825</v>
      </c>
      <c r="P66" s="9"/>
    </row>
    <row r="67" spans="1:119">
      <c r="A67" s="12"/>
      <c r="B67" s="25">
        <v>369.3</v>
      </c>
      <c r="C67" s="20" t="s">
        <v>126</v>
      </c>
      <c r="D67" s="46">
        <v>18000</v>
      </c>
      <c r="E67" s="46">
        <v>0</v>
      </c>
      <c r="F67" s="46">
        <v>0</v>
      </c>
      <c r="G67" s="46">
        <v>2545679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2563679</v>
      </c>
      <c r="O67" s="47">
        <f t="shared" si="8"/>
        <v>26.454771535889709</v>
      </c>
      <c r="P67" s="9"/>
    </row>
    <row r="68" spans="1:119">
      <c r="A68" s="12"/>
      <c r="B68" s="25">
        <v>369.9</v>
      </c>
      <c r="C68" s="20" t="s">
        <v>60</v>
      </c>
      <c r="D68" s="46">
        <v>967619</v>
      </c>
      <c r="E68" s="46">
        <v>0</v>
      </c>
      <c r="F68" s="46">
        <v>0</v>
      </c>
      <c r="G68" s="46">
        <v>0</v>
      </c>
      <c r="H68" s="46">
        <v>0</v>
      </c>
      <c r="I68" s="46">
        <v>587272</v>
      </c>
      <c r="J68" s="46">
        <v>407842</v>
      </c>
      <c r="K68" s="46">
        <v>0</v>
      </c>
      <c r="L68" s="46">
        <v>0</v>
      </c>
      <c r="M68" s="46">
        <v>0</v>
      </c>
      <c r="N68" s="46">
        <f t="shared" si="14"/>
        <v>1962733</v>
      </c>
      <c r="O68" s="47">
        <f t="shared" si="8"/>
        <v>20.253570396664877</v>
      </c>
      <c r="P68" s="9"/>
    </row>
    <row r="69" spans="1:119" ht="15.75">
      <c r="A69" s="29" t="s">
        <v>40</v>
      </c>
      <c r="B69" s="30"/>
      <c r="C69" s="31"/>
      <c r="D69" s="32">
        <f t="shared" ref="D69:M69" si="15">SUM(D70:D74)</f>
        <v>30675308</v>
      </c>
      <c r="E69" s="32">
        <f t="shared" si="15"/>
        <v>1243219</v>
      </c>
      <c r="F69" s="32">
        <f t="shared" si="15"/>
        <v>0</v>
      </c>
      <c r="G69" s="32">
        <f t="shared" si="15"/>
        <v>12911924</v>
      </c>
      <c r="H69" s="32">
        <f t="shared" si="15"/>
        <v>0</v>
      </c>
      <c r="I69" s="32">
        <f t="shared" si="15"/>
        <v>6744381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 t="shared" ref="N69:N75" si="16">SUM(D69:M69)</f>
        <v>51574832</v>
      </c>
      <c r="O69" s="45">
        <f t="shared" ref="O69:O75" si="17">(N69/O$77)</f>
        <v>532.20406983943531</v>
      </c>
      <c r="P69" s="9"/>
    </row>
    <row r="70" spans="1:119">
      <c r="A70" s="12"/>
      <c r="B70" s="25">
        <v>381</v>
      </c>
      <c r="C70" s="20" t="s">
        <v>61</v>
      </c>
      <c r="D70" s="46">
        <v>1950308</v>
      </c>
      <c r="E70" s="46">
        <v>1243219</v>
      </c>
      <c r="F70" s="46">
        <v>0</v>
      </c>
      <c r="G70" s="46">
        <v>4471424</v>
      </c>
      <c r="H70" s="46">
        <v>0</v>
      </c>
      <c r="I70" s="46">
        <v>3044052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10709003</v>
      </c>
      <c r="O70" s="47">
        <f t="shared" si="17"/>
        <v>110.50690345482313</v>
      </c>
      <c r="P70" s="9"/>
    </row>
    <row r="71" spans="1:119">
      <c r="A71" s="12"/>
      <c r="B71" s="25">
        <v>385</v>
      </c>
      <c r="C71" s="20" t="s">
        <v>99</v>
      </c>
      <c r="D71" s="46">
        <v>28725000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28725000</v>
      </c>
      <c r="O71" s="47">
        <f t="shared" si="17"/>
        <v>296.41515664341438</v>
      </c>
      <c r="P71" s="9"/>
    </row>
    <row r="72" spans="1:119">
      <c r="A72" s="12"/>
      <c r="B72" s="25">
        <v>388.1</v>
      </c>
      <c r="C72" s="20" t="s">
        <v>100</v>
      </c>
      <c r="D72" s="46">
        <v>0</v>
      </c>
      <c r="E72" s="46">
        <v>0</v>
      </c>
      <c r="F72" s="46">
        <v>0</v>
      </c>
      <c r="G72" s="46">
        <v>8440500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8440500</v>
      </c>
      <c r="O72" s="47">
        <f t="shared" si="17"/>
        <v>87.098072398563588</v>
      </c>
      <c r="P72" s="9"/>
    </row>
    <row r="73" spans="1:119">
      <c r="A73" s="12"/>
      <c r="B73" s="25">
        <v>389.2</v>
      </c>
      <c r="C73" s="20" t="s">
        <v>116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998420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998420</v>
      </c>
      <c r="O73" s="47">
        <f t="shared" si="17"/>
        <v>10.302761381929253</v>
      </c>
      <c r="P73" s="9"/>
    </row>
    <row r="74" spans="1:119" ht="15.75" thickBot="1">
      <c r="A74" s="12"/>
      <c r="B74" s="25">
        <v>389.8</v>
      </c>
      <c r="C74" s="20" t="s">
        <v>117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2701909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2701909</v>
      </c>
      <c r="O74" s="47">
        <f t="shared" si="17"/>
        <v>27.881175960704997</v>
      </c>
      <c r="P74" s="9"/>
    </row>
    <row r="75" spans="1:119" ht="16.5" thickBot="1">
      <c r="A75" s="14" t="s">
        <v>48</v>
      </c>
      <c r="B75" s="23"/>
      <c r="C75" s="22"/>
      <c r="D75" s="15">
        <f t="shared" ref="D75:M75" si="18">SUM(D5,D13,D24,D40,D52,D59,D69)</f>
        <v>141604292</v>
      </c>
      <c r="E75" s="15">
        <f t="shared" si="18"/>
        <v>5039422</v>
      </c>
      <c r="F75" s="15">
        <f t="shared" si="18"/>
        <v>0</v>
      </c>
      <c r="G75" s="15">
        <f t="shared" si="18"/>
        <v>16273958</v>
      </c>
      <c r="H75" s="15">
        <f t="shared" si="18"/>
        <v>0</v>
      </c>
      <c r="I75" s="15">
        <f t="shared" si="18"/>
        <v>29562826</v>
      </c>
      <c r="J75" s="15">
        <f t="shared" si="18"/>
        <v>20077679</v>
      </c>
      <c r="K75" s="15">
        <f t="shared" si="18"/>
        <v>20052641</v>
      </c>
      <c r="L75" s="15">
        <f t="shared" si="18"/>
        <v>709</v>
      </c>
      <c r="M75" s="15">
        <f t="shared" si="18"/>
        <v>0</v>
      </c>
      <c r="N75" s="15">
        <f t="shared" si="16"/>
        <v>232611527</v>
      </c>
      <c r="O75" s="38">
        <f t="shared" si="17"/>
        <v>2400.3335844305939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8" t="s">
        <v>127</v>
      </c>
      <c r="M77" s="48"/>
      <c r="N77" s="48"/>
      <c r="O77" s="43">
        <v>96908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77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2024-05-21T22:31:18Z</cp:lastPrinted>
  <dcterms:created xsi:type="dcterms:W3CDTF">2000-08-31T21:26:31Z</dcterms:created>
  <dcterms:modified xsi:type="dcterms:W3CDTF">2024-07-02T18:01:19Z</dcterms:modified>
</cp:coreProperties>
</file>