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'2007'!$A$1:$O$28</definedName>
    <definedName name="_xlnm.Print_Area" localSheetId="15">'2008'!$A$1:$O$29</definedName>
    <definedName name="_xlnm.Print_Area" localSheetId="14">'2009'!$A$1:$O$28</definedName>
    <definedName name="_xlnm.Print_Area" localSheetId="13">'2010'!$A$1:$O$28</definedName>
    <definedName name="_xlnm.Print_Area" localSheetId="12">'2011'!$A$1:$O$31</definedName>
    <definedName name="_xlnm.Print_Area" localSheetId="11">'2012'!$A$1:$O$30</definedName>
    <definedName name="_xlnm.Print_Area" localSheetId="10">'2013'!$A$1:$O$40</definedName>
    <definedName name="_xlnm.Print_Area" localSheetId="9">'2014'!$A$1:$O$41</definedName>
    <definedName name="_xlnm.Print_Area" localSheetId="8">'2015'!$A$1:$O$43</definedName>
    <definedName name="_xlnm.Print_Area" localSheetId="7">'2016'!$A$1:$O$44</definedName>
    <definedName name="_xlnm.Print_Area" localSheetId="6">'2017'!$A$1:$O$46</definedName>
    <definedName name="_xlnm.Print_Area" localSheetId="5">'2018'!$A$1:$O$46</definedName>
    <definedName name="_xlnm.Print_Area" localSheetId="4">'2019'!$A$1:$O$46</definedName>
    <definedName name="_xlnm.Print_Area" localSheetId="3">'2020'!$A$1:$O$46</definedName>
    <definedName name="_xlnm.Print_Area" localSheetId="2">'2021'!$A$1:$P$46</definedName>
    <definedName name="_xlnm.Print_Area" localSheetId="1">'2022'!$A$1:$P$44</definedName>
    <definedName name="_xlnm.Print_Area" localSheetId="0">'2023'!$A$1:$P$44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40" i="49" l="1"/>
  <c r="F40" i="49"/>
  <c r="G40" i="49"/>
  <c r="H40" i="49"/>
  <c r="I40" i="49"/>
  <c r="J40" i="49"/>
  <c r="K40" i="49"/>
  <c r="L40" i="49"/>
  <c r="M40" i="49"/>
  <c r="N40" i="49"/>
  <c r="D40" i="49"/>
  <c r="O39" i="49" l="1"/>
  <c r="P39" i="49" s="1"/>
  <c r="N38" i="49"/>
  <c r="M38" i="49"/>
  <c r="L38" i="49"/>
  <c r="K38" i="49"/>
  <c r="J38" i="49"/>
  <c r="I38" i="49"/>
  <c r="H38" i="49"/>
  <c r="G38" i="49"/>
  <c r="F38" i="49"/>
  <c r="E38" i="49"/>
  <c r="D38" i="49"/>
  <c r="O37" i="49"/>
  <c r="P37" i="49" s="1"/>
  <c r="N36" i="49"/>
  <c r="M36" i="49"/>
  <c r="L36" i="49"/>
  <c r="K36" i="49"/>
  <c r="J36" i="49"/>
  <c r="I36" i="49"/>
  <c r="H36" i="49"/>
  <c r="G36" i="49"/>
  <c r="F36" i="49"/>
  <c r="E36" i="49"/>
  <c r="D36" i="49"/>
  <c r="O35" i="49"/>
  <c r="P35" i="49" s="1"/>
  <c r="O34" i="49"/>
  <c r="P34" i="49" s="1"/>
  <c r="N33" i="49"/>
  <c r="M33" i="49"/>
  <c r="L33" i="49"/>
  <c r="K33" i="49"/>
  <c r="J33" i="49"/>
  <c r="I33" i="49"/>
  <c r="H33" i="49"/>
  <c r="G33" i="49"/>
  <c r="F33" i="49"/>
  <c r="E33" i="49"/>
  <c r="D33" i="49"/>
  <c r="O32" i="49"/>
  <c r="P32" i="49" s="1"/>
  <c r="O31" i="49"/>
  <c r="P31" i="49" s="1"/>
  <c r="N30" i="49"/>
  <c r="M30" i="49"/>
  <c r="L30" i="49"/>
  <c r="K30" i="49"/>
  <c r="J30" i="49"/>
  <c r="I30" i="49"/>
  <c r="H30" i="49"/>
  <c r="G30" i="49"/>
  <c r="F30" i="49"/>
  <c r="E30" i="49"/>
  <c r="D30" i="49"/>
  <c r="O29" i="49"/>
  <c r="P29" i="49" s="1"/>
  <c r="O28" i="49"/>
  <c r="P28" i="49" s="1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O24" i="49"/>
  <c r="P24" i="49" s="1"/>
  <c r="O23" i="49"/>
  <c r="P23" i="49" s="1"/>
  <c r="O22" i="49"/>
  <c r="P22" i="49" s="1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O18" i="49"/>
  <c r="P18" i="49" s="1"/>
  <c r="O17" i="49"/>
  <c r="P17" i="49" s="1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8" i="49" l="1"/>
  <c r="P38" i="49" s="1"/>
  <c r="O36" i="49"/>
  <c r="P36" i="49" s="1"/>
  <c r="O33" i="49"/>
  <c r="P33" i="49" s="1"/>
  <c r="O30" i="49"/>
  <c r="P30" i="49" s="1"/>
  <c r="O26" i="49"/>
  <c r="P26" i="49" s="1"/>
  <c r="O20" i="49"/>
  <c r="P20" i="49" s="1"/>
  <c r="O13" i="49"/>
  <c r="P13" i="49" s="1"/>
  <c r="O5" i="49"/>
  <c r="P5" i="49" s="1"/>
  <c r="E40" i="48"/>
  <c r="F40" i="48"/>
  <c r="G40" i="48"/>
  <c r="H40" i="48"/>
  <c r="I40" i="48"/>
  <c r="J40" i="48"/>
  <c r="K40" i="48"/>
  <c r="L40" i="48"/>
  <c r="M40" i="48"/>
  <c r="N40" i="48"/>
  <c r="D40" i="48"/>
  <c r="O40" i="49" l="1"/>
  <c r="P40" i="49" s="1"/>
  <c r="O39" i="48"/>
  <c r="P39" i="48" s="1"/>
  <c r="N38" i="48"/>
  <c r="M38" i="48"/>
  <c r="L38" i="48"/>
  <c r="K38" i="48"/>
  <c r="J38" i="48"/>
  <c r="I38" i="48"/>
  <c r="H38" i="48"/>
  <c r="G38" i="48"/>
  <c r="F38" i="48"/>
  <c r="E38" i="48"/>
  <c r="D38" i="48"/>
  <c r="O37" i="48"/>
  <c r="P37" i="48" s="1"/>
  <c r="N36" i="48"/>
  <c r="M36" i="48"/>
  <c r="L36" i="48"/>
  <c r="K36" i="48"/>
  <c r="J36" i="48"/>
  <c r="I36" i="48"/>
  <c r="H36" i="48"/>
  <c r="G36" i="48"/>
  <c r="F36" i="48"/>
  <c r="E36" i="48"/>
  <c r="D36" i="48"/>
  <c r="O35" i="48"/>
  <c r="P35" i="48" s="1"/>
  <c r="O34" i="48"/>
  <c r="P34" i="48" s="1"/>
  <c r="N33" i="48"/>
  <c r="M33" i="48"/>
  <c r="L33" i="48"/>
  <c r="K33" i="48"/>
  <c r="J33" i="48"/>
  <c r="I33" i="48"/>
  <c r="H33" i="48"/>
  <c r="G33" i="48"/>
  <c r="F33" i="48"/>
  <c r="E33" i="48"/>
  <c r="D33" i="48"/>
  <c r="O32" i="48"/>
  <c r="P32" i="48" s="1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O28" i="48"/>
  <c r="P28" i="48" s="1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O24" i="48"/>
  <c r="P24" i="48" s="1"/>
  <c r="O23" i="48"/>
  <c r="P23" i="48" s="1"/>
  <c r="O22" i="48"/>
  <c r="P22" i="48" s="1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O18" i="48"/>
  <c r="P18" i="48" s="1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0" i="48" l="1"/>
  <c r="P30" i="48" s="1"/>
  <c r="O36" i="48"/>
  <c r="P36" i="48" s="1"/>
  <c r="O38" i="48"/>
  <c r="P38" i="48" s="1"/>
  <c r="O33" i="48"/>
  <c r="P33" i="48" s="1"/>
  <c r="O26" i="48"/>
  <c r="P26" i="48" s="1"/>
  <c r="O20" i="48"/>
  <c r="P20" i="48" s="1"/>
  <c r="O13" i="48"/>
  <c r="P13" i="48" s="1"/>
  <c r="O5" i="48"/>
  <c r="P5" i="48" s="1"/>
  <c r="E42" i="47"/>
  <c r="O41" i="47"/>
  <c r="P41" i="47"/>
  <c r="N40" i="47"/>
  <c r="M40" i="47"/>
  <c r="L40" i="47"/>
  <c r="K40" i="47"/>
  <c r="J40" i="47"/>
  <c r="I40" i="47"/>
  <c r="H40" i="47"/>
  <c r="G40" i="47"/>
  <c r="F40" i="47"/>
  <c r="E40" i="47"/>
  <c r="D40" i="47"/>
  <c r="O39" i="47"/>
  <c r="P39" i="47" s="1"/>
  <c r="N38" i="47"/>
  <c r="M38" i="47"/>
  <c r="L38" i="47"/>
  <c r="K38" i="47"/>
  <c r="J38" i="47"/>
  <c r="I38" i="47"/>
  <c r="H38" i="47"/>
  <c r="G38" i="47"/>
  <c r="F38" i="47"/>
  <c r="E38" i="47"/>
  <c r="D38" i="47"/>
  <c r="O38" i="47" s="1"/>
  <c r="P38" i="47" s="1"/>
  <c r="O37" i="47"/>
  <c r="P37" i="47" s="1"/>
  <c r="O36" i="47"/>
  <c r="P36" i="47" s="1"/>
  <c r="N35" i="47"/>
  <c r="M35" i="47"/>
  <c r="L35" i="47"/>
  <c r="K35" i="47"/>
  <c r="J35" i="47"/>
  <c r="I35" i="47"/>
  <c r="H35" i="47"/>
  <c r="G35" i="47"/>
  <c r="G42" i="47" s="1"/>
  <c r="F35" i="47"/>
  <c r="F42" i="47" s="1"/>
  <c r="E35" i="47"/>
  <c r="D35" i="47"/>
  <c r="O34" i="47"/>
  <c r="P34" i="47" s="1"/>
  <c r="O33" i="47"/>
  <c r="P33" i="47" s="1"/>
  <c r="N32" i="47"/>
  <c r="M32" i="47"/>
  <c r="L32" i="47"/>
  <c r="K32" i="47"/>
  <c r="J32" i="47"/>
  <c r="O32" i="47" s="1"/>
  <c r="P32" i="47" s="1"/>
  <c r="I32" i="47"/>
  <c r="H32" i="47"/>
  <c r="G32" i="47"/>
  <c r="F32" i="47"/>
  <c r="E32" i="47"/>
  <c r="D32" i="47"/>
  <c r="O31" i="47"/>
  <c r="P31" i="47" s="1"/>
  <c r="O30" i="47"/>
  <c r="P30" i="47"/>
  <c r="O29" i="47"/>
  <c r="P29" i="47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 s="1"/>
  <c r="O26" i="47"/>
  <c r="P26" i="47" s="1"/>
  <c r="O25" i="47"/>
  <c r="P25" i="47" s="1"/>
  <c r="O24" i="47"/>
  <c r="P24" i="47" s="1"/>
  <c r="O23" i="47"/>
  <c r="P23" i="47" s="1"/>
  <c r="N22" i="47"/>
  <c r="M22" i="47"/>
  <c r="L22" i="47"/>
  <c r="O22" i="47" s="1"/>
  <c r="P22" i="47" s="1"/>
  <c r="K22" i="47"/>
  <c r="J22" i="47"/>
  <c r="I22" i="47"/>
  <c r="H22" i="47"/>
  <c r="G22" i="47"/>
  <c r="F22" i="47"/>
  <c r="E22" i="47"/>
  <c r="D22" i="47"/>
  <c r="O21" i="47"/>
  <c r="P21" i="47"/>
  <c r="O20" i="47"/>
  <c r="P20" i="47"/>
  <c r="O19" i="47"/>
  <c r="P19" i="47" s="1"/>
  <c r="O18" i="47"/>
  <c r="P18" i="47" s="1"/>
  <c r="O17" i="47"/>
  <c r="P17" i="47"/>
  <c r="O16" i="47"/>
  <c r="P16" i="47" s="1"/>
  <c r="N15" i="47"/>
  <c r="M15" i="47"/>
  <c r="L15" i="47"/>
  <c r="K15" i="47"/>
  <c r="O15" i="47" s="1"/>
  <c r="P15" i="47" s="1"/>
  <c r="J15" i="47"/>
  <c r="I15" i="47"/>
  <c r="I42" i="47" s="1"/>
  <c r="H15" i="47"/>
  <c r="H42" i="47" s="1"/>
  <c r="G15" i="47"/>
  <c r="F15" i="47"/>
  <c r="E15" i="47"/>
  <c r="D15" i="47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N42" i="47" s="1"/>
  <c r="M5" i="47"/>
  <c r="M42" i="47" s="1"/>
  <c r="L5" i="47"/>
  <c r="L42" i="47" s="1"/>
  <c r="K5" i="47"/>
  <c r="J5" i="47"/>
  <c r="J42" i="47" s="1"/>
  <c r="I5" i="47"/>
  <c r="H5" i="47"/>
  <c r="G5" i="47"/>
  <c r="F5" i="47"/>
  <c r="E5" i="47"/>
  <c r="D5" i="47"/>
  <c r="O5" i="47" s="1"/>
  <c r="P5" i="47" s="1"/>
  <c r="N41" i="46"/>
  <c r="O41" i="46" s="1"/>
  <c r="M40" i="46"/>
  <c r="L40" i="46"/>
  <c r="K40" i="46"/>
  <c r="J40" i="46"/>
  <c r="I40" i="46"/>
  <c r="H40" i="46"/>
  <c r="G40" i="46"/>
  <c r="F40" i="46"/>
  <c r="E40" i="46"/>
  <c r="D40" i="46"/>
  <c r="N40" i="46" s="1"/>
  <c r="O40" i="46" s="1"/>
  <c r="N39" i="46"/>
  <c r="O39" i="46" s="1"/>
  <c r="M38" i="46"/>
  <c r="L38" i="46"/>
  <c r="K38" i="46"/>
  <c r="J38" i="46"/>
  <c r="I38" i="46"/>
  <c r="H38" i="46"/>
  <c r="G38" i="46"/>
  <c r="F38" i="46"/>
  <c r="E38" i="46"/>
  <c r="D38" i="46"/>
  <c r="D42" i="46" s="1"/>
  <c r="N37" i="46"/>
  <c r="O37" i="46" s="1"/>
  <c r="N36" i="46"/>
  <c r="O36" i="46" s="1"/>
  <c r="M35" i="46"/>
  <c r="L35" i="46"/>
  <c r="K35" i="46"/>
  <c r="J35" i="46"/>
  <c r="I35" i="46"/>
  <c r="H35" i="46"/>
  <c r="G35" i="46"/>
  <c r="F35" i="46"/>
  <c r="N35" i="46" s="1"/>
  <c r="O35" i="46" s="1"/>
  <c r="E35" i="46"/>
  <c r="D35" i="46"/>
  <c r="N34" i="46"/>
  <c r="O34" i="46" s="1"/>
  <c r="N33" i="46"/>
  <c r="O33" i="46"/>
  <c r="M32" i="46"/>
  <c r="L32" i="46"/>
  <c r="K32" i="46"/>
  <c r="J32" i="46"/>
  <c r="I32" i="46"/>
  <c r="H32" i="46"/>
  <c r="N32" i="46" s="1"/>
  <c r="O32" i="46" s="1"/>
  <c r="G32" i="46"/>
  <c r="F32" i="46"/>
  <c r="E32" i="46"/>
  <c r="D32" i="46"/>
  <c r="N31" i="46"/>
  <c r="O31" i="46"/>
  <c r="N30" i="46"/>
  <c r="O30" i="46" s="1"/>
  <c r="N29" i="46"/>
  <c r="O29" i="46"/>
  <c r="M28" i="46"/>
  <c r="L28" i="46"/>
  <c r="N28" i="46" s="1"/>
  <c r="O28" i="46" s="1"/>
  <c r="K28" i="46"/>
  <c r="J28" i="46"/>
  <c r="I28" i="46"/>
  <c r="H28" i="46"/>
  <c r="G28" i="46"/>
  <c r="F28" i="46"/>
  <c r="E28" i="46"/>
  <c r="D28" i="46"/>
  <c r="N27" i="46"/>
  <c r="O27" i="46"/>
  <c r="N26" i="46"/>
  <c r="O26" i="46"/>
  <c r="N25" i="46"/>
  <c r="O25" i="46" s="1"/>
  <c r="N24" i="46"/>
  <c r="O24" i="46" s="1"/>
  <c r="N23" i="46"/>
  <c r="O23" i="46"/>
  <c r="M22" i="46"/>
  <c r="L22" i="46"/>
  <c r="K22" i="46"/>
  <c r="J22" i="46"/>
  <c r="I22" i="46"/>
  <c r="H22" i="46"/>
  <c r="H42" i="46" s="1"/>
  <c r="G22" i="46"/>
  <c r="F22" i="46"/>
  <c r="E22" i="46"/>
  <c r="D22" i="46"/>
  <c r="N21" i="46"/>
  <c r="O21" i="46"/>
  <c r="N20" i="46"/>
  <c r="O20" i="46" s="1"/>
  <c r="N19" i="46"/>
  <c r="O19" i="46"/>
  <c r="N18" i="46"/>
  <c r="O18" i="46"/>
  <c r="N17" i="46"/>
  <c r="O17" i="46" s="1"/>
  <c r="N16" i="46"/>
  <c r="O16" i="46" s="1"/>
  <c r="M15" i="46"/>
  <c r="L15" i="46"/>
  <c r="K15" i="46"/>
  <c r="J15" i="46"/>
  <c r="I15" i="46"/>
  <c r="H15" i="46"/>
  <c r="G15" i="46"/>
  <c r="F15" i="46"/>
  <c r="N15" i="46" s="1"/>
  <c r="O15" i="46" s="1"/>
  <c r="E15" i="46"/>
  <c r="D15" i="46"/>
  <c r="N14" i="46"/>
  <c r="O14" i="46" s="1"/>
  <c r="N13" i="46"/>
  <c r="O13" i="46"/>
  <c r="N12" i="46"/>
  <c r="O12" i="46" s="1"/>
  <c r="N11" i="46"/>
  <c r="O11" i="46"/>
  <c r="N10" i="46"/>
  <c r="O10" i="46"/>
  <c r="N9" i="46"/>
  <c r="O9" i="46" s="1"/>
  <c r="N8" i="46"/>
  <c r="O8" i="46" s="1"/>
  <c r="N7" i="46"/>
  <c r="O7" i="46"/>
  <c r="N6" i="46"/>
  <c r="O6" i="46" s="1"/>
  <c r="M5" i="46"/>
  <c r="L5" i="46"/>
  <c r="K5" i="46"/>
  <c r="J5" i="46"/>
  <c r="J42" i="46" s="1"/>
  <c r="I5" i="46"/>
  <c r="H5" i="46"/>
  <c r="G5" i="46"/>
  <c r="F5" i="46"/>
  <c r="E5" i="46"/>
  <c r="D5" i="46"/>
  <c r="N41" i="45"/>
  <c r="O41" i="45" s="1"/>
  <c r="M40" i="45"/>
  <c r="L40" i="45"/>
  <c r="K40" i="45"/>
  <c r="J40" i="45"/>
  <c r="N40" i="45" s="1"/>
  <c r="O40" i="45" s="1"/>
  <c r="I40" i="45"/>
  <c r="H40" i="45"/>
  <c r="G40" i="45"/>
  <c r="F40" i="45"/>
  <c r="E40" i="45"/>
  <c r="D40" i="45"/>
  <c r="N39" i="45"/>
  <c r="O39" i="45" s="1"/>
  <c r="M38" i="45"/>
  <c r="L38" i="45"/>
  <c r="K38" i="45"/>
  <c r="J38" i="45"/>
  <c r="J42" i="45" s="1"/>
  <c r="I38" i="45"/>
  <c r="H38" i="45"/>
  <c r="G38" i="45"/>
  <c r="F38" i="45"/>
  <c r="E38" i="45"/>
  <c r="D38" i="45"/>
  <c r="N37" i="45"/>
  <c r="O37" i="45" s="1"/>
  <c r="N36" i="45"/>
  <c r="O36" i="45"/>
  <c r="M35" i="45"/>
  <c r="L35" i="45"/>
  <c r="N35" i="45" s="1"/>
  <c r="O35" i="45" s="1"/>
  <c r="K35" i="45"/>
  <c r="J35" i="45"/>
  <c r="I35" i="45"/>
  <c r="H35" i="45"/>
  <c r="G35" i="45"/>
  <c r="F35" i="45"/>
  <c r="E35" i="45"/>
  <c r="D35" i="45"/>
  <c r="N34" i="45"/>
  <c r="O34" i="45"/>
  <c r="N33" i="45"/>
  <c r="O33" i="45"/>
  <c r="M32" i="45"/>
  <c r="L32" i="45"/>
  <c r="K32" i="45"/>
  <c r="J32" i="45"/>
  <c r="I32" i="45"/>
  <c r="H32" i="45"/>
  <c r="G32" i="45"/>
  <c r="F32" i="45"/>
  <c r="E32" i="45"/>
  <c r="D32" i="45"/>
  <c r="N31" i="45"/>
  <c r="O31" i="45"/>
  <c r="N30" i="45"/>
  <c r="O30" i="45" s="1"/>
  <c r="N29" i="45"/>
  <c r="O29" i="45" s="1"/>
  <c r="M28" i="45"/>
  <c r="L28" i="45"/>
  <c r="K28" i="45"/>
  <c r="J28" i="45"/>
  <c r="I28" i="45"/>
  <c r="H28" i="45"/>
  <c r="G28" i="45"/>
  <c r="F28" i="45"/>
  <c r="F42" i="45" s="1"/>
  <c r="E28" i="45"/>
  <c r="D28" i="45"/>
  <c r="N27" i="45"/>
  <c r="O27" i="45" s="1"/>
  <c r="N26" i="45"/>
  <c r="O26" i="45"/>
  <c r="N25" i="45"/>
  <c r="O25" i="45" s="1"/>
  <c r="N24" i="45"/>
  <c r="O24" i="45"/>
  <c r="N23" i="45"/>
  <c r="O23" i="45"/>
  <c r="M22" i="45"/>
  <c r="L22" i="45"/>
  <c r="K22" i="45"/>
  <c r="J22" i="45"/>
  <c r="I22" i="45"/>
  <c r="H22" i="45"/>
  <c r="G22" i="45"/>
  <c r="F22" i="45"/>
  <c r="E22" i="45"/>
  <c r="D22" i="45"/>
  <c r="N21" i="45"/>
  <c r="O21" i="45"/>
  <c r="N20" i="45"/>
  <c r="O20" i="45" s="1"/>
  <c r="N19" i="45"/>
  <c r="O19" i="45" s="1"/>
  <c r="N18" i="45"/>
  <c r="O18" i="45"/>
  <c r="N17" i="45"/>
  <c r="O17" i="45" s="1"/>
  <c r="N16" i="45"/>
  <c r="O16" i="45"/>
  <c r="M15" i="45"/>
  <c r="L15" i="45"/>
  <c r="L42" i="45" s="1"/>
  <c r="K15" i="45"/>
  <c r="J15" i="45"/>
  <c r="I15" i="45"/>
  <c r="H15" i="45"/>
  <c r="G15" i="45"/>
  <c r="F15" i="45"/>
  <c r="E15" i="45"/>
  <c r="D15" i="45"/>
  <c r="N14" i="45"/>
  <c r="O14" i="45"/>
  <c r="N13" i="45"/>
  <c r="O13" i="45"/>
  <c r="N12" i="45"/>
  <c r="O12" i="45" s="1"/>
  <c r="N11" i="45"/>
  <c r="O11" i="45" s="1"/>
  <c r="N10" i="45"/>
  <c r="O10" i="45"/>
  <c r="N9" i="45"/>
  <c r="O9" i="45" s="1"/>
  <c r="N8" i="45"/>
  <c r="O8" i="45"/>
  <c r="N7" i="45"/>
  <c r="O7" i="45"/>
  <c r="N6" i="45"/>
  <c r="O6" i="45" s="1"/>
  <c r="M5" i="45"/>
  <c r="L5" i="45"/>
  <c r="K5" i="45"/>
  <c r="J5" i="45"/>
  <c r="I5" i="45"/>
  <c r="H5" i="45"/>
  <c r="G5" i="45"/>
  <c r="F5" i="45"/>
  <c r="E5" i="45"/>
  <c r="D5" i="45"/>
  <c r="N5" i="45" s="1"/>
  <c r="O5" i="45" s="1"/>
  <c r="N41" i="44"/>
  <c r="O41" i="44" s="1"/>
  <c r="M40" i="44"/>
  <c r="L40" i="44"/>
  <c r="K40" i="44"/>
  <c r="J40" i="44"/>
  <c r="I40" i="44"/>
  <c r="H40" i="44"/>
  <c r="G40" i="44"/>
  <c r="F40" i="44"/>
  <c r="E40" i="44"/>
  <c r="D40" i="44"/>
  <c r="N40" i="44" s="1"/>
  <c r="O40" i="44" s="1"/>
  <c r="N39" i="44"/>
  <c r="O39" i="44" s="1"/>
  <c r="M38" i="44"/>
  <c r="L38" i="44"/>
  <c r="K38" i="44"/>
  <c r="J38" i="44"/>
  <c r="I38" i="44"/>
  <c r="H38" i="44"/>
  <c r="G38" i="44"/>
  <c r="F38" i="44"/>
  <c r="E38" i="44"/>
  <c r="D38" i="44"/>
  <c r="N38" i="44" s="1"/>
  <c r="O38" i="44" s="1"/>
  <c r="N37" i="44"/>
  <c r="O37" i="44" s="1"/>
  <c r="N36" i="44"/>
  <c r="O36" i="44" s="1"/>
  <c r="M35" i="44"/>
  <c r="L35" i="44"/>
  <c r="K35" i="44"/>
  <c r="J35" i="44"/>
  <c r="I35" i="44"/>
  <c r="H35" i="44"/>
  <c r="G35" i="44"/>
  <c r="F35" i="44"/>
  <c r="N35" i="44" s="1"/>
  <c r="O35" i="44" s="1"/>
  <c r="E35" i="44"/>
  <c r="D35" i="44"/>
  <c r="N34" i="44"/>
  <c r="O34" i="44" s="1"/>
  <c r="N33" i="44"/>
  <c r="O33" i="44"/>
  <c r="M32" i="44"/>
  <c r="L32" i="44"/>
  <c r="K32" i="44"/>
  <c r="J32" i="44"/>
  <c r="I32" i="44"/>
  <c r="H32" i="44"/>
  <c r="N32" i="44" s="1"/>
  <c r="O32" i="44" s="1"/>
  <c r="G32" i="44"/>
  <c r="F32" i="44"/>
  <c r="E32" i="44"/>
  <c r="D32" i="44"/>
  <c r="N31" i="44"/>
  <c r="O31" i="44"/>
  <c r="N30" i="44"/>
  <c r="O30" i="44" s="1"/>
  <c r="N29" i="44"/>
  <c r="O29" i="44"/>
  <c r="M28" i="44"/>
  <c r="L28" i="44"/>
  <c r="L42" i="44" s="1"/>
  <c r="K28" i="44"/>
  <c r="J28" i="44"/>
  <c r="I28" i="44"/>
  <c r="H28" i="44"/>
  <c r="G28" i="44"/>
  <c r="F28" i="44"/>
  <c r="E28" i="44"/>
  <c r="D28" i="44"/>
  <c r="N27" i="44"/>
  <c r="O27" i="44"/>
  <c r="N26" i="44"/>
  <c r="O26" i="44"/>
  <c r="N25" i="44"/>
  <c r="O25" i="44" s="1"/>
  <c r="N24" i="44"/>
  <c r="O24" i="44" s="1"/>
  <c r="N23" i="44"/>
  <c r="O23" i="44"/>
  <c r="M22" i="44"/>
  <c r="L22" i="44"/>
  <c r="K22" i="44"/>
  <c r="J22" i="44"/>
  <c r="I22" i="44"/>
  <c r="H22" i="44"/>
  <c r="H42" i="44" s="1"/>
  <c r="G22" i="44"/>
  <c r="F22" i="44"/>
  <c r="E22" i="44"/>
  <c r="D22" i="44"/>
  <c r="N21" i="44"/>
  <c r="O21" i="44"/>
  <c r="N20" i="44"/>
  <c r="O20" i="44" s="1"/>
  <c r="N19" i="44"/>
  <c r="O19" i="44"/>
  <c r="N18" i="44"/>
  <c r="O18" i="44"/>
  <c r="N17" i="44"/>
  <c r="O17" i="44" s="1"/>
  <c r="N16" i="44"/>
  <c r="O16" i="44" s="1"/>
  <c r="M15" i="44"/>
  <c r="L15" i="44"/>
  <c r="K15" i="44"/>
  <c r="J15" i="44"/>
  <c r="I15" i="44"/>
  <c r="H15" i="44"/>
  <c r="G15" i="44"/>
  <c r="F15" i="44"/>
  <c r="N15" i="44" s="1"/>
  <c r="O15" i="44" s="1"/>
  <c r="E15" i="44"/>
  <c r="D15" i="44"/>
  <c r="N14" i="44"/>
  <c r="O14" i="44" s="1"/>
  <c r="N13" i="44"/>
  <c r="O13" i="44"/>
  <c r="N12" i="44"/>
  <c r="O12" i="44" s="1"/>
  <c r="N11" i="44"/>
  <c r="O11" i="44"/>
  <c r="N10" i="44"/>
  <c r="O10" i="44"/>
  <c r="N9" i="44"/>
  <c r="O9" i="44" s="1"/>
  <c r="N8" i="44"/>
  <c r="O8" i="44" s="1"/>
  <c r="N7" i="44"/>
  <c r="O7" i="44"/>
  <c r="N6" i="44"/>
  <c r="O6" i="44" s="1"/>
  <c r="M5" i="44"/>
  <c r="L5" i="44"/>
  <c r="K5" i="44"/>
  <c r="J5" i="44"/>
  <c r="N5" i="44" s="1"/>
  <c r="O5" i="44" s="1"/>
  <c r="I5" i="44"/>
  <c r="H5" i="44"/>
  <c r="G5" i="44"/>
  <c r="F5" i="44"/>
  <c r="E5" i="44"/>
  <c r="D5" i="44"/>
  <c r="N41" i="43"/>
  <c r="O41" i="43" s="1"/>
  <c r="M40" i="43"/>
  <c r="L40" i="43"/>
  <c r="K40" i="43"/>
  <c r="J40" i="43"/>
  <c r="N40" i="43" s="1"/>
  <c r="O40" i="43" s="1"/>
  <c r="I40" i="43"/>
  <c r="H40" i="43"/>
  <c r="G40" i="43"/>
  <c r="F40" i="43"/>
  <c r="E40" i="43"/>
  <c r="D40" i="43"/>
  <c r="N39" i="43"/>
  <c r="O39" i="43" s="1"/>
  <c r="M38" i="43"/>
  <c r="L38" i="43"/>
  <c r="K38" i="43"/>
  <c r="J38" i="43"/>
  <c r="J42" i="43" s="1"/>
  <c r="I38" i="43"/>
  <c r="H38" i="43"/>
  <c r="G38" i="43"/>
  <c r="F38" i="43"/>
  <c r="E38" i="43"/>
  <c r="D38" i="43"/>
  <c r="N37" i="43"/>
  <c r="O37" i="43" s="1"/>
  <c r="N36" i="43"/>
  <c r="O36" i="43"/>
  <c r="M35" i="43"/>
  <c r="L35" i="43"/>
  <c r="N35" i="43" s="1"/>
  <c r="O35" i="43" s="1"/>
  <c r="K35" i="43"/>
  <c r="J35" i="43"/>
  <c r="I35" i="43"/>
  <c r="H35" i="43"/>
  <c r="G35" i="43"/>
  <c r="F35" i="43"/>
  <c r="E35" i="43"/>
  <c r="D35" i="43"/>
  <c r="N34" i="43"/>
  <c r="O34" i="43"/>
  <c r="N33" i="43"/>
  <c r="O33" i="43"/>
  <c r="M32" i="43"/>
  <c r="L32" i="43"/>
  <c r="K32" i="43"/>
  <c r="J32" i="43"/>
  <c r="I32" i="43"/>
  <c r="H32" i="43"/>
  <c r="G32" i="43"/>
  <c r="F32" i="43"/>
  <c r="E32" i="43"/>
  <c r="D32" i="43"/>
  <c r="N31" i="43"/>
  <c r="O31" i="43"/>
  <c r="N30" i="43"/>
  <c r="O30" i="43" s="1"/>
  <c r="N29" i="43"/>
  <c r="O29" i="43" s="1"/>
  <c r="M28" i="43"/>
  <c r="L28" i="43"/>
  <c r="K28" i="43"/>
  <c r="J28" i="43"/>
  <c r="I28" i="43"/>
  <c r="H28" i="43"/>
  <c r="G28" i="43"/>
  <c r="F28" i="43"/>
  <c r="F42" i="43" s="1"/>
  <c r="E28" i="43"/>
  <c r="D28" i="43"/>
  <c r="N27" i="43"/>
  <c r="O27" i="43" s="1"/>
  <c r="N26" i="43"/>
  <c r="O26" i="43"/>
  <c r="N25" i="43"/>
  <c r="O25" i="43" s="1"/>
  <c r="N24" i="43"/>
  <c r="O24" i="43"/>
  <c r="N23" i="43"/>
  <c r="O23" i="43"/>
  <c r="M22" i="43"/>
  <c r="L22" i="43"/>
  <c r="K22" i="43"/>
  <c r="J22" i="43"/>
  <c r="I22" i="43"/>
  <c r="H22" i="43"/>
  <c r="G22" i="43"/>
  <c r="F22" i="43"/>
  <c r="E22" i="43"/>
  <c r="D22" i="43"/>
  <c r="N21" i="43"/>
  <c r="O21" i="43"/>
  <c r="N20" i="43"/>
  <c r="O20" i="43" s="1"/>
  <c r="N19" i="43"/>
  <c r="O19" i="43" s="1"/>
  <c r="N18" i="43"/>
  <c r="O18" i="43"/>
  <c r="N17" i="43"/>
  <c r="O17" i="43" s="1"/>
  <c r="N16" i="43"/>
  <c r="O16" i="43"/>
  <c r="M15" i="43"/>
  <c r="L15" i="43"/>
  <c r="L42" i="43" s="1"/>
  <c r="K15" i="43"/>
  <c r="J15" i="43"/>
  <c r="I15" i="43"/>
  <c r="H15" i="43"/>
  <c r="G15" i="43"/>
  <c r="F15" i="43"/>
  <c r="E15" i="43"/>
  <c r="D15" i="43"/>
  <c r="N14" i="43"/>
  <c r="O14" i="43"/>
  <c r="N13" i="43"/>
  <c r="O13" i="43"/>
  <c r="N12" i="43"/>
  <c r="O12" i="43" s="1"/>
  <c r="N11" i="43"/>
  <c r="O11" i="43" s="1"/>
  <c r="N10" i="43"/>
  <c r="O10" i="43"/>
  <c r="N9" i="43"/>
  <c r="O9" i="43" s="1"/>
  <c r="N8" i="43"/>
  <c r="O8" i="43"/>
  <c r="N7" i="43"/>
  <c r="O7" i="43"/>
  <c r="N6" i="43"/>
  <c r="O6" i="43" s="1"/>
  <c r="M5" i="43"/>
  <c r="L5" i="43"/>
  <c r="K5" i="43"/>
  <c r="J5" i="43"/>
  <c r="I5" i="43"/>
  <c r="H5" i="43"/>
  <c r="G5" i="43"/>
  <c r="F5" i="43"/>
  <c r="E5" i="43"/>
  <c r="D5" i="43"/>
  <c r="D42" i="43" s="1"/>
  <c r="N39" i="42"/>
  <c r="O39" i="42" s="1"/>
  <c r="M38" i="42"/>
  <c r="L38" i="42"/>
  <c r="K38" i="42"/>
  <c r="J38" i="42"/>
  <c r="I38" i="42"/>
  <c r="H38" i="42"/>
  <c r="G38" i="42"/>
  <c r="F38" i="42"/>
  <c r="E38" i="42"/>
  <c r="D38" i="42"/>
  <c r="N38" i="42" s="1"/>
  <c r="O38" i="42" s="1"/>
  <c r="N37" i="42"/>
  <c r="O37" i="42" s="1"/>
  <c r="M36" i="42"/>
  <c r="L36" i="42"/>
  <c r="K36" i="42"/>
  <c r="J36" i="42"/>
  <c r="I36" i="42"/>
  <c r="H36" i="42"/>
  <c r="G36" i="42"/>
  <c r="F36" i="42"/>
  <c r="E36" i="42"/>
  <c r="D36" i="42"/>
  <c r="D40" i="42" s="1"/>
  <c r="N35" i="42"/>
  <c r="O35" i="42" s="1"/>
  <c r="N34" i="42"/>
  <c r="O34" i="42" s="1"/>
  <c r="M33" i="42"/>
  <c r="L33" i="42"/>
  <c r="K33" i="42"/>
  <c r="J33" i="42"/>
  <c r="I33" i="42"/>
  <c r="H33" i="42"/>
  <c r="G33" i="42"/>
  <c r="F33" i="42"/>
  <c r="N33" i="42" s="1"/>
  <c r="O33" i="42" s="1"/>
  <c r="E33" i="42"/>
  <c r="D33" i="42"/>
  <c r="N32" i="42"/>
  <c r="O32" i="42" s="1"/>
  <c r="N31" i="42"/>
  <c r="O31" i="42"/>
  <c r="M30" i="42"/>
  <c r="L30" i="42"/>
  <c r="K30" i="42"/>
  <c r="J30" i="42"/>
  <c r="I30" i="42"/>
  <c r="H30" i="42"/>
  <c r="H40" i="42" s="1"/>
  <c r="G30" i="42"/>
  <c r="F30" i="42"/>
  <c r="E30" i="42"/>
  <c r="D30" i="42"/>
  <c r="N29" i="42"/>
  <c r="O29" i="42"/>
  <c r="N28" i="42"/>
  <c r="O28" i="42" s="1"/>
  <c r="N27" i="42"/>
  <c r="O27" i="42"/>
  <c r="M26" i="42"/>
  <c r="L26" i="42"/>
  <c r="N26" i="42" s="1"/>
  <c r="O26" i="42" s="1"/>
  <c r="K26" i="42"/>
  <c r="J26" i="42"/>
  <c r="I26" i="42"/>
  <c r="H26" i="42"/>
  <c r="G26" i="42"/>
  <c r="F26" i="42"/>
  <c r="E26" i="42"/>
  <c r="D26" i="42"/>
  <c r="N25" i="42"/>
  <c r="O25" i="42"/>
  <c r="N24" i="42"/>
  <c r="O24" i="42"/>
  <c r="N23" i="42"/>
  <c r="O23" i="42" s="1"/>
  <c r="N22" i="42"/>
  <c r="O22" i="42" s="1"/>
  <c r="M21" i="42"/>
  <c r="L21" i="42"/>
  <c r="K21" i="42"/>
  <c r="J21" i="42"/>
  <c r="I21" i="42"/>
  <c r="H21" i="42"/>
  <c r="G21" i="42"/>
  <c r="F21" i="42"/>
  <c r="N21" i="42" s="1"/>
  <c r="O21" i="42" s="1"/>
  <c r="E21" i="42"/>
  <c r="D21" i="42"/>
  <c r="N20" i="42"/>
  <c r="O20" i="42" s="1"/>
  <c r="N19" i="42"/>
  <c r="O19" i="42"/>
  <c r="N18" i="42"/>
  <c r="O18" i="42" s="1"/>
  <c r="N17" i="42"/>
  <c r="O17" i="42"/>
  <c r="N16" i="42"/>
  <c r="O16" i="42"/>
  <c r="M15" i="42"/>
  <c r="L15" i="42"/>
  <c r="K15" i="42"/>
  <c r="J15" i="42"/>
  <c r="I15" i="42"/>
  <c r="H15" i="42"/>
  <c r="G15" i="42"/>
  <c r="F15" i="42"/>
  <c r="E15" i="42"/>
  <c r="D15" i="42"/>
  <c r="N14" i="42"/>
  <c r="O14" i="42"/>
  <c r="N13" i="42"/>
  <c r="O13" i="42" s="1"/>
  <c r="N12" i="42"/>
  <c r="O12" i="42" s="1"/>
  <c r="N11" i="42"/>
  <c r="O11" i="42"/>
  <c r="N10" i="42"/>
  <c r="O10" i="42" s="1"/>
  <c r="N9" i="42"/>
  <c r="O9" i="42"/>
  <c r="N8" i="42"/>
  <c r="O8" i="42"/>
  <c r="N7" i="42"/>
  <c r="O7" i="42" s="1"/>
  <c r="N6" i="42"/>
  <c r="O6" i="42" s="1"/>
  <c r="M5" i="42"/>
  <c r="L5" i="42"/>
  <c r="K5" i="42"/>
  <c r="J5" i="42"/>
  <c r="I5" i="42"/>
  <c r="H5" i="42"/>
  <c r="G5" i="42"/>
  <c r="F5" i="42"/>
  <c r="N5" i="42" s="1"/>
  <c r="O5" i="42" s="1"/>
  <c r="E5" i="42"/>
  <c r="D5" i="42"/>
  <c r="N38" i="41"/>
  <c r="O38" i="41" s="1"/>
  <c r="M37" i="41"/>
  <c r="L37" i="41"/>
  <c r="K37" i="41"/>
  <c r="J37" i="41"/>
  <c r="I37" i="41"/>
  <c r="H37" i="41"/>
  <c r="G37" i="41"/>
  <c r="F37" i="41"/>
  <c r="N37" i="41" s="1"/>
  <c r="O37" i="41" s="1"/>
  <c r="E37" i="41"/>
  <c r="D37" i="41"/>
  <c r="N36" i="41"/>
  <c r="O36" i="41" s="1"/>
  <c r="M35" i="41"/>
  <c r="L35" i="41"/>
  <c r="K35" i="41"/>
  <c r="J35" i="41"/>
  <c r="I35" i="41"/>
  <c r="H35" i="41"/>
  <c r="G35" i="41"/>
  <c r="F35" i="41"/>
  <c r="N35" i="41" s="1"/>
  <c r="O35" i="41" s="1"/>
  <c r="E35" i="41"/>
  <c r="D35" i="41"/>
  <c r="N34" i="41"/>
  <c r="O34" i="41" s="1"/>
  <c r="N33" i="41"/>
  <c r="O33" i="41"/>
  <c r="M32" i="41"/>
  <c r="L32" i="41"/>
  <c r="K32" i="41"/>
  <c r="J32" i="41"/>
  <c r="I32" i="41"/>
  <c r="H32" i="41"/>
  <c r="H39" i="41" s="1"/>
  <c r="G32" i="41"/>
  <c r="F32" i="41"/>
  <c r="E32" i="41"/>
  <c r="D32" i="41"/>
  <c r="N31" i="41"/>
  <c r="O31" i="41"/>
  <c r="N30" i="41"/>
  <c r="O30" i="41" s="1"/>
  <c r="M29" i="41"/>
  <c r="L29" i="41"/>
  <c r="K29" i="41"/>
  <c r="J29" i="41"/>
  <c r="N29" i="41" s="1"/>
  <c r="O29" i="41" s="1"/>
  <c r="I29" i="41"/>
  <c r="H29" i="41"/>
  <c r="G29" i="41"/>
  <c r="F29" i="41"/>
  <c r="E29" i="41"/>
  <c r="D29" i="41"/>
  <c r="N28" i="41"/>
  <c r="O28" i="41" s="1"/>
  <c r="N27" i="41"/>
  <c r="O27" i="41"/>
  <c r="M26" i="41"/>
  <c r="L26" i="41"/>
  <c r="L39" i="41" s="1"/>
  <c r="K26" i="41"/>
  <c r="J26" i="41"/>
  <c r="I26" i="41"/>
  <c r="H26" i="41"/>
  <c r="G26" i="41"/>
  <c r="F26" i="41"/>
  <c r="E26" i="41"/>
  <c r="D26" i="41"/>
  <c r="N25" i="41"/>
  <c r="O25" i="41"/>
  <c r="N24" i="41"/>
  <c r="O24" i="41"/>
  <c r="N23" i="41"/>
  <c r="O23" i="41" s="1"/>
  <c r="N22" i="41"/>
  <c r="O22" i="41" s="1"/>
  <c r="M21" i="41"/>
  <c r="L21" i="41"/>
  <c r="K21" i="41"/>
  <c r="J21" i="41"/>
  <c r="I21" i="41"/>
  <c r="H21" i="41"/>
  <c r="G21" i="41"/>
  <c r="F21" i="41"/>
  <c r="N21" i="41" s="1"/>
  <c r="O21" i="41" s="1"/>
  <c r="E21" i="41"/>
  <c r="D21" i="41"/>
  <c r="N20" i="41"/>
  <c r="O20" i="41" s="1"/>
  <c r="N19" i="41"/>
  <c r="O19" i="41"/>
  <c r="N18" i="41"/>
  <c r="O18" i="41" s="1"/>
  <c r="N17" i="41"/>
  <c r="O17" i="41"/>
  <c r="N16" i="41"/>
  <c r="O16" i="41"/>
  <c r="M15" i="41"/>
  <c r="L15" i="41"/>
  <c r="K15" i="41"/>
  <c r="J15" i="41"/>
  <c r="I15" i="41"/>
  <c r="H15" i="41"/>
  <c r="G15" i="41"/>
  <c r="F15" i="41"/>
  <c r="E15" i="41"/>
  <c r="D15" i="41"/>
  <c r="N14" i="41"/>
  <c r="O14" i="41"/>
  <c r="N13" i="41"/>
  <c r="O13" i="41" s="1"/>
  <c r="N12" i="41"/>
  <c r="O12" i="41" s="1"/>
  <c r="N11" i="41"/>
  <c r="O11" i="41"/>
  <c r="N10" i="41"/>
  <c r="O10" i="41" s="1"/>
  <c r="N9" i="41"/>
  <c r="O9" i="41"/>
  <c r="N8" i="41"/>
  <c r="O8" i="41"/>
  <c r="N7" i="41"/>
  <c r="O7" i="41" s="1"/>
  <c r="N6" i="41"/>
  <c r="O6" i="41" s="1"/>
  <c r="M5" i="41"/>
  <c r="L5" i="41"/>
  <c r="K5" i="41"/>
  <c r="J5" i="41"/>
  <c r="I5" i="41"/>
  <c r="H5" i="41"/>
  <c r="G5" i="41"/>
  <c r="F5" i="41"/>
  <c r="N5" i="41" s="1"/>
  <c r="O5" i="41" s="1"/>
  <c r="E5" i="41"/>
  <c r="D5" i="41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2" i="40" s="1"/>
  <c r="O22" i="40" s="1"/>
  <c r="N21" i="40"/>
  <c r="O21" i="40"/>
  <c r="M20" i="40"/>
  <c r="L20" i="40"/>
  <c r="K20" i="40"/>
  <c r="J20" i="40"/>
  <c r="I20" i="40"/>
  <c r="H20" i="40"/>
  <c r="N20" i="40" s="1"/>
  <c r="O20" i="40" s="1"/>
  <c r="G20" i="40"/>
  <c r="F20" i="40"/>
  <c r="E20" i="40"/>
  <c r="D20" i="40"/>
  <c r="N19" i="40"/>
  <c r="O19" i="40"/>
  <c r="M18" i="40"/>
  <c r="L18" i="40"/>
  <c r="K18" i="40"/>
  <c r="J18" i="40"/>
  <c r="I18" i="40"/>
  <c r="H18" i="40"/>
  <c r="N18" i="40" s="1"/>
  <c r="O18" i="40" s="1"/>
  <c r="G18" i="40"/>
  <c r="F18" i="40"/>
  <c r="E18" i="40"/>
  <c r="D18" i="40"/>
  <c r="N17" i="40"/>
  <c r="O17" i="40"/>
  <c r="M16" i="40"/>
  <c r="L16" i="40"/>
  <c r="K16" i="40"/>
  <c r="J16" i="40"/>
  <c r="I16" i="40"/>
  <c r="H16" i="40"/>
  <c r="H24" i="40" s="1"/>
  <c r="G16" i="40"/>
  <c r="F16" i="40"/>
  <c r="E16" i="40"/>
  <c r="E24" i="40" s="1"/>
  <c r="D16" i="40"/>
  <c r="N16" i="40" s="1"/>
  <c r="O16" i="40" s="1"/>
  <c r="N15" i="40"/>
  <c r="O15" i="40" s="1"/>
  <c r="M14" i="40"/>
  <c r="L14" i="40"/>
  <c r="K14" i="40"/>
  <c r="J14" i="40"/>
  <c r="I14" i="40"/>
  <c r="H14" i="40"/>
  <c r="G14" i="40"/>
  <c r="G24" i="40" s="1"/>
  <c r="F14" i="40"/>
  <c r="F24" i="40" s="1"/>
  <c r="E14" i="40"/>
  <c r="D14" i="40"/>
  <c r="N13" i="40"/>
  <c r="O13" i="40" s="1"/>
  <c r="N12" i="40"/>
  <c r="O12" i="40" s="1"/>
  <c r="M11" i="40"/>
  <c r="L11" i="40"/>
  <c r="L24" i="40" s="1"/>
  <c r="K11" i="40"/>
  <c r="J11" i="40"/>
  <c r="I11" i="40"/>
  <c r="H11" i="40"/>
  <c r="G11" i="40"/>
  <c r="F11" i="40"/>
  <c r="E11" i="40"/>
  <c r="D11" i="40"/>
  <c r="N11" i="40" s="1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M24" i="40"/>
  <c r="L5" i="40"/>
  <c r="K5" i="40"/>
  <c r="K24" i="40"/>
  <c r="J5" i="40"/>
  <c r="J24" i="40" s="1"/>
  <c r="I5" i="40"/>
  <c r="I24" i="40" s="1"/>
  <c r="H5" i="40"/>
  <c r="G5" i="40"/>
  <c r="F5" i="40"/>
  <c r="E5" i="40"/>
  <c r="D5" i="40"/>
  <c r="D24" i="40" s="1"/>
  <c r="N36" i="39"/>
  <c r="O36" i="39" s="1"/>
  <c r="M35" i="39"/>
  <c r="L35" i="39"/>
  <c r="K35" i="39"/>
  <c r="J35" i="39"/>
  <c r="I35" i="39"/>
  <c r="H35" i="39"/>
  <c r="G35" i="39"/>
  <c r="F35" i="39"/>
  <c r="E35" i="39"/>
  <c r="D35" i="39"/>
  <c r="N35" i="39" s="1"/>
  <c r="O35" i="39" s="1"/>
  <c r="N34" i="39"/>
  <c r="O34" i="39" s="1"/>
  <c r="M33" i="39"/>
  <c r="L33" i="39"/>
  <c r="K33" i="39"/>
  <c r="J33" i="39"/>
  <c r="I33" i="39"/>
  <c r="H33" i="39"/>
  <c r="G33" i="39"/>
  <c r="F33" i="39"/>
  <c r="E33" i="39"/>
  <c r="D33" i="39"/>
  <c r="N33" i="39" s="1"/>
  <c r="O33" i="39" s="1"/>
  <c r="N32" i="39"/>
  <c r="O32" i="39" s="1"/>
  <c r="M31" i="39"/>
  <c r="L31" i="39"/>
  <c r="K31" i="39"/>
  <c r="J31" i="39"/>
  <c r="I31" i="39"/>
  <c r="H31" i="39"/>
  <c r="G31" i="39"/>
  <c r="F31" i="39"/>
  <c r="F37" i="39" s="1"/>
  <c r="E31" i="39"/>
  <c r="D31" i="39"/>
  <c r="N30" i="39"/>
  <c r="O30" i="39" s="1"/>
  <c r="N29" i="39"/>
  <c r="O29" i="39" s="1"/>
  <c r="M28" i="39"/>
  <c r="L28" i="39"/>
  <c r="K28" i="39"/>
  <c r="J28" i="39"/>
  <c r="I28" i="39"/>
  <c r="H28" i="39"/>
  <c r="H37" i="39" s="1"/>
  <c r="G28" i="39"/>
  <c r="F28" i="39"/>
  <c r="E28" i="39"/>
  <c r="D28" i="39"/>
  <c r="N28" i="39" s="1"/>
  <c r="O28" i="39" s="1"/>
  <c r="N27" i="39"/>
  <c r="O27" i="39" s="1"/>
  <c r="N26" i="39"/>
  <c r="O26" i="39"/>
  <c r="N25" i="39"/>
  <c r="O25" i="39" s="1"/>
  <c r="M24" i="39"/>
  <c r="M37" i="39" s="1"/>
  <c r="L24" i="39"/>
  <c r="K24" i="39"/>
  <c r="J24" i="39"/>
  <c r="I24" i="39"/>
  <c r="H24" i="39"/>
  <c r="G24" i="39"/>
  <c r="F24" i="39"/>
  <c r="E24" i="39"/>
  <c r="D24" i="39"/>
  <c r="N24" i="39" s="1"/>
  <c r="O24" i="39" s="1"/>
  <c r="N23" i="39"/>
  <c r="O23" i="39" s="1"/>
  <c r="N22" i="39"/>
  <c r="O22" i="39" s="1"/>
  <c r="N21" i="39"/>
  <c r="O21" i="39" s="1"/>
  <c r="M20" i="39"/>
  <c r="L20" i="39"/>
  <c r="K20" i="39"/>
  <c r="J20" i="39"/>
  <c r="I20" i="39"/>
  <c r="H20" i="39"/>
  <c r="G20" i="39"/>
  <c r="G37" i="39" s="1"/>
  <c r="F20" i="39"/>
  <c r="E20" i="39"/>
  <c r="D20" i="39"/>
  <c r="N20" i="39" s="1"/>
  <c r="O20" i="39" s="1"/>
  <c r="N19" i="39"/>
  <c r="O19" i="39" s="1"/>
  <c r="N18" i="39"/>
  <c r="O18" i="39"/>
  <c r="N17" i="39"/>
  <c r="O17" i="39" s="1"/>
  <c r="N16" i="39"/>
  <c r="O16" i="39" s="1"/>
  <c r="N15" i="39"/>
  <c r="O15" i="39" s="1"/>
  <c r="M14" i="39"/>
  <c r="L14" i="39"/>
  <c r="K14" i="39"/>
  <c r="J14" i="39"/>
  <c r="I14" i="39"/>
  <c r="H14" i="39"/>
  <c r="G14" i="39"/>
  <c r="F14" i="39"/>
  <c r="E14" i="39"/>
  <c r="E37" i="39" s="1"/>
  <c r="D14" i="39"/>
  <c r="N14" i="39" s="1"/>
  <c r="O14" i="39" s="1"/>
  <c r="N13" i="39"/>
  <c r="O13" i="39" s="1"/>
  <c r="N12" i="39"/>
  <c r="O12" i="39" s="1"/>
  <c r="N11" i="39"/>
  <c r="O11" i="39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J37" i="39"/>
  <c r="I5" i="39"/>
  <c r="H5" i="39"/>
  <c r="G5" i="39"/>
  <c r="F5" i="39"/>
  <c r="E5" i="39"/>
  <c r="D5" i="39"/>
  <c r="N35" i="38"/>
  <c r="O35" i="38" s="1"/>
  <c r="M34" i="38"/>
  <c r="L34" i="38"/>
  <c r="K34" i="38"/>
  <c r="J34" i="38"/>
  <c r="N34" i="38" s="1"/>
  <c r="O34" i="38" s="1"/>
  <c r="I34" i="38"/>
  <c r="H34" i="38"/>
  <c r="G34" i="38"/>
  <c r="F34" i="38"/>
  <c r="E34" i="38"/>
  <c r="D34" i="38"/>
  <c r="N33" i="38"/>
  <c r="O33" i="38" s="1"/>
  <c r="M32" i="38"/>
  <c r="L32" i="38"/>
  <c r="K32" i="38"/>
  <c r="J32" i="38"/>
  <c r="J36" i="38" s="1"/>
  <c r="I32" i="38"/>
  <c r="H32" i="38"/>
  <c r="G32" i="38"/>
  <c r="F32" i="38"/>
  <c r="E32" i="38"/>
  <c r="D32" i="38"/>
  <c r="N32" i="38" s="1"/>
  <c r="O32" i="38" s="1"/>
  <c r="N31" i="38"/>
  <c r="O31" i="38" s="1"/>
  <c r="M30" i="38"/>
  <c r="L30" i="38"/>
  <c r="L36" i="38" s="1"/>
  <c r="K30" i="38"/>
  <c r="J30" i="38"/>
  <c r="I30" i="38"/>
  <c r="H30" i="38"/>
  <c r="G30" i="38"/>
  <c r="F30" i="38"/>
  <c r="E30" i="38"/>
  <c r="D30" i="38"/>
  <c r="N29" i="38"/>
  <c r="O29" i="38" s="1"/>
  <c r="N28" i="38"/>
  <c r="O28" i="38"/>
  <c r="M27" i="38"/>
  <c r="L27" i="38"/>
  <c r="K27" i="38"/>
  <c r="J27" i="38"/>
  <c r="I27" i="38"/>
  <c r="H27" i="38"/>
  <c r="G27" i="38"/>
  <c r="F27" i="38"/>
  <c r="E27" i="38"/>
  <c r="D27" i="38"/>
  <c r="N27" i="38" s="1"/>
  <c r="O27" i="38" s="1"/>
  <c r="N26" i="38"/>
  <c r="O26" i="38" s="1"/>
  <c r="N25" i="38"/>
  <c r="O25" i="38" s="1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2" i="38"/>
  <c r="O22" i="38" s="1"/>
  <c r="N21" i="38"/>
  <c r="O21" i="38" s="1"/>
  <c r="N20" i="38"/>
  <c r="O20" i="38" s="1"/>
  <c r="M19" i="38"/>
  <c r="M36" i="38" s="1"/>
  <c r="L19" i="38"/>
  <c r="K19" i="38"/>
  <c r="J19" i="38"/>
  <c r="I19" i="38"/>
  <c r="H19" i="38"/>
  <c r="G19" i="38"/>
  <c r="F19" i="38"/>
  <c r="E19" i="38"/>
  <c r="D19" i="38"/>
  <c r="N19" i="38" s="1"/>
  <c r="O19" i="38" s="1"/>
  <c r="N18" i="38"/>
  <c r="O18" i="38" s="1"/>
  <c r="N17" i="38"/>
  <c r="O17" i="38" s="1"/>
  <c r="N16" i="38"/>
  <c r="O16" i="38" s="1"/>
  <c r="N15" i="38"/>
  <c r="O15" i="38" s="1"/>
  <c r="M14" i="38"/>
  <c r="L14" i="38"/>
  <c r="K14" i="38"/>
  <c r="J14" i="38"/>
  <c r="I14" i="38"/>
  <c r="I36" i="38" s="1"/>
  <c r="H14" i="38"/>
  <c r="H36" i="38" s="1"/>
  <c r="G14" i="38"/>
  <c r="F14" i="38"/>
  <c r="E14" i="38"/>
  <c r="D14" i="38"/>
  <c r="N13" i="38"/>
  <c r="O13" i="38" s="1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K36" i="38" s="1"/>
  <c r="J5" i="38"/>
  <c r="I5" i="38"/>
  <c r="H5" i="38"/>
  <c r="G5" i="38"/>
  <c r="F5" i="38"/>
  <c r="F36" i="38" s="1"/>
  <c r="E5" i="38"/>
  <c r="E36" i="38"/>
  <c r="D5" i="38"/>
  <c r="N24" i="37"/>
  <c r="O24" i="37" s="1"/>
  <c r="N23" i="37"/>
  <c r="O23" i="37" s="1"/>
  <c r="M22" i="37"/>
  <c r="L22" i="37"/>
  <c r="K22" i="37"/>
  <c r="J22" i="37"/>
  <c r="I22" i="37"/>
  <c r="H22" i="37"/>
  <c r="G22" i="37"/>
  <c r="F22" i="37"/>
  <c r="F25" i="37" s="1"/>
  <c r="E22" i="37"/>
  <c r="D22" i="37"/>
  <c r="N22" i="37" s="1"/>
  <c r="O22" i="37" s="1"/>
  <c r="N21" i="37"/>
  <c r="O21" i="37" s="1"/>
  <c r="M20" i="37"/>
  <c r="L20" i="37"/>
  <c r="K20" i="37"/>
  <c r="J20" i="37"/>
  <c r="I20" i="37"/>
  <c r="H20" i="37"/>
  <c r="G20" i="37"/>
  <c r="N20" i="37" s="1"/>
  <c r="O20" i="37" s="1"/>
  <c r="F20" i="37"/>
  <c r="E20" i="37"/>
  <c r="D20" i="37"/>
  <c r="N19" i="37"/>
  <c r="O19" i="37" s="1"/>
  <c r="M18" i="37"/>
  <c r="L18" i="37"/>
  <c r="K18" i="37"/>
  <c r="J18" i="37"/>
  <c r="I18" i="37"/>
  <c r="H18" i="37"/>
  <c r="N18" i="37" s="1"/>
  <c r="O18" i="37" s="1"/>
  <c r="G18" i="37"/>
  <c r="F18" i="37"/>
  <c r="E18" i="37"/>
  <c r="D18" i="37"/>
  <c r="N17" i="37"/>
  <c r="O17" i="37" s="1"/>
  <c r="M16" i="37"/>
  <c r="L16" i="37"/>
  <c r="K16" i="37"/>
  <c r="J16" i="37"/>
  <c r="I16" i="37"/>
  <c r="H16" i="37"/>
  <c r="G16" i="37"/>
  <c r="F16" i="37"/>
  <c r="E16" i="37"/>
  <c r="D16" i="37"/>
  <c r="N16" i="37" s="1"/>
  <c r="O16" i="37" s="1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D25" i="37" s="1"/>
  <c r="N13" i="37"/>
  <c r="O13" i="37" s="1"/>
  <c r="N12" i="37"/>
  <c r="O12" i="37" s="1"/>
  <c r="M11" i="37"/>
  <c r="L11" i="37"/>
  <c r="K11" i="37"/>
  <c r="J11" i="37"/>
  <c r="I11" i="37"/>
  <c r="H11" i="37"/>
  <c r="G11" i="37"/>
  <c r="N11" i="37" s="1"/>
  <c r="O11" i="37" s="1"/>
  <c r="F11" i="37"/>
  <c r="E11" i="37"/>
  <c r="D11" i="37"/>
  <c r="N10" i="37"/>
  <c r="O10" i="37" s="1"/>
  <c r="N9" i="37"/>
  <c r="O9" i="37" s="1"/>
  <c r="N8" i="37"/>
  <c r="O8" i="37"/>
  <c r="N7" i="37"/>
  <c r="O7" i="37" s="1"/>
  <c r="N6" i="37"/>
  <c r="O6" i="37" s="1"/>
  <c r="M5" i="37"/>
  <c r="M25" i="37" s="1"/>
  <c r="L5" i="37"/>
  <c r="L25" i="37" s="1"/>
  <c r="K5" i="37"/>
  <c r="K25" i="37" s="1"/>
  <c r="J5" i="37"/>
  <c r="J25" i="37" s="1"/>
  <c r="I5" i="37"/>
  <c r="I25" i="37" s="1"/>
  <c r="H5" i="37"/>
  <c r="H25" i="37" s="1"/>
  <c r="G5" i="37"/>
  <c r="G25" i="37"/>
  <c r="F5" i="37"/>
  <c r="E5" i="37"/>
  <c r="D5" i="37"/>
  <c r="N25" i="36"/>
  <c r="O25" i="36" s="1"/>
  <c r="M24" i="36"/>
  <c r="L24" i="36"/>
  <c r="K24" i="36"/>
  <c r="J24" i="36"/>
  <c r="I24" i="36"/>
  <c r="H24" i="36"/>
  <c r="G24" i="36"/>
  <c r="N24" i="36" s="1"/>
  <c r="O24" i="36" s="1"/>
  <c r="F24" i="36"/>
  <c r="E24" i="36"/>
  <c r="D24" i="36"/>
  <c r="N23" i="36"/>
  <c r="O23" i="36" s="1"/>
  <c r="M22" i="36"/>
  <c r="L22" i="36"/>
  <c r="K22" i="36"/>
  <c r="J22" i="36"/>
  <c r="J26" i="36" s="1"/>
  <c r="I22" i="36"/>
  <c r="H22" i="36"/>
  <c r="G22" i="36"/>
  <c r="F22" i="36"/>
  <c r="E22" i="36"/>
  <c r="D22" i="36"/>
  <c r="N22" i="36" s="1"/>
  <c r="O22" i="36" s="1"/>
  <c r="N21" i="36"/>
  <c r="O21" i="36" s="1"/>
  <c r="M20" i="36"/>
  <c r="L20" i="36"/>
  <c r="L26" i="36" s="1"/>
  <c r="K20" i="36"/>
  <c r="J20" i="36"/>
  <c r="I20" i="36"/>
  <c r="H20" i="36"/>
  <c r="G20" i="36"/>
  <c r="F20" i="36"/>
  <c r="E20" i="36"/>
  <c r="D20" i="36"/>
  <c r="N20" i="36" s="1"/>
  <c r="O20" i="36" s="1"/>
  <c r="N19" i="36"/>
  <c r="O19" i="36" s="1"/>
  <c r="M18" i="36"/>
  <c r="L18" i="36"/>
  <c r="K18" i="36"/>
  <c r="J18" i="36"/>
  <c r="I18" i="36"/>
  <c r="H18" i="36"/>
  <c r="G18" i="36"/>
  <c r="F18" i="36"/>
  <c r="E18" i="36"/>
  <c r="D18" i="36"/>
  <c r="N18" i="36" s="1"/>
  <c r="O18" i="36" s="1"/>
  <c r="N17" i="36"/>
  <c r="O17" i="36" s="1"/>
  <c r="N16" i="36"/>
  <c r="O16" i="36" s="1"/>
  <c r="M15" i="36"/>
  <c r="L15" i="36"/>
  <c r="K15" i="36"/>
  <c r="J15" i="36"/>
  <c r="I15" i="36"/>
  <c r="H15" i="36"/>
  <c r="G15" i="36"/>
  <c r="G26" i="36" s="1"/>
  <c r="F15" i="36"/>
  <c r="N15" i="36" s="1"/>
  <c r="O15" i="36" s="1"/>
  <c r="E15" i="36"/>
  <c r="D15" i="36"/>
  <c r="N14" i="36"/>
  <c r="O14" i="36"/>
  <c r="N13" i="36"/>
  <c r="O13" i="36"/>
  <c r="M12" i="36"/>
  <c r="L12" i="36"/>
  <c r="K12" i="36"/>
  <c r="J12" i="36"/>
  <c r="I12" i="36"/>
  <c r="H12" i="36"/>
  <c r="G12" i="36"/>
  <c r="F12" i="36"/>
  <c r="E12" i="36"/>
  <c r="D12" i="36"/>
  <c r="N11" i="36"/>
  <c r="O11" i="36"/>
  <c r="N10" i="36"/>
  <c r="O10" i="36" s="1"/>
  <c r="N9" i="36"/>
  <c r="O9" i="36" s="1"/>
  <c r="N8" i="36"/>
  <c r="O8" i="36" s="1"/>
  <c r="N7" i="36"/>
  <c r="O7" i="36" s="1"/>
  <c r="N6" i="36"/>
  <c r="O6" i="36"/>
  <c r="M5" i="36"/>
  <c r="M26" i="36"/>
  <c r="L5" i="36"/>
  <c r="K5" i="36"/>
  <c r="K26" i="36"/>
  <c r="J5" i="36"/>
  <c r="I5" i="36"/>
  <c r="I26" i="36" s="1"/>
  <c r="H5" i="36"/>
  <c r="G5" i="36"/>
  <c r="F5" i="36"/>
  <c r="F26" i="36" s="1"/>
  <c r="E5" i="36"/>
  <c r="D5" i="36"/>
  <c r="D26" i="36" s="1"/>
  <c r="N26" i="35"/>
  <c r="O26" i="35"/>
  <c r="M25" i="35"/>
  <c r="L25" i="35"/>
  <c r="K25" i="35"/>
  <c r="J25" i="35"/>
  <c r="I25" i="35"/>
  <c r="H25" i="35"/>
  <c r="G25" i="35"/>
  <c r="F25" i="35"/>
  <c r="E25" i="35"/>
  <c r="D25" i="35"/>
  <c r="N24" i="35"/>
  <c r="O24" i="35"/>
  <c r="M23" i="35"/>
  <c r="L23" i="35"/>
  <c r="K23" i="35"/>
  <c r="J23" i="35"/>
  <c r="I23" i="35"/>
  <c r="H23" i="35"/>
  <c r="G23" i="35"/>
  <c r="F23" i="35"/>
  <c r="E23" i="35"/>
  <c r="D23" i="35"/>
  <c r="N23" i="35" s="1"/>
  <c r="O23" i="35" s="1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1" i="35" s="1"/>
  <c r="O21" i="35" s="1"/>
  <c r="N20" i="35"/>
  <c r="O20" i="35" s="1"/>
  <c r="M19" i="35"/>
  <c r="L19" i="35"/>
  <c r="K19" i="35"/>
  <c r="J19" i="35"/>
  <c r="I19" i="35"/>
  <c r="H19" i="35"/>
  <c r="G19" i="35"/>
  <c r="F19" i="35"/>
  <c r="N19" i="35"/>
  <c r="O19" i="35" s="1"/>
  <c r="E19" i="35"/>
  <c r="D19" i="35"/>
  <c r="N18" i="35"/>
  <c r="O18" i="35" s="1"/>
  <c r="N17" i="35"/>
  <c r="O17" i="35" s="1"/>
  <c r="M16" i="35"/>
  <c r="L16" i="35"/>
  <c r="K16" i="35"/>
  <c r="J16" i="35"/>
  <c r="J27" i="35"/>
  <c r="I16" i="35"/>
  <c r="H16" i="35"/>
  <c r="G16" i="35"/>
  <c r="F16" i="35"/>
  <c r="E16" i="35"/>
  <c r="D16" i="35"/>
  <c r="N15" i="35"/>
  <c r="O15" i="35" s="1"/>
  <c r="N14" i="35"/>
  <c r="O14" i="35" s="1"/>
  <c r="M13" i="35"/>
  <c r="L13" i="35"/>
  <c r="N13" i="35" s="1"/>
  <c r="O13" i="35" s="1"/>
  <c r="K13" i="35"/>
  <c r="J13" i="35"/>
  <c r="I13" i="35"/>
  <c r="H13" i="35"/>
  <c r="G13" i="35"/>
  <c r="F13" i="35"/>
  <c r="E13" i="35"/>
  <c r="D13" i="35"/>
  <c r="N12" i="35"/>
  <c r="O12" i="35" s="1"/>
  <c r="N11" i="35"/>
  <c r="O11" i="35" s="1"/>
  <c r="N10" i="35"/>
  <c r="O10" i="35" s="1"/>
  <c r="N9" i="35"/>
  <c r="O9" i="35" s="1"/>
  <c r="N8" i="35"/>
  <c r="O8" i="35" s="1"/>
  <c r="N7" i="35"/>
  <c r="O7" i="35"/>
  <c r="N6" i="35"/>
  <c r="O6" i="35" s="1"/>
  <c r="M5" i="35"/>
  <c r="M27" i="35" s="1"/>
  <c r="L5" i="35"/>
  <c r="L27" i="35" s="1"/>
  <c r="K5" i="35"/>
  <c r="K27" i="35" s="1"/>
  <c r="J5" i="35"/>
  <c r="I5" i="35"/>
  <c r="I27" i="35" s="1"/>
  <c r="H5" i="35"/>
  <c r="H27" i="35" s="1"/>
  <c r="G5" i="35"/>
  <c r="F5" i="35"/>
  <c r="F27" i="35" s="1"/>
  <c r="E5" i="35"/>
  <c r="D5" i="35"/>
  <c r="D27" i="35" s="1"/>
  <c r="N23" i="34"/>
  <c r="O23" i="34" s="1"/>
  <c r="M22" i="34"/>
  <c r="L22" i="34"/>
  <c r="K22" i="34"/>
  <c r="J22" i="34"/>
  <c r="I22" i="34"/>
  <c r="H22" i="34"/>
  <c r="G22" i="34"/>
  <c r="F22" i="34"/>
  <c r="N22" i="34" s="1"/>
  <c r="O22" i="34" s="1"/>
  <c r="E22" i="34"/>
  <c r="D22" i="34"/>
  <c r="N21" i="34"/>
  <c r="O21" i="34" s="1"/>
  <c r="M20" i="34"/>
  <c r="L20" i="34"/>
  <c r="K20" i="34"/>
  <c r="J20" i="34"/>
  <c r="I20" i="34"/>
  <c r="H20" i="34"/>
  <c r="G20" i="34"/>
  <c r="N20" i="34" s="1"/>
  <c r="O20" i="34" s="1"/>
  <c r="F20" i="34"/>
  <c r="E20" i="34"/>
  <c r="D20" i="34"/>
  <c r="N19" i="34"/>
  <c r="O19" i="34" s="1"/>
  <c r="M18" i="34"/>
  <c r="L18" i="34"/>
  <c r="K18" i="34"/>
  <c r="J18" i="34"/>
  <c r="J24" i="34" s="1"/>
  <c r="I18" i="34"/>
  <c r="H18" i="34"/>
  <c r="G18" i="34"/>
  <c r="F18" i="34"/>
  <c r="E18" i="34"/>
  <c r="D18" i="34"/>
  <c r="N18" i="34" s="1"/>
  <c r="O18" i="34" s="1"/>
  <c r="N17" i="34"/>
  <c r="O17" i="34" s="1"/>
  <c r="M16" i="34"/>
  <c r="L16" i="34"/>
  <c r="L24" i="34" s="1"/>
  <c r="K16" i="34"/>
  <c r="N16" i="34" s="1"/>
  <c r="O16" i="34" s="1"/>
  <c r="J16" i="34"/>
  <c r="I16" i="34"/>
  <c r="H16" i="34"/>
  <c r="G16" i="34"/>
  <c r="F16" i="34"/>
  <c r="E16" i="34"/>
  <c r="D16" i="34"/>
  <c r="N15" i="34"/>
  <c r="O15" i="34"/>
  <c r="M14" i="34"/>
  <c r="M24" i="34" s="1"/>
  <c r="L14" i="34"/>
  <c r="K14" i="34"/>
  <c r="J14" i="34"/>
  <c r="I14" i="34"/>
  <c r="H14" i="34"/>
  <c r="G14" i="34"/>
  <c r="F14" i="34"/>
  <c r="E14" i="34"/>
  <c r="D14" i="34"/>
  <c r="N14" i="34" s="1"/>
  <c r="O14" i="34" s="1"/>
  <c r="N13" i="34"/>
  <c r="O13" i="34" s="1"/>
  <c r="N12" i="34"/>
  <c r="O12" i="34"/>
  <c r="M11" i="34"/>
  <c r="L11" i="34"/>
  <c r="K11" i="34"/>
  <c r="J11" i="34"/>
  <c r="I11" i="34"/>
  <c r="H11" i="34"/>
  <c r="G11" i="34"/>
  <c r="F11" i="34"/>
  <c r="N11" i="34" s="1"/>
  <c r="O11" i="34" s="1"/>
  <c r="E11" i="34"/>
  <c r="D11" i="34"/>
  <c r="N10" i="34"/>
  <c r="O10" i="34" s="1"/>
  <c r="N9" i="34"/>
  <c r="O9" i="34"/>
  <c r="N8" i="34"/>
  <c r="O8" i="34"/>
  <c r="N7" i="34"/>
  <c r="O7" i="34"/>
  <c r="N6" i="34"/>
  <c r="O6" i="34" s="1"/>
  <c r="M5" i="34"/>
  <c r="L5" i="34"/>
  <c r="K5" i="34"/>
  <c r="K24" i="34" s="1"/>
  <c r="J5" i="34"/>
  <c r="I5" i="34"/>
  <c r="I24" i="34" s="1"/>
  <c r="H5" i="34"/>
  <c r="H24" i="34" s="1"/>
  <c r="G5" i="34"/>
  <c r="G24" i="34"/>
  <c r="F5" i="34"/>
  <c r="F24" i="34" s="1"/>
  <c r="E5" i="34"/>
  <c r="D5" i="34"/>
  <c r="E22" i="33"/>
  <c r="F22" i="33"/>
  <c r="G22" i="33"/>
  <c r="H22" i="33"/>
  <c r="I22" i="33"/>
  <c r="J22" i="33"/>
  <c r="K22" i="33"/>
  <c r="L22" i="33"/>
  <c r="N22" i="33" s="1"/>
  <c r="O22" i="33" s="1"/>
  <c r="M22" i="33"/>
  <c r="D22" i="33"/>
  <c r="E20" i="33"/>
  <c r="F20" i="33"/>
  <c r="G20" i="33"/>
  <c r="H20" i="33"/>
  <c r="I20" i="33"/>
  <c r="J20" i="33"/>
  <c r="K20" i="33"/>
  <c r="L20" i="33"/>
  <c r="M20" i="33"/>
  <c r="M24" i="33" s="1"/>
  <c r="E18" i="33"/>
  <c r="F18" i="33"/>
  <c r="G18" i="33"/>
  <c r="H18" i="33"/>
  <c r="I18" i="33"/>
  <c r="J18" i="33"/>
  <c r="K18" i="33"/>
  <c r="L18" i="33"/>
  <c r="M18" i="33"/>
  <c r="E16" i="33"/>
  <c r="N16" i="33" s="1"/>
  <c r="O16" i="33" s="1"/>
  <c r="F16" i="33"/>
  <c r="F24" i="33" s="1"/>
  <c r="G16" i="33"/>
  <c r="H16" i="33"/>
  <c r="I16" i="33"/>
  <c r="J16" i="33"/>
  <c r="K16" i="33"/>
  <c r="L16" i="33"/>
  <c r="M16" i="33"/>
  <c r="E14" i="33"/>
  <c r="F14" i="33"/>
  <c r="G14" i="33"/>
  <c r="H14" i="33"/>
  <c r="N14" i="33" s="1"/>
  <c r="O14" i="33" s="1"/>
  <c r="I14" i="33"/>
  <c r="J14" i="33"/>
  <c r="K14" i="33"/>
  <c r="L14" i="33"/>
  <c r="M14" i="33"/>
  <c r="E11" i="33"/>
  <c r="F11" i="33"/>
  <c r="G11" i="33"/>
  <c r="H11" i="33"/>
  <c r="H24" i="33" s="1"/>
  <c r="I11" i="33"/>
  <c r="J11" i="33"/>
  <c r="K11" i="33"/>
  <c r="L11" i="33"/>
  <c r="M11" i="33"/>
  <c r="E5" i="33"/>
  <c r="E24" i="33" s="1"/>
  <c r="F5" i="33"/>
  <c r="G5" i="33"/>
  <c r="H5" i="33"/>
  <c r="I5" i="33"/>
  <c r="I24" i="33" s="1"/>
  <c r="J5" i="33"/>
  <c r="J24" i="33" s="1"/>
  <c r="K5" i="33"/>
  <c r="K24" i="33"/>
  <c r="L5" i="33"/>
  <c r="L24" i="33" s="1"/>
  <c r="M5" i="33"/>
  <c r="D20" i="33"/>
  <c r="N20" i="33" s="1"/>
  <c r="O20" i="33" s="1"/>
  <c r="D16" i="33"/>
  <c r="D14" i="33"/>
  <c r="D11" i="33"/>
  <c r="N11" i="33" s="1"/>
  <c r="O11" i="33" s="1"/>
  <c r="D5" i="33"/>
  <c r="N5" i="33" s="1"/>
  <c r="O5" i="33" s="1"/>
  <c r="N23" i="33"/>
  <c r="O23" i="33" s="1"/>
  <c r="N21" i="33"/>
  <c r="O21" i="33" s="1"/>
  <c r="D18" i="33"/>
  <c r="N18" i="33" s="1"/>
  <c r="O18" i="33" s="1"/>
  <c r="N19" i="33"/>
  <c r="O19" i="33" s="1"/>
  <c r="N17" i="33"/>
  <c r="O17" i="33"/>
  <c r="N13" i="33"/>
  <c r="O13" i="33" s="1"/>
  <c r="N6" i="33"/>
  <c r="O6" i="33" s="1"/>
  <c r="N7" i="33"/>
  <c r="O7" i="33" s="1"/>
  <c r="N8" i="33"/>
  <c r="O8" i="33" s="1"/>
  <c r="N9" i="33"/>
  <c r="O9" i="33" s="1"/>
  <c r="N10" i="33"/>
  <c r="O10" i="33"/>
  <c r="N15" i="33"/>
  <c r="O15" i="33" s="1"/>
  <c r="N12" i="33"/>
  <c r="O12" i="33" s="1"/>
  <c r="G24" i="33"/>
  <c r="N31" i="39"/>
  <c r="O31" i="39" s="1"/>
  <c r="K37" i="39"/>
  <c r="I37" i="39"/>
  <c r="N14" i="40"/>
  <c r="O14" i="40" s="1"/>
  <c r="E24" i="34"/>
  <c r="G27" i="35"/>
  <c r="N16" i="35"/>
  <c r="O16" i="35"/>
  <c r="N5" i="36"/>
  <c r="O5" i="36" s="1"/>
  <c r="E26" i="36"/>
  <c r="H26" i="36"/>
  <c r="N5" i="39"/>
  <c r="O5" i="39" s="1"/>
  <c r="L37" i="39"/>
  <c r="N25" i="35"/>
  <c r="O25" i="35" s="1"/>
  <c r="E27" i="35"/>
  <c r="N12" i="36"/>
  <c r="O12" i="36" s="1"/>
  <c r="N5" i="37"/>
  <c r="O5" i="37"/>
  <c r="E25" i="37"/>
  <c r="G36" i="38"/>
  <c r="N23" i="38"/>
  <c r="O23" i="38" s="1"/>
  <c r="I39" i="41"/>
  <c r="M39" i="41"/>
  <c r="E39" i="41"/>
  <c r="K39" i="41"/>
  <c r="N32" i="41"/>
  <c r="O32" i="41" s="1"/>
  <c r="G39" i="41"/>
  <c r="D39" i="41"/>
  <c r="N15" i="41"/>
  <c r="O15" i="41"/>
  <c r="G40" i="42"/>
  <c r="N30" i="42"/>
  <c r="O30" i="42" s="1"/>
  <c r="I40" i="42"/>
  <c r="J40" i="42"/>
  <c r="K40" i="42"/>
  <c r="M40" i="42"/>
  <c r="N15" i="42"/>
  <c r="O15" i="42" s="1"/>
  <c r="E40" i="42"/>
  <c r="N32" i="43"/>
  <c r="O32" i="43" s="1"/>
  <c r="I42" i="43"/>
  <c r="K42" i="43"/>
  <c r="E42" i="43"/>
  <c r="N22" i="43"/>
  <c r="O22" i="43" s="1"/>
  <c r="M42" i="43"/>
  <c r="G42" i="43"/>
  <c r="H42" i="43"/>
  <c r="N22" i="44"/>
  <c r="O22" i="44" s="1"/>
  <c r="G42" i="44"/>
  <c r="E42" i="44"/>
  <c r="I42" i="44"/>
  <c r="K42" i="44"/>
  <c r="M42" i="44"/>
  <c r="N32" i="45"/>
  <c r="O32" i="45"/>
  <c r="N22" i="45"/>
  <c r="O22" i="45"/>
  <c r="M42" i="45"/>
  <c r="K42" i="45"/>
  <c r="I42" i="45"/>
  <c r="H42" i="45"/>
  <c r="G42" i="45"/>
  <c r="E42" i="45"/>
  <c r="G42" i="46"/>
  <c r="I42" i="46"/>
  <c r="K42" i="46"/>
  <c r="E42" i="46"/>
  <c r="M42" i="46"/>
  <c r="O40" i="47"/>
  <c r="P40" i="47" s="1"/>
  <c r="O28" i="47"/>
  <c r="P28" i="47" s="1"/>
  <c r="O40" i="48" l="1"/>
  <c r="P40" i="48" s="1"/>
  <c r="N25" i="37"/>
  <c r="O25" i="37" s="1"/>
  <c r="N26" i="36"/>
  <c r="O26" i="36" s="1"/>
  <c r="N24" i="40"/>
  <c r="O24" i="40" s="1"/>
  <c r="N42" i="43"/>
  <c r="O42" i="43" s="1"/>
  <c r="N40" i="42"/>
  <c r="O40" i="42" s="1"/>
  <c r="N27" i="35"/>
  <c r="O27" i="35" s="1"/>
  <c r="N15" i="45"/>
  <c r="O15" i="45" s="1"/>
  <c r="J42" i="44"/>
  <c r="N38" i="43"/>
  <c r="O38" i="43" s="1"/>
  <c r="N5" i="40"/>
  <c r="O5" i="40" s="1"/>
  <c r="N5" i="35"/>
  <c r="O5" i="35" s="1"/>
  <c r="D24" i="34"/>
  <c r="N24" i="34" s="1"/>
  <c r="O24" i="34" s="1"/>
  <c r="F42" i="46"/>
  <c r="N42" i="46" s="1"/>
  <c r="O42" i="46" s="1"/>
  <c r="L40" i="42"/>
  <c r="N26" i="41"/>
  <c r="O26" i="41" s="1"/>
  <c r="D37" i="39"/>
  <c r="N37" i="39" s="1"/>
  <c r="O37" i="39" s="1"/>
  <c r="N14" i="37"/>
  <c r="O14" i="37" s="1"/>
  <c r="D42" i="47"/>
  <c r="O42" i="47" s="1"/>
  <c r="P42" i="47" s="1"/>
  <c r="N5" i="46"/>
  <c r="O5" i="46" s="1"/>
  <c r="N38" i="46"/>
  <c r="O38" i="46" s="1"/>
  <c r="F42" i="44"/>
  <c r="N28" i="44"/>
  <c r="O28" i="44" s="1"/>
  <c r="N5" i="43"/>
  <c r="O5" i="43" s="1"/>
  <c r="F40" i="42"/>
  <c r="J39" i="41"/>
  <c r="D36" i="38"/>
  <c r="N36" i="38" s="1"/>
  <c r="O36" i="38" s="1"/>
  <c r="N14" i="38"/>
  <c r="O14" i="38" s="1"/>
  <c r="D24" i="33"/>
  <c r="N24" i="33" s="1"/>
  <c r="O24" i="33" s="1"/>
  <c r="D42" i="45"/>
  <c r="N42" i="45" s="1"/>
  <c r="O42" i="45" s="1"/>
  <c r="F39" i="41"/>
  <c r="N5" i="38"/>
  <c r="O5" i="38" s="1"/>
  <c r="O35" i="47"/>
  <c r="P35" i="47" s="1"/>
  <c r="L42" i="46"/>
  <c r="N22" i="46"/>
  <c r="O22" i="46" s="1"/>
  <c r="D42" i="44"/>
  <c r="N15" i="43"/>
  <c r="O15" i="43" s="1"/>
  <c r="N36" i="42"/>
  <c r="O36" i="42" s="1"/>
  <c r="K42" i="47"/>
  <c r="N38" i="45"/>
  <c r="O38" i="45" s="1"/>
  <c r="N28" i="43"/>
  <c r="O28" i="43" s="1"/>
  <c r="N30" i="38"/>
  <c r="O30" i="38" s="1"/>
  <c r="N28" i="45"/>
  <c r="O28" i="45" s="1"/>
  <c r="N5" i="34"/>
  <c r="O5" i="34" s="1"/>
  <c r="N42" i="44" l="1"/>
  <c r="O42" i="44" s="1"/>
  <c r="N39" i="41"/>
  <c r="O39" i="41" s="1"/>
</calcChain>
</file>

<file path=xl/sharedStrings.xml><?xml version="1.0" encoding="utf-8"?>
<sst xmlns="http://schemas.openxmlformats.org/spreadsheetml/2006/main" count="867" uniqueCount="107">
  <si>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</si>
  <si>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</si>
  <si>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</si>
  <si>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</si>
  <si>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</si>
  <si>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</si>
  <si>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</si>
  <si>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</si>
  <si>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</si>
  <si>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</si>
  <si>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</si>
  <si>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</si>
  <si>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</si>
  <si>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</si>
  <si>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</si>
  <si>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</si>
  <si>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</si>
  <si>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</si>
  <si>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</si>
  <si>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Executive</t>
  </si>
  <si>
    <t>Financial and Administrative</t>
  </si>
  <si>
    <t>Comprehensive Planning</t>
  </si>
  <si>
    <t>Debt Service Payments</t>
  </si>
  <si>
    <t>Pension Benefits</t>
  </si>
  <si>
    <t>Public Safety</t>
  </si>
  <si>
    <t>Law Enforcement</t>
  </si>
  <si>
    <t>Fire Control</t>
  </si>
  <si>
    <t>Physical Environment</t>
  </si>
  <si>
    <t>Water-Sewer Combination Services</t>
  </si>
  <si>
    <t>Transportation</t>
  </si>
  <si>
    <t>Road and Street Facilities</t>
  </si>
  <si>
    <t>Economic Environment</t>
  </si>
  <si>
    <t>Housing and Urban Development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</si>
  <si>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</si>
  <si>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</si>
  <si>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</si>
  <si>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</si>
  <si>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</si>
  <si>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Davie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</si>
  <si>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</si>
  <si>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</si>
  <si>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</si>
  <si>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</si>
  <si>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Legal Counsel</t>
  </si>
  <si>
    <t>Other General Government Services</t>
  </si>
  <si>
    <t>Flood Control / Stormwater Management</t>
  </si>
  <si>
    <t>2011 Municipal Population:</t>
  </si>
  <si>
    <t>Local Fiscal Year Ended September 30, 2012</t>
  </si>
  <si>
    <t>2012 Municipal Population:</t>
  </si>
  <si>
    <t>Local Fiscal Year Ended September 30, 2008</t>
  </si>
  <si>
    <t>Legislative</t>
  </si>
  <si>
    <t>Protective Inspections</t>
  </si>
  <si>
    <t>Ambulance and Rescue Services</t>
  </si>
  <si>
    <t>Conservation and Resource Management</t>
  </si>
  <si>
    <t>Other Physical Environment</t>
  </si>
  <si>
    <t>Mass Transit Systems</t>
  </si>
  <si>
    <t>Other Transportation Systems / Services</t>
  </si>
  <si>
    <t>Industry Development</t>
  </si>
  <si>
    <t>Human Services</t>
  </si>
  <si>
    <t>Health Services</t>
  </si>
  <si>
    <t>Payment to Refunded Bond Escrow Agent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</si>
  <si>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</si>
  <si>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</si>
  <si>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</si>
  <si>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</si>
  <si>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</si>
  <si>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Other Public Safety</t>
  </si>
  <si>
    <t>Conservation / Resource Management</t>
  </si>
  <si>
    <t>Road / Street Facilities</t>
  </si>
  <si>
    <t>Mass Transit</t>
  </si>
  <si>
    <t>Other Transportation</t>
  </si>
  <si>
    <t>Health</t>
  </si>
  <si>
    <t>Parks / Recreation</t>
  </si>
  <si>
    <t>Other Uses</t>
  </si>
  <si>
    <t>Interfund Transfers Out</t>
  </si>
  <si>
    <t>2014 Municipal Population:</t>
  </si>
  <si>
    <t>Water / Sewer Services</t>
  </si>
  <si>
    <t>Local Fiscal Year Ended September 30, 2007</t>
  </si>
  <si>
    <t>2007 Municipal Population:</t>
  </si>
  <si>
    <t>Local Fiscal Year Ended September 30, 2015</t>
  </si>
  <si>
    <t>Non-Court Information Systems</t>
  </si>
  <si>
    <t>Flood Control / Stormwater Control</t>
  </si>
  <si>
    <t>Other Human Services</t>
  </si>
  <si>
    <t>2015 Municipal Population:</t>
  </si>
  <si>
    <t>Local Fiscal Year Ended September 30, 2016</t>
  </si>
  <si>
    <t>2016 Municipal Population:</t>
  </si>
  <si>
    <t>Local Fiscal Year Ended September 30, 2017</t>
  </si>
  <si>
    <t>Emergency and Disaster Relief Services</t>
  </si>
  <si>
    <t>Garbage / Solid Waste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</si>
  <si>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</si>
  <si>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</si>
  <si>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</si>
  <si>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</si>
  <si>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</si>
  <si>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</si>
  <si>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</si>
  <si>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</si>
  <si>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</si>
  <si>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</si>
  <si>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</si>
  <si>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Garbage / Solid Waste Control Services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</si>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</sst>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4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105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97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98</v>
      </c>
      <c r="N4" s="34" t="s">
        <v>5</v>
      </c>
      <c r="O4" s="34" t="s">
        <v>99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>SUM(D6:D12)</f>
        <v>18579158</v>
      </c>
      <c r="E5" s="26">
        <f>SUM(E6:E12)</f>
        <v>1958837</v>
      </c>
      <c r="F5" s="26">
        <f>SUM(F6:F12)</f>
        <v>2035250</v>
      </c>
      <c r="G5" s="26">
        <f>SUM(G6:G12)</f>
        <v>972455</v>
      </c>
      <c r="H5" s="26">
        <f>SUM(H6:H12)</f>
        <v>0</v>
      </c>
      <c r="I5" s="26">
        <f>SUM(I6:I12)</f>
        <v>3821668</v>
      </c>
      <c r="J5" s="26">
        <f>SUM(J6:J12)</f>
        <v>6676692</v>
      </c>
      <c r="K5" s="26">
        <f>SUM(K6:K12)</f>
        <v>24352094</v>
      </c>
      <c r="L5" s="26">
        <f>SUM(L6:L12)</f>
        <v>0</v>
      </c>
      <c r="M5" s="26">
        <f>SUM(M6:M12)</f>
        <v>0</v>
      </c>
      <c r="N5" s="26">
        <f>SUM(N6:N12)</f>
        <v>0</v>
      </c>
      <c r="O5" s="27">
        <f>SUM(D5:N5)</f>
        <v>58396154</v>
      </c>
      <c r="P5" s="32">
        <f>(O5/P$42)</f>
        <v>545.81456037536566</v>
      </c>
      <c r="Q5" s="6"/>
    </row>
    <row r="6" spans="1:134">
      <c r="A6" s="12"/>
      <c r="B6" s="44">
        <v>511</v>
      </c>
      <c r="C6" s="20" t="s">
        <v>50</v>
      </c>
      <c r="D6" s="46">
        <v>420132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420132</v>
      </c>
      <c r="P6" s="47">
        <f>(O6/P$42)</f>
        <v>3.9268709867369544</v>
      </c>
      <c r="Q6" s="9"/>
    </row>
    <row r="7" spans="1:134">
      <c r="A7" s="12"/>
      <c r="B7" s="44">
        <v>512</v>
      </c>
      <c r="C7" s="20" t="s">
        <v>19</v>
      </c>
      <c r="D7" s="46">
        <v>2264728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446608</v>
      </c>
      <c r="L7" s="46">
        <v>0</v>
      </c>
      <c r="M7" s="46">
        <v>0</v>
      </c>
      <c r="N7" s="46">
        <v>0</v>
      </c>
      <c r="O7" s="46">
        <f t="shared" ref="O7:O12" si="0">SUM(D7:N7)</f>
        <v>2711336</v>
      </c>
      <c r="P7" s="47">
        <f>(O7/P$42)</f>
        <v>25.342194057332996</v>
      </c>
      <c r="Q7" s="9"/>
    </row>
    <row r="8" spans="1:134">
      <c r="A8" s="12"/>
      <c r="B8" s="44">
        <v>513</v>
      </c>
      <c r="C8" s="20" t="s">
        <v>20</v>
      </c>
      <c r="D8" s="46">
        <v>6249639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6618953</v>
      </c>
      <c r="K8" s="46">
        <v>23905486</v>
      </c>
      <c r="L8" s="46">
        <v>0</v>
      </c>
      <c r="M8" s="46">
        <v>0</v>
      </c>
      <c r="N8" s="46">
        <v>0</v>
      </c>
      <c r="O8" s="46">
        <f t="shared" si="0"/>
        <v>36774078</v>
      </c>
      <c r="P8" s="47">
        <f>(O8/P$42)</f>
        <v>343.718307489555</v>
      </c>
      <c r="Q8" s="9"/>
    </row>
    <row r="9" spans="1:134">
      <c r="A9" s="12"/>
      <c r="B9" s="44">
        <v>514</v>
      </c>
      <c r="C9" s="20" t="s">
        <v>43</v>
      </c>
      <c r="D9" s="46">
        <v>687732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687732</v>
      </c>
      <c r="P9" s="47">
        <f>(O9/P$42)</f>
        <v>6.4280626980343776</v>
      </c>
      <c r="Q9" s="9"/>
    </row>
    <row r="10" spans="1:134">
      <c r="A10" s="12"/>
      <c r="B10" s="44">
        <v>515</v>
      </c>
      <c r="C10" s="20" t="s">
        <v>21</v>
      </c>
      <c r="D10" s="46">
        <v>3278832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3278832</v>
      </c>
      <c r="P10" s="47">
        <f>(O10/P$42)</f>
        <v>30.646440288253931</v>
      </c>
      <c r="Q10" s="9"/>
    </row>
    <row r="11" spans="1:134">
      <c r="A11" s="12"/>
      <c r="B11" s="44">
        <v>517</v>
      </c>
      <c r="C11" s="20" t="s">
        <v>22</v>
      </c>
      <c r="D11" s="46">
        <v>3783265</v>
      </c>
      <c r="E11" s="46">
        <v>1756702</v>
      </c>
      <c r="F11" s="46">
        <v>2035250</v>
      </c>
      <c r="G11" s="46">
        <v>495553</v>
      </c>
      <c r="H11" s="46">
        <v>0</v>
      </c>
      <c r="I11" s="46">
        <v>3821668</v>
      </c>
      <c r="J11" s="46">
        <v>57739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11950177</v>
      </c>
      <c r="P11" s="47">
        <f>(O11/P$42)</f>
        <v>111.69537989886811</v>
      </c>
      <c r="Q11" s="9"/>
    </row>
    <row r="12" spans="1:134">
      <c r="A12" s="12"/>
      <c r="B12" s="44">
        <v>519</v>
      </c>
      <c r="C12" s="20" t="s">
        <v>44</v>
      </c>
      <c r="D12" s="46">
        <v>1894830</v>
      </c>
      <c r="E12" s="46">
        <v>202135</v>
      </c>
      <c r="F12" s="46">
        <v>0</v>
      </c>
      <c r="G12" s="46">
        <v>476902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0"/>
        <v>2573867</v>
      </c>
      <c r="P12" s="47">
        <f>(O12/P$42)</f>
        <v>24.057304956584321</v>
      </c>
      <c r="Q12" s="9"/>
    </row>
    <row r="13" spans="1:134" ht="15.75">
      <c r="A13" s="28" t="s">
        <v>24</v>
      </c>
      <c r="B13" s="29"/>
      <c r="C13" s="30"/>
      <c r="D13" s="31">
        <f>SUM(D14:D19)</f>
        <v>101836209</v>
      </c>
      <c r="E13" s="31">
        <f>SUM(E14:E19)</f>
        <v>121770</v>
      </c>
      <c r="F13" s="31">
        <f>SUM(F14:F19)</f>
        <v>0</v>
      </c>
      <c r="G13" s="31">
        <f>SUM(G14:G19)</f>
        <v>1381883</v>
      </c>
      <c r="H13" s="31">
        <f>SUM(H14:H19)</f>
        <v>0</v>
      </c>
      <c r="I13" s="31">
        <f>SUM(I14:I19)</f>
        <v>0</v>
      </c>
      <c r="J13" s="31">
        <f>SUM(J14:J19)</f>
        <v>0</v>
      </c>
      <c r="K13" s="31">
        <f>SUM(K14:K19)</f>
        <v>0</v>
      </c>
      <c r="L13" s="31">
        <f>SUM(L14:L19)</f>
        <v>0</v>
      </c>
      <c r="M13" s="31">
        <f>SUM(M14:M19)</f>
        <v>0</v>
      </c>
      <c r="N13" s="31">
        <f>SUM(N14:N19)</f>
        <v>0</v>
      </c>
      <c r="O13" s="42">
        <f>SUM(D13:N13)</f>
        <v>103339862</v>
      </c>
      <c r="P13" s="43">
        <f>(O13/P$42)</f>
        <v>965.89240015328676</v>
      </c>
      <c r="Q13" s="10"/>
    </row>
    <row r="14" spans="1:134">
      <c r="A14" s="12"/>
      <c r="B14" s="44">
        <v>521</v>
      </c>
      <c r="C14" s="20" t="s">
        <v>25</v>
      </c>
      <c r="D14" s="46">
        <v>58149962</v>
      </c>
      <c r="E14" s="46">
        <v>121770</v>
      </c>
      <c r="F14" s="46">
        <v>0</v>
      </c>
      <c r="G14" s="46">
        <v>498775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58770507</v>
      </c>
      <c r="P14" s="47">
        <f>(O14/P$42)</f>
        <v>549.31354625241852</v>
      </c>
      <c r="Q14" s="9"/>
    </row>
    <row r="15" spans="1:134">
      <c r="A15" s="12"/>
      <c r="B15" s="44">
        <v>522</v>
      </c>
      <c r="C15" s="20" t="s">
        <v>26</v>
      </c>
      <c r="D15" s="46">
        <v>25207783</v>
      </c>
      <c r="E15" s="46">
        <v>0</v>
      </c>
      <c r="F15" s="46">
        <v>0</v>
      </c>
      <c r="G15" s="46">
        <v>346857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9" si="1">SUM(D15:N15)</f>
        <v>25554640</v>
      </c>
      <c r="P15" s="47">
        <f>(O15/P$42)</f>
        <v>238.85296619278617</v>
      </c>
      <c r="Q15" s="9"/>
    </row>
    <row r="16" spans="1:134">
      <c r="A16" s="12"/>
      <c r="B16" s="44">
        <v>524</v>
      </c>
      <c r="C16" s="20" t="s">
        <v>51</v>
      </c>
      <c r="D16" s="46">
        <v>5108860</v>
      </c>
      <c r="E16" s="46">
        <v>0</v>
      </c>
      <c r="F16" s="46">
        <v>0</v>
      </c>
      <c r="G16" s="46">
        <v>112045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5220905</v>
      </c>
      <c r="P16" s="47">
        <f>(O16/P$42)</f>
        <v>48.79852134331567</v>
      </c>
      <c r="Q16" s="9"/>
    </row>
    <row r="17" spans="1:17">
      <c r="A17" s="12"/>
      <c r="B17" s="44">
        <v>525</v>
      </c>
      <c r="C17" s="20" t="s">
        <v>87</v>
      </c>
      <c r="D17" s="46">
        <v>32499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32499</v>
      </c>
      <c r="P17" s="47">
        <f>(O17/P$42)</f>
        <v>0.30376019964669265</v>
      </c>
      <c r="Q17" s="9"/>
    </row>
    <row r="18" spans="1:17">
      <c r="A18" s="12"/>
      <c r="B18" s="44">
        <v>526</v>
      </c>
      <c r="C18" s="20" t="s">
        <v>52</v>
      </c>
      <c r="D18" s="46">
        <v>10547456</v>
      </c>
      <c r="E18" s="46">
        <v>0</v>
      </c>
      <c r="F18" s="46">
        <v>0</v>
      </c>
      <c r="G18" s="46">
        <v>424206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10971662</v>
      </c>
      <c r="P18" s="47">
        <f>(O18/P$42)</f>
        <v>102.54943966202133</v>
      </c>
      <c r="Q18" s="9"/>
    </row>
    <row r="19" spans="1:17">
      <c r="A19" s="12"/>
      <c r="B19" s="44">
        <v>529</v>
      </c>
      <c r="C19" s="20" t="s">
        <v>66</v>
      </c>
      <c r="D19" s="46">
        <v>2789649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2789649</v>
      </c>
      <c r="P19" s="47">
        <f>(O19/P$42)</f>
        <v>26.07416650309845</v>
      </c>
      <c r="Q19" s="9"/>
    </row>
    <row r="20" spans="1:17" ht="15.75">
      <c r="A20" s="28" t="s">
        <v>27</v>
      </c>
      <c r="B20" s="29"/>
      <c r="C20" s="30"/>
      <c r="D20" s="31">
        <f>SUM(D21:D25)</f>
        <v>3855539</v>
      </c>
      <c r="E20" s="31">
        <f>SUM(E21:E25)</f>
        <v>2438143</v>
      </c>
      <c r="F20" s="31">
        <f>SUM(F21:F25)</f>
        <v>0</v>
      </c>
      <c r="G20" s="31">
        <f>SUM(G21:G25)</f>
        <v>630415</v>
      </c>
      <c r="H20" s="31">
        <f>SUM(H21:H25)</f>
        <v>0</v>
      </c>
      <c r="I20" s="31">
        <f>SUM(I21:I25)</f>
        <v>24452459</v>
      </c>
      <c r="J20" s="31">
        <f>SUM(J21:J25)</f>
        <v>0</v>
      </c>
      <c r="K20" s="31">
        <f>SUM(K21:K25)</f>
        <v>0</v>
      </c>
      <c r="L20" s="31">
        <f>SUM(L21:L25)</f>
        <v>0</v>
      </c>
      <c r="M20" s="31">
        <f>SUM(M21:M25)</f>
        <v>0</v>
      </c>
      <c r="N20" s="31">
        <f>SUM(N21:N25)</f>
        <v>0</v>
      </c>
      <c r="O20" s="42">
        <f>SUM(D20:N20)</f>
        <v>31376556</v>
      </c>
      <c r="P20" s="43">
        <f>(O20/P$42)</f>
        <v>293.26899027002776</v>
      </c>
      <c r="Q20" s="10"/>
    </row>
    <row r="21" spans="1:17">
      <c r="A21" s="12"/>
      <c r="B21" s="44">
        <v>534</v>
      </c>
      <c r="C21" s="20" t="s">
        <v>100</v>
      </c>
      <c r="D21" s="46">
        <v>660292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37" si="2">SUM(D21:N21)</f>
        <v>660292</v>
      </c>
      <c r="P21" s="47">
        <f>(O21/P$42)</f>
        <v>6.1715877333183782</v>
      </c>
      <c r="Q21" s="9"/>
    </row>
    <row r="22" spans="1:17">
      <c r="A22" s="12"/>
      <c r="B22" s="44">
        <v>536</v>
      </c>
      <c r="C22" s="20" t="s">
        <v>28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24452459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2"/>
        <v>24452459</v>
      </c>
      <c r="P22" s="47">
        <f>(O22/P$42)</f>
        <v>228.55115011823645</v>
      </c>
      <c r="Q22" s="9"/>
    </row>
    <row r="23" spans="1:17">
      <c r="A23" s="12"/>
      <c r="B23" s="44">
        <v>537</v>
      </c>
      <c r="C23" s="20" t="s">
        <v>53</v>
      </c>
      <c r="D23" s="46">
        <v>305419</v>
      </c>
      <c r="E23" s="46">
        <v>0</v>
      </c>
      <c r="F23" s="46">
        <v>0</v>
      </c>
      <c r="G23" s="46">
        <v>18757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2"/>
        <v>324176</v>
      </c>
      <c r="P23" s="47">
        <f>(O23/P$42)</f>
        <v>3.0299937376739665</v>
      </c>
      <c r="Q23" s="9"/>
    </row>
    <row r="24" spans="1:17">
      <c r="A24" s="12"/>
      <c r="B24" s="44">
        <v>538</v>
      </c>
      <c r="C24" s="20" t="s">
        <v>45</v>
      </c>
      <c r="D24" s="46">
        <v>949221</v>
      </c>
      <c r="E24" s="46">
        <v>2438143</v>
      </c>
      <c r="F24" s="46">
        <v>0</v>
      </c>
      <c r="G24" s="46">
        <v>611658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2"/>
        <v>3999022</v>
      </c>
      <c r="P24" s="47">
        <f>(O24/P$42)</f>
        <v>37.37787996896877</v>
      </c>
      <c r="Q24" s="9"/>
    </row>
    <row r="25" spans="1:17">
      <c r="A25" s="12"/>
      <c r="B25" s="44">
        <v>539</v>
      </c>
      <c r="C25" s="20" t="s">
        <v>54</v>
      </c>
      <c r="D25" s="46">
        <v>1940607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2"/>
        <v>1940607</v>
      </c>
      <c r="P25" s="47">
        <f>(O25/P$42)</f>
        <v>18.138378711830189</v>
      </c>
      <c r="Q25" s="9"/>
    </row>
    <row r="26" spans="1:17" ht="15.75">
      <c r="A26" s="28" t="s">
        <v>29</v>
      </c>
      <c r="B26" s="29"/>
      <c r="C26" s="30"/>
      <c r="D26" s="31">
        <f>SUM(D27:D29)</f>
        <v>6818925</v>
      </c>
      <c r="E26" s="31">
        <f>SUM(E27:E29)</f>
        <v>0</v>
      </c>
      <c r="F26" s="31">
        <f>SUM(F27:F29)</f>
        <v>0</v>
      </c>
      <c r="G26" s="31">
        <f>SUM(G27:G29)</f>
        <v>2810936</v>
      </c>
      <c r="H26" s="31">
        <f>SUM(H27:H29)</f>
        <v>0</v>
      </c>
      <c r="I26" s="31">
        <f>SUM(I27:I29)</f>
        <v>0</v>
      </c>
      <c r="J26" s="31">
        <f>SUM(J27:J29)</f>
        <v>5580644</v>
      </c>
      <c r="K26" s="31">
        <f>SUM(K27:K29)</f>
        <v>0</v>
      </c>
      <c r="L26" s="31">
        <f>SUM(L27:L29)</f>
        <v>0</v>
      </c>
      <c r="M26" s="31">
        <f>SUM(M27:M29)</f>
        <v>0</v>
      </c>
      <c r="N26" s="31">
        <f>SUM(N27:N29)</f>
        <v>0</v>
      </c>
      <c r="O26" s="31">
        <f t="shared" si="2"/>
        <v>15210505</v>
      </c>
      <c r="P26" s="43">
        <f>(O26/P$42)</f>
        <v>142.16886782753366</v>
      </c>
      <c r="Q26" s="10"/>
    </row>
    <row r="27" spans="1:17">
      <c r="A27" s="12"/>
      <c r="B27" s="44">
        <v>541</v>
      </c>
      <c r="C27" s="20" t="s">
        <v>30</v>
      </c>
      <c r="D27" s="46">
        <v>6066174</v>
      </c>
      <c r="E27" s="46">
        <v>0</v>
      </c>
      <c r="F27" s="46">
        <v>0</v>
      </c>
      <c r="G27" s="46">
        <v>2810936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2"/>
        <v>8877110</v>
      </c>
      <c r="P27" s="47">
        <f>(O27/P$42)</f>
        <v>82.972174709549577</v>
      </c>
      <c r="Q27" s="9"/>
    </row>
    <row r="28" spans="1:17">
      <c r="A28" s="12"/>
      <c r="B28" s="44">
        <v>544</v>
      </c>
      <c r="C28" s="20" t="s">
        <v>55</v>
      </c>
      <c r="D28" s="46">
        <v>752751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2"/>
        <v>752751</v>
      </c>
      <c r="P28" s="47">
        <f>(O28/P$42)</f>
        <v>7.035779379188515</v>
      </c>
      <c r="Q28" s="9"/>
    </row>
    <row r="29" spans="1:17">
      <c r="A29" s="12"/>
      <c r="B29" s="44">
        <v>549</v>
      </c>
      <c r="C29" s="20" t="s">
        <v>56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5580644</v>
      </c>
      <c r="K29" s="46">
        <v>0</v>
      </c>
      <c r="L29" s="46">
        <v>0</v>
      </c>
      <c r="M29" s="46">
        <v>0</v>
      </c>
      <c r="N29" s="46">
        <v>0</v>
      </c>
      <c r="O29" s="46">
        <f t="shared" si="2"/>
        <v>5580644</v>
      </c>
      <c r="P29" s="47">
        <f>(O29/P$42)</f>
        <v>52.160913738795578</v>
      </c>
      <c r="Q29" s="9"/>
    </row>
    <row r="30" spans="1:17" ht="15.75">
      <c r="A30" s="28" t="s">
        <v>31</v>
      </c>
      <c r="B30" s="29"/>
      <c r="C30" s="30"/>
      <c r="D30" s="31">
        <f>SUM(D31:D32)</f>
        <v>929364</v>
      </c>
      <c r="E30" s="31">
        <f>SUM(E31:E32)</f>
        <v>6856207</v>
      </c>
      <c r="F30" s="31">
        <f>SUM(F31:F32)</f>
        <v>0</v>
      </c>
      <c r="G30" s="31">
        <f>SUM(G31:G32)</f>
        <v>5027400</v>
      </c>
      <c r="H30" s="31">
        <f>SUM(H31:H32)</f>
        <v>0</v>
      </c>
      <c r="I30" s="31">
        <f>SUM(I31:I32)</f>
        <v>0</v>
      </c>
      <c r="J30" s="31">
        <f>SUM(J31:J32)</f>
        <v>0</v>
      </c>
      <c r="K30" s="31">
        <f>SUM(K31:K32)</f>
        <v>0</v>
      </c>
      <c r="L30" s="31">
        <f>SUM(L31:L32)</f>
        <v>0</v>
      </c>
      <c r="M30" s="31">
        <f>SUM(M31:M32)</f>
        <v>0</v>
      </c>
      <c r="N30" s="31">
        <f>SUM(N31:N32)</f>
        <v>0</v>
      </c>
      <c r="O30" s="31">
        <f t="shared" si="2"/>
        <v>12812971</v>
      </c>
      <c r="P30" s="43">
        <f>(O30/P$42)</f>
        <v>119.75970426866313</v>
      </c>
      <c r="Q30" s="10"/>
    </row>
    <row r="31" spans="1:17">
      <c r="A31" s="13"/>
      <c r="B31" s="45">
        <v>552</v>
      </c>
      <c r="C31" s="21" t="s">
        <v>57</v>
      </c>
      <c r="D31" s="46">
        <v>606278</v>
      </c>
      <c r="E31" s="46">
        <v>5226305</v>
      </c>
      <c r="F31" s="46">
        <v>0</v>
      </c>
      <c r="G31" s="46">
        <v>5017800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2"/>
        <v>10850383</v>
      </c>
      <c r="P31" s="47">
        <f>(O31/P$42)</f>
        <v>101.41587452915721</v>
      </c>
      <c r="Q31" s="9"/>
    </row>
    <row r="32" spans="1:17">
      <c r="A32" s="13"/>
      <c r="B32" s="45">
        <v>554</v>
      </c>
      <c r="C32" s="21" t="s">
        <v>32</v>
      </c>
      <c r="D32" s="46">
        <v>323086</v>
      </c>
      <c r="E32" s="46">
        <v>1629902</v>
      </c>
      <c r="F32" s="46">
        <v>0</v>
      </c>
      <c r="G32" s="46">
        <v>9600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2"/>
        <v>1962588</v>
      </c>
      <c r="P32" s="47">
        <f>(O32/P$42)</f>
        <v>18.343829739505932</v>
      </c>
      <c r="Q32" s="9"/>
    </row>
    <row r="33" spans="1:120" ht="15.75">
      <c r="A33" s="28" t="s">
        <v>58</v>
      </c>
      <c r="B33" s="29"/>
      <c r="C33" s="30"/>
      <c r="D33" s="31">
        <f>SUM(D34:D35)</f>
        <v>0</v>
      </c>
      <c r="E33" s="31">
        <f>SUM(E34:E35)</f>
        <v>106103</v>
      </c>
      <c r="F33" s="31">
        <f>SUM(F34:F35)</f>
        <v>0</v>
      </c>
      <c r="G33" s="31">
        <f>SUM(G34:G35)</f>
        <v>0</v>
      </c>
      <c r="H33" s="31">
        <f>SUM(H34:H35)</f>
        <v>0</v>
      </c>
      <c r="I33" s="31">
        <f>SUM(I34:I35)</f>
        <v>0</v>
      </c>
      <c r="J33" s="31">
        <f>SUM(J34:J35)</f>
        <v>17463964</v>
      </c>
      <c r="K33" s="31">
        <f>SUM(K34:K35)</f>
        <v>0</v>
      </c>
      <c r="L33" s="31">
        <f>SUM(L34:L35)</f>
        <v>0</v>
      </c>
      <c r="M33" s="31">
        <f>SUM(M34:M35)</f>
        <v>0</v>
      </c>
      <c r="N33" s="31">
        <f>SUM(N34:N35)</f>
        <v>0</v>
      </c>
      <c r="O33" s="31">
        <f t="shared" si="2"/>
        <v>17570067</v>
      </c>
      <c r="P33" s="43">
        <f>(O33/P$42)</f>
        <v>164.22311639514342</v>
      </c>
      <c r="Q33" s="10"/>
    </row>
    <row r="34" spans="1:120">
      <c r="A34" s="12"/>
      <c r="B34" s="44">
        <v>562</v>
      </c>
      <c r="C34" s="20" t="s">
        <v>59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17463964</v>
      </c>
      <c r="K34" s="46">
        <v>0</v>
      </c>
      <c r="L34" s="46">
        <v>0</v>
      </c>
      <c r="M34" s="46">
        <v>0</v>
      </c>
      <c r="N34" s="46">
        <v>0</v>
      </c>
      <c r="O34" s="46">
        <f t="shared" si="2"/>
        <v>17463964</v>
      </c>
      <c r="P34" s="47">
        <f>(O34/P$42)</f>
        <v>163.2313976203161</v>
      </c>
      <c r="Q34" s="9"/>
    </row>
    <row r="35" spans="1:120">
      <c r="A35" s="12"/>
      <c r="B35" s="44">
        <v>569</v>
      </c>
      <c r="C35" s="20" t="s">
        <v>82</v>
      </c>
      <c r="D35" s="46">
        <v>0</v>
      </c>
      <c r="E35" s="46">
        <v>106103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2"/>
        <v>106103</v>
      </c>
      <c r="P35" s="47">
        <f>(O35/P$42)</f>
        <v>0.99171877482731874</v>
      </c>
      <c r="Q35" s="9"/>
    </row>
    <row r="36" spans="1:120" ht="15.75">
      <c r="A36" s="28" t="s">
        <v>33</v>
      </c>
      <c r="B36" s="29"/>
      <c r="C36" s="30"/>
      <c r="D36" s="31">
        <f>SUM(D37:D37)</f>
        <v>6679204</v>
      </c>
      <c r="E36" s="31">
        <f>SUM(E37:E37)</f>
        <v>51103</v>
      </c>
      <c r="F36" s="31">
        <f>SUM(F37:F37)</f>
        <v>0</v>
      </c>
      <c r="G36" s="31">
        <f>SUM(G37:G37)</f>
        <v>1505110</v>
      </c>
      <c r="H36" s="31">
        <f>SUM(H37:H37)</f>
        <v>0</v>
      </c>
      <c r="I36" s="31">
        <f>SUM(I37:I37)</f>
        <v>0</v>
      </c>
      <c r="J36" s="31">
        <f>SUM(J37:J37)</f>
        <v>0</v>
      </c>
      <c r="K36" s="31">
        <f>SUM(K37:K37)</f>
        <v>0</v>
      </c>
      <c r="L36" s="31">
        <f>SUM(L37:L37)</f>
        <v>0</v>
      </c>
      <c r="M36" s="31">
        <f>SUM(M37:M37)</f>
        <v>0</v>
      </c>
      <c r="N36" s="31">
        <f>SUM(N37:N37)</f>
        <v>0</v>
      </c>
      <c r="O36" s="31">
        <f>SUM(D36:N36)</f>
        <v>8235417</v>
      </c>
      <c r="P36" s="43">
        <f>(O36/P$42)</f>
        <v>76.974427277570598</v>
      </c>
      <c r="Q36" s="9"/>
    </row>
    <row r="37" spans="1:120">
      <c r="A37" s="12"/>
      <c r="B37" s="44">
        <v>572</v>
      </c>
      <c r="C37" s="20" t="s">
        <v>34</v>
      </c>
      <c r="D37" s="46">
        <v>6679204</v>
      </c>
      <c r="E37" s="46">
        <v>51103</v>
      </c>
      <c r="F37" s="46">
        <v>0</v>
      </c>
      <c r="G37" s="46">
        <v>1505110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2"/>
        <v>8235417</v>
      </c>
      <c r="P37" s="47">
        <f>(O37/P$42)</f>
        <v>76.974427277570598</v>
      </c>
      <c r="Q37" s="9"/>
    </row>
    <row r="38" spans="1:120" ht="15.75">
      <c r="A38" s="28" t="s">
        <v>36</v>
      </c>
      <c r="B38" s="29"/>
      <c r="C38" s="30"/>
      <c r="D38" s="31">
        <f>SUM(D39:D39)</f>
        <v>17289667</v>
      </c>
      <c r="E38" s="31">
        <f>SUM(E39:E39)</f>
        <v>291568</v>
      </c>
      <c r="F38" s="31">
        <f>SUM(F39:F39)</f>
        <v>0</v>
      </c>
      <c r="G38" s="31">
        <f>SUM(G39:G39)</f>
        <v>1021086</v>
      </c>
      <c r="H38" s="31">
        <f>SUM(H39:H39)</f>
        <v>0</v>
      </c>
      <c r="I38" s="31">
        <f>SUM(I39:I39)</f>
        <v>515000</v>
      </c>
      <c r="J38" s="31">
        <f>SUM(J39:J39)</f>
        <v>0</v>
      </c>
      <c r="K38" s="31">
        <f>SUM(K39:K39)</f>
        <v>0</v>
      </c>
      <c r="L38" s="31">
        <f>SUM(L39:L39)</f>
        <v>0</v>
      </c>
      <c r="M38" s="31">
        <f>SUM(M39:M39)</f>
        <v>0</v>
      </c>
      <c r="N38" s="31">
        <f>SUM(N39:N39)</f>
        <v>0</v>
      </c>
      <c r="O38" s="31">
        <f>SUM(D38:N38)</f>
        <v>19117321</v>
      </c>
      <c r="P38" s="43">
        <f>(O38/P$42)</f>
        <v>178.6849208797166</v>
      </c>
      <c r="Q38" s="9"/>
    </row>
    <row r="39" spans="1:120" ht="15.75" thickBot="1">
      <c r="A39" s="12"/>
      <c r="B39" s="44">
        <v>581</v>
      </c>
      <c r="C39" s="20" t="s">
        <v>101</v>
      </c>
      <c r="D39" s="46">
        <v>17289667</v>
      </c>
      <c r="E39" s="46">
        <v>291568</v>
      </c>
      <c r="F39" s="46">
        <v>0</v>
      </c>
      <c r="G39" s="46">
        <v>1021086</v>
      </c>
      <c r="H39" s="46">
        <v>0</v>
      </c>
      <c r="I39" s="46">
        <v>515000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>SUM(D39:N39)</f>
        <v>19117321</v>
      </c>
      <c r="P39" s="47">
        <f>(O39/P$42)</f>
        <v>178.6849208797166</v>
      </c>
      <c r="Q39" s="9"/>
    </row>
    <row r="40" spans="1:120" ht="16.5" thickBot="1">
      <c r="A40" s="14" t="s">
        <v>10</v>
      </c>
      <c r="B40" s="23"/>
      <c r="C40" s="22"/>
      <c r="D40" s="15">
        <f>SUM(D5,D13,D20,D26,D30,D33,D36,D38)</f>
        <v>155988066</v>
      </c>
      <c r="E40" s="15">
        <f t="shared" ref="E40:N40" si="3">SUM(E5,E13,E20,E26,E30,E33,E36,E38)</f>
        <v>11823731</v>
      </c>
      <c r="F40" s="15">
        <f t="shared" si="3"/>
        <v>2035250</v>
      </c>
      <c r="G40" s="15">
        <f t="shared" si="3"/>
        <v>13349285</v>
      </c>
      <c r="H40" s="15">
        <f t="shared" si="3"/>
        <v>0</v>
      </c>
      <c r="I40" s="15">
        <f t="shared" si="3"/>
        <v>28789127</v>
      </c>
      <c r="J40" s="15">
        <f t="shared" si="3"/>
        <v>29721300</v>
      </c>
      <c r="K40" s="15">
        <f t="shared" si="3"/>
        <v>24352094</v>
      </c>
      <c r="L40" s="15">
        <f t="shared" si="3"/>
        <v>0</v>
      </c>
      <c r="M40" s="15">
        <f t="shared" si="3"/>
        <v>0</v>
      </c>
      <c r="N40" s="15">
        <f t="shared" si="3"/>
        <v>0</v>
      </c>
      <c r="O40" s="15">
        <f>SUM(D40:N40)</f>
        <v>266058853</v>
      </c>
      <c r="P40" s="37">
        <f>(O40/P$42)</f>
        <v>2486.7869874473076</v>
      </c>
      <c r="Q40" s="6"/>
      <c r="R40" s="2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</row>
    <row r="41" spans="1:120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9"/>
    </row>
    <row r="42" spans="1:120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40"/>
      <c r="M42" s="93" t="s">
        <v>106</v>
      </c>
      <c r="N42" s="93"/>
      <c r="O42" s="93"/>
      <c r="P42" s="41">
        <v>106989</v>
      </c>
    </row>
    <row r="43" spans="1:120">
      <c r="A43" s="94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6"/>
    </row>
    <row r="44" spans="1:120" ht="15.75" customHeight="1" thickBot="1">
      <c r="A44" s="97" t="s">
        <v>41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9"/>
    </row>
  </sheetData>
  <mergeCells count="10">
    <mergeCell ref="M42:O42"/>
    <mergeCell ref="A43:P43"/>
    <mergeCell ref="A44:P4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24" t="s">
        <v>38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8"/>
      <c r="Q1" s="49"/>
    </row>
    <row r="2" spans="1:133" ht="24" thickBot="1">
      <c r="A2" s="127" t="s">
        <v>64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8"/>
      <c r="Q2" s="49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50"/>
      <c r="N3" s="51"/>
      <c r="O3" s="139" t="s">
        <v>17</v>
      </c>
      <c r="P3" s="52"/>
      <c r="Q3" s="49"/>
    </row>
    <row r="4" spans="1:133" ht="32.25" customHeight="1" thickBot="1">
      <c r="A4" s="133"/>
      <c r="B4" s="134"/>
      <c r="C4" s="13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4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SUM(D6:D13)</f>
        <v>18137318</v>
      </c>
      <c r="E5" s="59">
        <f t="shared" si="0"/>
        <v>952630</v>
      </c>
      <c r="F5" s="59">
        <f t="shared" si="0"/>
        <v>0</v>
      </c>
      <c r="G5" s="59">
        <f t="shared" si="0"/>
        <v>102680</v>
      </c>
      <c r="H5" s="59">
        <f t="shared" si="0"/>
        <v>0</v>
      </c>
      <c r="I5" s="59">
        <f t="shared" si="0"/>
        <v>1794488</v>
      </c>
      <c r="J5" s="59">
        <f t="shared" si="0"/>
        <v>2000192</v>
      </c>
      <c r="K5" s="59">
        <f t="shared" si="0"/>
        <v>11739288</v>
      </c>
      <c r="L5" s="59">
        <f t="shared" si="0"/>
        <v>2274</v>
      </c>
      <c r="M5" s="59">
        <f t="shared" si="0"/>
        <v>0</v>
      </c>
      <c r="N5" s="60">
        <f>SUM(D5:M5)</f>
        <v>34728870</v>
      </c>
      <c r="O5" s="61">
        <f t="shared" ref="O5:O37" si="1">(N5/O$39)</f>
        <v>363.63405057326844</v>
      </c>
      <c r="P5" s="62"/>
    </row>
    <row r="6" spans="1:133">
      <c r="A6" s="64"/>
      <c r="B6" s="65">
        <v>511</v>
      </c>
      <c r="C6" s="66" t="s">
        <v>50</v>
      </c>
      <c r="D6" s="67">
        <v>300177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300177</v>
      </c>
      <c r="O6" s="68">
        <f t="shared" si="1"/>
        <v>3.1430501020888957</v>
      </c>
      <c r="P6" s="69"/>
    </row>
    <row r="7" spans="1:133">
      <c r="A7" s="64"/>
      <c r="B7" s="65">
        <v>512</v>
      </c>
      <c r="C7" s="66" t="s">
        <v>19</v>
      </c>
      <c r="D7" s="67">
        <v>1288265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396957</v>
      </c>
      <c r="L7" s="67">
        <v>2274</v>
      </c>
      <c r="M7" s="67">
        <v>0</v>
      </c>
      <c r="N7" s="67">
        <f t="shared" ref="N7:N13" si="2">SUM(D7:M7)</f>
        <v>1687496</v>
      </c>
      <c r="O7" s="68">
        <f t="shared" si="1"/>
        <v>17.669190094759436</v>
      </c>
      <c r="P7" s="69"/>
    </row>
    <row r="8" spans="1:133">
      <c r="A8" s="64"/>
      <c r="B8" s="65">
        <v>513</v>
      </c>
      <c r="C8" s="66" t="s">
        <v>20</v>
      </c>
      <c r="D8" s="67">
        <v>4415906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2000192</v>
      </c>
      <c r="K8" s="67">
        <v>920602</v>
      </c>
      <c r="L8" s="67">
        <v>0</v>
      </c>
      <c r="M8" s="67">
        <v>0</v>
      </c>
      <c r="N8" s="67">
        <f t="shared" si="2"/>
        <v>7336700</v>
      </c>
      <c r="O8" s="68">
        <f t="shared" si="1"/>
        <v>76.820061776870318</v>
      </c>
      <c r="P8" s="69"/>
    </row>
    <row r="9" spans="1:133">
      <c r="A9" s="64"/>
      <c r="B9" s="65">
        <v>514</v>
      </c>
      <c r="C9" s="66" t="s">
        <v>43</v>
      </c>
      <c r="D9" s="67">
        <v>494733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494733</v>
      </c>
      <c r="O9" s="68">
        <f t="shared" si="1"/>
        <v>5.1801790482173704</v>
      </c>
      <c r="P9" s="69"/>
    </row>
    <row r="10" spans="1:133">
      <c r="A10" s="64"/>
      <c r="B10" s="65">
        <v>515</v>
      </c>
      <c r="C10" s="66" t="s">
        <v>21</v>
      </c>
      <c r="D10" s="67">
        <v>1779519</v>
      </c>
      <c r="E10" s="67">
        <v>0</v>
      </c>
      <c r="F10" s="67">
        <v>0</v>
      </c>
      <c r="G10" s="67">
        <v>30600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1810119</v>
      </c>
      <c r="O10" s="68">
        <f t="shared" si="1"/>
        <v>18.953133343803991</v>
      </c>
      <c r="P10" s="69"/>
    </row>
    <row r="11" spans="1:133">
      <c r="A11" s="64"/>
      <c r="B11" s="65">
        <v>517</v>
      </c>
      <c r="C11" s="66" t="s">
        <v>22</v>
      </c>
      <c r="D11" s="67">
        <v>7558125</v>
      </c>
      <c r="E11" s="67">
        <v>952630</v>
      </c>
      <c r="F11" s="67">
        <v>0</v>
      </c>
      <c r="G11" s="67">
        <v>0</v>
      </c>
      <c r="H11" s="67">
        <v>0</v>
      </c>
      <c r="I11" s="67">
        <v>1794488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10305243</v>
      </c>
      <c r="O11" s="68">
        <f t="shared" si="1"/>
        <v>107.90265431129261</v>
      </c>
      <c r="P11" s="69"/>
    </row>
    <row r="12" spans="1:133">
      <c r="A12" s="64"/>
      <c r="B12" s="65">
        <v>518</v>
      </c>
      <c r="C12" s="66" t="s">
        <v>23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10421729</v>
      </c>
      <c r="L12" s="67">
        <v>0</v>
      </c>
      <c r="M12" s="67">
        <v>0</v>
      </c>
      <c r="N12" s="67">
        <f t="shared" si="2"/>
        <v>10421729</v>
      </c>
      <c r="O12" s="68">
        <f t="shared" si="1"/>
        <v>109.12233914454741</v>
      </c>
      <c r="P12" s="69"/>
    </row>
    <row r="13" spans="1:133">
      <c r="A13" s="64"/>
      <c r="B13" s="65">
        <v>519</v>
      </c>
      <c r="C13" s="66" t="s">
        <v>65</v>
      </c>
      <c r="D13" s="67">
        <v>2300593</v>
      </c>
      <c r="E13" s="67">
        <v>0</v>
      </c>
      <c r="F13" s="67">
        <v>0</v>
      </c>
      <c r="G13" s="67">
        <v>72080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2"/>
        <v>2372673</v>
      </c>
      <c r="O13" s="68">
        <f t="shared" si="1"/>
        <v>24.843442751688393</v>
      </c>
      <c r="P13" s="69"/>
    </row>
    <row r="14" spans="1:133" ht="15.75">
      <c r="A14" s="70" t="s">
        <v>24</v>
      </c>
      <c r="B14" s="71"/>
      <c r="C14" s="72"/>
      <c r="D14" s="73">
        <f t="shared" ref="D14:M14" si="3">SUM(D15:D19)</f>
        <v>67025458</v>
      </c>
      <c r="E14" s="73">
        <f t="shared" si="3"/>
        <v>279420</v>
      </c>
      <c r="F14" s="73">
        <f t="shared" si="3"/>
        <v>0</v>
      </c>
      <c r="G14" s="73">
        <f t="shared" si="3"/>
        <v>849236</v>
      </c>
      <c r="H14" s="73">
        <f t="shared" si="3"/>
        <v>0</v>
      </c>
      <c r="I14" s="73">
        <f t="shared" si="3"/>
        <v>0</v>
      </c>
      <c r="J14" s="73">
        <f t="shared" si="3"/>
        <v>0</v>
      </c>
      <c r="K14" s="73">
        <f t="shared" si="3"/>
        <v>0</v>
      </c>
      <c r="L14" s="73">
        <f t="shared" si="3"/>
        <v>0</v>
      </c>
      <c r="M14" s="73">
        <f t="shared" si="3"/>
        <v>0</v>
      </c>
      <c r="N14" s="74">
        <f t="shared" ref="N14:N23" si="4">SUM(D14:M14)</f>
        <v>68154114</v>
      </c>
      <c r="O14" s="75">
        <f t="shared" si="1"/>
        <v>713.61828176535255</v>
      </c>
      <c r="P14" s="76"/>
    </row>
    <row r="15" spans="1:133">
      <c r="A15" s="64"/>
      <c r="B15" s="65">
        <v>521</v>
      </c>
      <c r="C15" s="66" t="s">
        <v>25</v>
      </c>
      <c r="D15" s="67">
        <v>38405156</v>
      </c>
      <c r="E15" s="67">
        <v>219403</v>
      </c>
      <c r="F15" s="67">
        <v>0</v>
      </c>
      <c r="G15" s="67">
        <v>111621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38736180</v>
      </c>
      <c r="O15" s="68">
        <f t="shared" si="1"/>
        <v>405.5932150149207</v>
      </c>
      <c r="P15" s="69"/>
    </row>
    <row r="16" spans="1:133">
      <c r="A16" s="64"/>
      <c r="B16" s="65">
        <v>522</v>
      </c>
      <c r="C16" s="66" t="s">
        <v>26</v>
      </c>
      <c r="D16" s="67">
        <v>19047454</v>
      </c>
      <c r="E16" s="67">
        <v>60017</v>
      </c>
      <c r="F16" s="67">
        <v>0</v>
      </c>
      <c r="G16" s="67">
        <v>507441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19614912</v>
      </c>
      <c r="O16" s="68">
        <f t="shared" si="1"/>
        <v>205.38099575938432</v>
      </c>
      <c r="P16" s="69"/>
    </row>
    <row r="17" spans="1:16">
      <c r="A17" s="64"/>
      <c r="B17" s="65">
        <v>524</v>
      </c>
      <c r="C17" s="66" t="s">
        <v>51</v>
      </c>
      <c r="D17" s="67">
        <v>2888989</v>
      </c>
      <c r="E17" s="67">
        <v>0</v>
      </c>
      <c r="F17" s="67">
        <v>0</v>
      </c>
      <c r="G17" s="67">
        <v>222959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3111948</v>
      </c>
      <c r="O17" s="68">
        <f t="shared" si="1"/>
        <v>32.584136956180302</v>
      </c>
      <c r="P17" s="69"/>
    </row>
    <row r="18" spans="1:16">
      <c r="A18" s="64"/>
      <c r="B18" s="65">
        <v>526</v>
      </c>
      <c r="C18" s="66" t="s">
        <v>52</v>
      </c>
      <c r="D18" s="67">
        <v>6683859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6683859</v>
      </c>
      <c r="O18" s="68">
        <f t="shared" si="1"/>
        <v>69.984388251923988</v>
      </c>
      <c r="P18" s="69"/>
    </row>
    <row r="19" spans="1:16">
      <c r="A19" s="64"/>
      <c r="B19" s="65">
        <v>529</v>
      </c>
      <c r="C19" s="66" t="s">
        <v>66</v>
      </c>
      <c r="D19" s="67">
        <v>0</v>
      </c>
      <c r="E19" s="67">
        <v>0</v>
      </c>
      <c r="F19" s="67">
        <v>0</v>
      </c>
      <c r="G19" s="67">
        <v>7215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f t="shared" si="4"/>
        <v>7215</v>
      </c>
      <c r="O19" s="68">
        <f t="shared" si="1"/>
        <v>7.5545782943301401E-2</v>
      </c>
      <c r="P19" s="69"/>
    </row>
    <row r="20" spans="1:16" ht="15.75">
      <c r="A20" s="70" t="s">
        <v>27</v>
      </c>
      <c r="B20" s="71"/>
      <c r="C20" s="72"/>
      <c r="D20" s="73">
        <f t="shared" ref="D20:M20" si="5">SUM(D21:D23)</f>
        <v>1981265</v>
      </c>
      <c r="E20" s="73">
        <f t="shared" si="5"/>
        <v>0</v>
      </c>
      <c r="F20" s="73">
        <f t="shared" si="5"/>
        <v>0</v>
      </c>
      <c r="G20" s="73">
        <f t="shared" si="5"/>
        <v>0</v>
      </c>
      <c r="H20" s="73">
        <f t="shared" si="5"/>
        <v>0</v>
      </c>
      <c r="I20" s="73">
        <f t="shared" si="5"/>
        <v>15944361</v>
      </c>
      <c r="J20" s="73">
        <f t="shared" si="5"/>
        <v>0</v>
      </c>
      <c r="K20" s="73">
        <f t="shared" si="5"/>
        <v>0</v>
      </c>
      <c r="L20" s="73">
        <f t="shared" si="5"/>
        <v>0</v>
      </c>
      <c r="M20" s="73">
        <f t="shared" si="5"/>
        <v>0</v>
      </c>
      <c r="N20" s="74">
        <f t="shared" si="4"/>
        <v>17925626</v>
      </c>
      <c r="O20" s="75">
        <f t="shared" si="1"/>
        <v>187.69306319040888</v>
      </c>
      <c r="P20" s="76"/>
    </row>
    <row r="21" spans="1:16">
      <c r="A21" s="64"/>
      <c r="B21" s="65">
        <v>536</v>
      </c>
      <c r="C21" s="66" t="s">
        <v>76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15944361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15944361</v>
      </c>
      <c r="O21" s="68">
        <f t="shared" si="1"/>
        <v>166.94791895712265</v>
      </c>
      <c r="P21" s="69"/>
    </row>
    <row r="22" spans="1:16">
      <c r="A22" s="64"/>
      <c r="B22" s="65">
        <v>537</v>
      </c>
      <c r="C22" s="66" t="s">
        <v>67</v>
      </c>
      <c r="D22" s="67">
        <v>509537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f t="shared" si="4"/>
        <v>509537</v>
      </c>
      <c r="O22" s="68">
        <f t="shared" si="1"/>
        <v>5.335186639442961</v>
      </c>
      <c r="P22" s="69"/>
    </row>
    <row r="23" spans="1:16">
      <c r="A23" s="64"/>
      <c r="B23" s="65">
        <v>539</v>
      </c>
      <c r="C23" s="66" t="s">
        <v>54</v>
      </c>
      <c r="D23" s="67">
        <v>1471728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4"/>
        <v>1471728</v>
      </c>
      <c r="O23" s="68">
        <f t="shared" si="1"/>
        <v>15.409957593843254</v>
      </c>
      <c r="P23" s="69"/>
    </row>
    <row r="24" spans="1:16" ht="15.75">
      <c r="A24" s="70" t="s">
        <v>29</v>
      </c>
      <c r="B24" s="71"/>
      <c r="C24" s="72"/>
      <c r="D24" s="73">
        <f t="shared" ref="D24:M24" si="6">SUM(D25:D27)</f>
        <v>4306758</v>
      </c>
      <c r="E24" s="73">
        <f t="shared" si="6"/>
        <v>0</v>
      </c>
      <c r="F24" s="73">
        <f t="shared" si="6"/>
        <v>0</v>
      </c>
      <c r="G24" s="73">
        <f t="shared" si="6"/>
        <v>2628979</v>
      </c>
      <c r="H24" s="73">
        <f t="shared" si="6"/>
        <v>0</v>
      </c>
      <c r="I24" s="73">
        <f t="shared" si="6"/>
        <v>0</v>
      </c>
      <c r="J24" s="73">
        <f t="shared" si="6"/>
        <v>3909228</v>
      </c>
      <c r="K24" s="73">
        <f t="shared" si="6"/>
        <v>0</v>
      </c>
      <c r="L24" s="73">
        <f t="shared" si="6"/>
        <v>0</v>
      </c>
      <c r="M24" s="73">
        <f t="shared" si="6"/>
        <v>0</v>
      </c>
      <c r="N24" s="73">
        <f t="shared" ref="N24:N31" si="7">SUM(D24:M24)</f>
        <v>10844965</v>
      </c>
      <c r="O24" s="75">
        <f t="shared" si="1"/>
        <v>113.55389770169101</v>
      </c>
      <c r="P24" s="76"/>
    </row>
    <row r="25" spans="1:16">
      <c r="A25" s="64"/>
      <c r="B25" s="65">
        <v>541</v>
      </c>
      <c r="C25" s="66" t="s">
        <v>68</v>
      </c>
      <c r="D25" s="67">
        <v>3877783</v>
      </c>
      <c r="E25" s="67">
        <v>0</v>
      </c>
      <c r="F25" s="67">
        <v>0</v>
      </c>
      <c r="G25" s="67">
        <v>2628979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7"/>
        <v>6506762</v>
      </c>
      <c r="O25" s="68">
        <f t="shared" si="1"/>
        <v>68.13006648866552</v>
      </c>
      <c r="P25" s="69"/>
    </row>
    <row r="26" spans="1:16">
      <c r="A26" s="64"/>
      <c r="B26" s="65">
        <v>544</v>
      </c>
      <c r="C26" s="66" t="s">
        <v>69</v>
      </c>
      <c r="D26" s="67">
        <v>428975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7"/>
        <v>428975</v>
      </c>
      <c r="O26" s="68">
        <f t="shared" si="1"/>
        <v>4.4916496518506888</v>
      </c>
      <c r="P26" s="69"/>
    </row>
    <row r="27" spans="1:16">
      <c r="A27" s="64"/>
      <c r="B27" s="65">
        <v>549</v>
      </c>
      <c r="C27" s="66" t="s">
        <v>70</v>
      </c>
      <c r="D27" s="67">
        <v>0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3909228</v>
      </c>
      <c r="K27" s="67">
        <v>0</v>
      </c>
      <c r="L27" s="67">
        <v>0</v>
      </c>
      <c r="M27" s="67">
        <v>0</v>
      </c>
      <c r="N27" s="67">
        <f t="shared" si="7"/>
        <v>3909228</v>
      </c>
      <c r="O27" s="68">
        <f t="shared" si="1"/>
        <v>40.932181561174808</v>
      </c>
      <c r="P27" s="69"/>
    </row>
    <row r="28" spans="1:16" ht="15.75">
      <c r="A28" s="70" t="s">
        <v>31</v>
      </c>
      <c r="B28" s="71"/>
      <c r="C28" s="72"/>
      <c r="D28" s="73">
        <f t="shared" ref="D28:M28" si="8">SUM(D29:D30)</f>
        <v>277091</v>
      </c>
      <c r="E28" s="73">
        <f t="shared" si="8"/>
        <v>4595127</v>
      </c>
      <c r="F28" s="73">
        <f t="shared" si="8"/>
        <v>0</v>
      </c>
      <c r="G28" s="73">
        <f t="shared" si="8"/>
        <v>1046251</v>
      </c>
      <c r="H28" s="73">
        <f t="shared" si="8"/>
        <v>0</v>
      </c>
      <c r="I28" s="73">
        <f t="shared" si="8"/>
        <v>0</v>
      </c>
      <c r="J28" s="73">
        <f t="shared" si="8"/>
        <v>0</v>
      </c>
      <c r="K28" s="73">
        <f t="shared" si="8"/>
        <v>0</v>
      </c>
      <c r="L28" s="73">
        <f t="shared" si="8"/>
        <v>0</v>
      </c>
      <c r="M28" s="73">
        <f t="shared" si="8"/>
        <v>0</v>
      </c>
      <c r="N28" s="73">
        <f t="shared" si="7"/>
        <v>5918469</v>
      </c>
      <c r="O28" s="75">
        <f t="shared" si="1"/>
        <v>61.970252866342079</v>
      </c>
      <c r="P28" s="76"/>
    </row>
    <row r="29" spans="1:16">
      <c r="A29" s="64"/>
      <c r="B29" s="65">
        <v>552</v>
      </c>
      <c r="C29" s="66" t="s">
        <v>57</v>
      </c>
      <c r="D29" s="67">
        <v>0</v>
      </c>
      <c r="E29" s="67">
        <v>3304115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f t="shared" si="7"/>
        <v>3304115</v>
      </c>
      <c r="O29" s="68">
        <f t="shared" si="1"/>
        <v>34.5962515051568</v>
      </c>
      <c r="P29" s="69"/>
    </row>
    <row r="30" spans="1:16">
      <c r="A30" s="64"/>
      <c r="B30" s="65">
        <v>554</v>
      </c>
      <c r="C30" s="66" t="s">
        <v>32</v>
      </c>
      <c r="D30" s="67">
        <v>277091</v>
      </c>
      <c r="E30" s="67">
        <v>1291012</v>
      </c>
      <c r="F30" s="67">
        <v>0</v>
      </c>
      <c r="G30" s="67">
        <v>1046251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f t="shared" si="7"/>
        <v>2614354</v>
      </c>
      <c r="O30" s="68">
        <f t="shared" si="1"/>
        <v>27.374001361185279</v>
      </c>
      <c r="P30" s="69"/>
    </row>
    <row r="31" spans="1:16" ht="15.75">
      <c r="A31" s="70" t="s">
        <v>58</v>
      </c>
      <c r="B31" s="71"/>
      <c r="C31" s="72"/>
      <c r="D31" s="73">
        <f t="shared" ref="D31:M31" si="9">SUM(D32:D32)</f>
        <v>0</v>
      </c>
      <c r="E31" s="73">
        <f t="shared" si="9"/>
        <v>0</v>
      </c>
      <c r="F31" s="73">
        <f t="shared" si="9"/>
        <v>0</v>
      </c>
      <c r="G31" s="73">
        <f t="shared" si="9"/>
        <v>0</v>
      </c>
      <c r="H31" s="73">
        <f t="shared" si="9"/>
        <v>0</v>
      </c>
      <c r="I31" s="73">
        <f t="shared" si="9"/>
        <v>0</v>
      </c>
      <c r="J31" s="73">
        <f t="shared" si="9"/>
        <v>12556655</v>
      </c>
      <c r="K31" s="73">
        <f t="shared" si="9"/>
        <v>0</v>
      </c>
      <c r="L31" s="73">
        <f t="shared" si="9"/>
        <v>0</v>
      </c>
      <c r="M31" s="73">
        <f t="shared" si="9"/>
        <v>0</v>
      </c>
      <c r="N31" s="73">
        <f t="shared" si="7"/>
        <v>12556655</v>
      </c>
      <c r="O31" s="75">
        <f t="shared" si="1"/>
        <v>131.4764148473902</v>
      </c>
      <c r="P31" s="76"/>
    </row>
    <row r="32" spans="1:16">
      <c r="A32" s="64"/>
      <c r="B32" s="65">
        <v>562</v>
      </c>
      <c r="C32" s="66" t="s">
        <v>71</v>
      </c>
      <c r="D32" s="67">
        <v>0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12556655</v>
      </c>
      <c r="K32" s="67">
        <v>0</v>
      </c>
      <c r="L32" s="67">
        <v>0</v>
      </c>
      <c r="M32" s="67">
        <v>0</v>
      </c>
      <c r="N32" s="67">
        <f t="shared" ref="N32:N37" si="10">SUM(D32:M32)</f>
        <v>12556655</v>
      </c>
      <c r="O32" s="68">
        <f t="shared" si="1"/>
        <v>131.4764148473902</v>
      </c>
      <c r="P32" s="69"/>
    </row>
    <row r="33" spans="1:119" ht="15.75">
      <c r="A33" s="70" t="s">
        <v>33</v>
      </c>
      <c r="B33" s="71"/>
      <c r="C33" s="72"/>
      <c r="D33" s="73">
        <f t="shared" ref="D33:M33" si="11">SUM(D34:D34)</f>
        <v>3967066</v>
      </c>
      <c r="E33" s="73">
        <f t="shared" si="11"/>
        <v>480993</v>
      </c>
      <c r="F33" s="73">
        <f t="shared" si="11"/>
        <v>0</v>
      </c>
      <c r="G33" s="73">
        <f t="shared" si="11"/>
        <v>562925</v>
      </c>
      <c r="H33" s="73">
        <f t="shared" si="11"/>
        <v>0</v>
      </c>
      <c r="I33" s="73">
        <f t="shared" si="11"/>
        <v>106123</v>
      </c>
      <c r="J33" s="73">
        <f t="shared" si="11"/>
        <v>0</v>
      </c>
      <c r="K33" s="73">
        <f t="shared" si="11"/>
        <v>0</v>
      </c>
      <c r="L33" s="73">
        <f t="shared" si="11"/>
        <v>0</v>
      </c>
      <c r="M33" s="73">
        <f t="shared" si="11"/>
        <v>0</v>
      </c>
      <c r="N33" s="73">
        <f t="shared" si="10"/>
        <v>5117107</v>
      </c>
      <c r="O33" s="75">
        <f t="shared" si="1"/>
        <v>53.579467043610279</v>
      </c>
      <c r="P33" s="69"/>
    </row>
    <row r="34" spans="1:119">
      <c r="A34" s="64"/>
      <c r="B34" s="65">
        <v>572</v>
      </c>
      <c r="C34" s="66" t="s">
        <v>72</v>
      </c>
      <c r="D34" s="67">
        <v>3967066</v>
      </c>
      <c r="E34" s="67">
        <v>480993</v>
      </c>
      <c r="F34" s="67">
        <v>0</v>
      </c>
      <c r="G34" s="67">
        <v>562925</v>
      </c>
      <c r="H34" s="67">
        <v>0</v>
      </c>
      <c r="I34" s="67">
        <v>106123</v>
      </c>
      <c r="J34" s="67">
        <v>0</v>
      </c>
      <c r="K34" s="67">
        <v>0</v>
      </c>
      <c r="L34" s="67">
        <v>0</v>
      </c>
      <c r="M34" s="67">
        <v>0</v>
      </c>
      <c r="N34" s="67">
        <f t="shared" si="10"/>
        <v>5117107</v>
      </c>
      <c r="O34" s="68">
        <f t="shared" si="1"/>
        <v>53.579467043610279</v>
      </c>
      <c r="P34" s="69"/>
    </row>
    <row r="35" spans="1:119" ht="15.75">
      <c r="A35" s="70" t="s">
        <v>73</v>
      </c>
      <c r="B35" s="71"/>
      <c r="C35" s="72"/>
      <c r="D35" s="73">
        <f t="shared" ref="D35:M35" si="12">SUM(D36:D36)</f>
        <v>6943879</v>
      </c>
      <c r="E35" s="73">
        <f t="shared" si="12"/>
        <v>0</v>
      </c>
      <c r="F35" s="73">
        <f t="shared" si="12"/>
        <v>0</v>
      </c>
      <c r="G35" s="73">
        <f t="shared" si="12"/>
        <v>0</v>
      </c>
      <c r="H35" s="73">
        <f t="shared" si="12"/>
        <v>0</v>
      </c>
      <c r="I35" s="73">
        <f t="shared" si="12"/>
        <v>0</v>
      </c>
      <c r="J35" s="73">
        <f t="shared" si="12"/>
        <v>378666</v>
      </c>
      <c r="K35" s="73">
        <f t="shared" si="12"/>
        <v>0</v>
      </c>
      <c r="L35" s="73">
        <f t="shared" si="12"/>
        <v>0</v>
      </c>
      <c r="M35" s="73">
        <f t="shared" si="12"/>
        <v>0</v>
      </c>
      <c r="N35" s="73">
        <f t="shared" si="10"/>
        <v>7322545</v>
      </c>
      <c r="O35" s="75">
        <f t="shared" si="1"/>
        <v>76.671849641380035</v>
      </c>
      <c r="P35" s="69"/>
    </row>
    <row r="36" spans="1:119" ht="15.75" thickBot="1">
      <c r="A36" s="64"/>
      <c r="B36" s="65">
        <v>581</v>
      </c>
      <c r="C36" s="66" t="s">
        <v>74</v>
      </c>
      <c r="D36" s="67">
        <v>6943879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378666</v>
      </c>
      <c r="K36" s="67">
        <v>0</v>
      </c>
      <c r="L36" s="67">
        <v>0</v>
      </c>
      <c r="M36" s="67">
        <v>0</v>
      </c>
      <c r="N36" s="67">
        <f t="shared" si="10"/>
        <v>7322545</v>
      </c>
      <c r="O36" s="68">
        <f t="shared" si="1"/>
        <v>76.671849641380035</v>
      </c>
      <c r="P36" s="69"/>
    </row>
    <row r="37" spans="1:119" ht="16.5" thickBot="1">
      <c r="A37" s="77" t="s">
        <v>10</v>
      </c>
      <c r="B37" s="78"/>
      <c r="C37" s="79"/>
      <c r="D37" s="80">
        <f t="shared" ref="D37:M37" si="13">SUM(D5,D14,D20,D24,D28,D31,D33,D35)</f>
        <v>102638835</v>
      </c>
      <c r="E37" s="80">
        <f t="shared" si="13"/>
        <v>6308170</v>
      </c>
      <c r="F37" s="80">
        <f t="shared" si="13"/>
        <v>0</v>
      </c>
      <c r="G37" s="80">
        <f t="shared" si="13"/>
        <v>5190071</v>
      </c>
      <c r="H37" s="80">
        <f t="shared" si="13"/>
        <v>0</v>
      </c>
      <c r="I37" s="80">
        <f t="shared" si="13"/>
        <v>17844972</v>
      </c>
      <c r="J37" s="80">
        <f t="shared" si="13"/>
        <v>18844741</v>
      </c>
      <c r="K37" s="80">
        <f t="shared" si="13"/>
        <v>11739288</v>
      </c>
      <c r="L37" s="80">
        <f t="shared" si="13"/>
        <v>2274</v>
      </c>
      <c r="M37" s="80">
        <f t="shared" si="13"/>
        <v>0</v>
      </c>
      <c r="N37" s="80">
        <f t="shared" si="10"/>
        <v>162568351</v>
      </c>
      <c r="O37" s="81">
        <f t="shared" si="1"/>
        <v>1702.1972776294435</v>
      </c>
      <c r="P37" s="62"/>
      <c r="Q37" s="82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  <c r="BX37" s="83"/>
      <c r="BY37" s="83"/>
      <c r="BZ37" s="83"/>
      <c r="CA37" s="83"/>
      <c r="CB37" s="83"/>
      <c r="CC37" s="83"/>
      <c r="CD37" s="83"/>
      <c r="CE37" s="83"/>
      <c r="CF37" s="83"/>
      <c r="CG37" s="83"/>
      <c r="CH37" s="83"/>
      <c r="CI37" s="83"/>
      <c r="CJ37" s="83"/>
      <c r="CK37" s="83"/>
      <c r="CL37" s="83"/>
      <c r="CM37" s="83"/>
      <c r="CN37" s="83"/>
      <c r="CO37" s="83"/>
      <c r="CP37" s="83"/>
      <c r="CQ37" s="83"/>
      <c r="CR37" s="83"/>
      <c r="CS37" s="83"/>
      <c r="CT37" s="83"/>
      <c r="CU37" s="83"/>
      <c r="CV37" s="83"/>
      <c r="CW37" s="83"/>
      <c r="CX37" s="83"/>
      <c r="CY37" s="83"/>
      <c r="CZ37" s="83"/>
      <c r="DA37" s="83"/>
      <c r="DB37" s="83"/>
      <c r="DC37" s="83"/>
      <c r="DD37" s="83"/>
      <c r="DE37" s="83"/>
      <c r="DF37" s="83"/>
      <c r="DG37" s="83"/>
      <c r="DH37" s="83"/>
      <c r="DI37" s="83"/>
      <c r="DJ37" s="83"/>
      <c r="DK37" s="83"/>
      <c r="DL37" s="83"/>
      <c r="DM37" s="83"/>
      <c r="DN37" s="83"/>
      <c r="DO37" s="83"/>
    </row>
    <row r="38" spans="1:119">
      <c r="A38" s="84"/>
      <c r="B38" s="85"/>
      <c r="C38" s="85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7"/>
    </row>
    <row r="39" spans="1:119">
      <c r="A39" s="88"/>
      <c r="B39" s="89"/>
      <c r="C39" s="89"/>
      <c r="D39" s="90"/>
      <c r="E39" s="90"/>
      <c r="F39" s="90"/>
      <c r="G39" s="90"/>
      <c r="H39" s="90"/>
      <c r="I39" s="90"/>
      <c r="J39" s="90"/>
      <c r="K39" s="90"/>
      <c r="L39" s="117" t="s">
        <v>75</v>
      </c>
      <c r="M39" s="117"/>
      <c r="N39" s="117"/>
      <c r="O39" s="91">
        <v>95505</v>
      </c>
    </row>
    <row r="40" spans="1:119">
      <c r="A40" s="118"/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20"/>
    </row>
    <row r="41" spans="1:119" ht="15.75" customHeight="1" thickBot="1">
      <c r="A41" s="121" t="s">
        <v>41</v>
      </c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3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2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19383206</v>
      </c>
      <c r="E5" s="26">
        <f t="shared" si="0"/>
        <v>19313282</v>
      </c>
      <c r="F5" s="26">
        <f t="shared" si="0"/>
        <v>0</v>
      </c>
      <c r="G5" s="26">
        <f t="shared" si="0"/>
        <v>185392</v>
      </c>
      <c r="H5" s="26">
        <f t="shared" si="0"/>
        <v>0</v>
      </c>
      <c r="I5" s="26">
        <f t="shared" si="0"/>
        <v>3158950</v>
      </c>
      <c r="J5" s="26">
        <f t="shared" si="0"/>
        <v>1921030</v>
      </c>
      <c r="K5" s="26">
        <f t="shared" si="0"/>
        <v>11185101</v>
      </c>
      <c r="L5" s="26">
        <f t="shared" si="0"/>
        <v>10322</v>
      </c>
      <c r="M5" s="26">
        <f t="shared" si="0"/>
        <v>0</v>
      </c>
      <c r="N5" s="27">
        <f>SUM(D5:M5)</f>
        <v>55157283</v>
      </c>
      <c r="O5" s="32">
        <f t="shared" ref="O5:O36" si="1">(N5/O$38)</f>
        <v>589.29350740926725</v>
      </c>
      <c r="P5" s="6"/>
    </row>
    <row r="6" spans="1:133">
      <c r="A6" s="12"/>
      <c r="B6" s="44">
        <v>511</v>
      </c>
      <c r="C6" s="20" t="s">
        <v>50</v>
      </c>
      <c r="D6" s="46">
        <v>313532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313532</v>
      </c>
      <c r="O6" s="47">
        <f t="shared" si="1"/>
        <v>3.3497366424854969</v>
      </c>
      <c r="P6" s="9"/>
    </row>
    <row r="7" spans="1:133">
      <c r="A7" s="12"/>
      <c r="B7" s="44">
        <v>512</v>
      </c>
      <c r="C7" s="20" t="s">
        <v>19</v>
      </c>
      <c r="D7" s="46">
        <v>2834800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392277</v>
      </c>
      <c r="L7" s="46">
        <v>10322</v>
      </c>
      <c r="M7" s="46">
        <v>0</v>
      </c>
      <c r="N7" s="46">
        <f t="shared" ref="N7:N13" si="2">SUM(D7:M7)</f>
        <v>3237399</v>
      </c>
      <c r="O7" s="47">
        <f t="shared" si="1"/>
        <v>34.587965683394053</v>
      </c>
      <c r="P7" s="9"/>
    </row>
    <row r="8" spans="1:133">
      <c r="A8" s="12"/>
      <c r="B8" s="44">
        <v>513</v>
      </c>
      <c r="C8" s="20" t="s">
        <v>20</v>
      </c>
      <c r="D8" s="46">
        <v>4459283</v>
      </c>
      <c r="E8" s="46">
        <v>0</v>
      </c>
      <c r="F8" s="46">
        <v>0</v>
      </c>
      <c r="G8" s="46">
        <v>149985</v>
      </c>
      <c r="H8" s="46">
        <v>0</v>
      </c>
      <c r="I8" s="46">
        <v>0</v>
      </c>
      <c r="J8" s="46">
        <v>1921030</v>
      </c>
      <c r="K8" s="46">
        <v>790445</v>
      </c>
      <c r="L8" s="46">
        <v>0</v>
      </c>
      <c r="M8" s="46">
        <v>0</v>
      </c>
      <c r="N8" s="46">
        <f t="shared" si="2"/>
        <v>7320743</v>
      </c>
      <c r="O8" s="47">
        <f t="shared" si="1"/>
        <v>78.213901857925833</v>
      </c>
      <c r="P8" s="9"/>
    </row>
    <row r="9" spans="1:133">
      <c r="A9" s="12"/>
      <c r="B9" s="44">
        <v>514</v>
      </c>
      <c r="C9" s="20" t="s">
        <v>43</v>
      </c>
      <c r="D9" s="46">
        <v>176415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176415</v>
      </c>
      <c r="O9" s="47">
        <f t="shared" si="1"/>
        <v>1.884795777732668</v>
      </c>
      <c r="P9" s="9"/>
    </row>
    <row r="10" spans="1:133">
      <c r="A10" s="12"/>
      <c r="B10" s="44">
        <v>515</v>
      </c>
      <c r="C10" s="20" t="s">
        <v>21</v>
      </c>
      <c r="D10" s="46">
        <v>1639725</v>
      </c>
      <c r="E10" s="46">
        <v>0</v>
      </c>
      <c r="F10" s="46">
        <v>0</v>
      </c>
      <c r="G10" s="46">
        <v>35407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1675132</v>
      </c>
      <c r="O10" s="47">
        <f t="shared" si="1"/>
        <v>17.896900607912478</v>
      </c>
      <c r="P10" s="9"/>
    </row>
    <row r="11" spans="1:133">
      <c r="A11" s="12"/>
      <c r="B11" s="44">
        <v>517</v>
      </c>
      <c r="C11" s="20" t="s">
        <v>22</v>
      </c>
      <c r="D11" s="46">
        <v>7526392</v>
      </c>
      <c r="E11" s="46">
        <v>19313282</v>
      </c>
      <c r="F11" s="46">
        <v>0</v>
      </c>
      <c r="G11" s="46">
        <v>0</v>
      </c>
      <c r="H11" s="46">
        <v>0</v>
      </c>
      <c r="I11" s="46">
        <v>3158950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29998624</v>
      </c>
      <c r="O11" s="47">
        <f t="shared" si="1"/>
        <v>320.50154381991263</v>
      </c>
      <c r="P11" s="9"/>
    </row>
    <row r="12" spans="1:133">
      <c r="A12" s="12"/>
      <c r="B12" s="44">
        <v>518</v>
      </c>
      <c r="C12" s="20" t="s">
        <v>23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10002379</v>
      </c>
      <c r="L12" s="46">
        <v>0</v>
      </c>
      <c r="M12" s="46">
        <v>0</v>
      </c>
      <c r="N12" s="46">
        <f t="shared" si="2"/>
        <v>10002379</v>
      </c>
      <c r="O12" s="47">
        <f t="shared" si="1"/>
        <v>106.86416521544034</v>
      </c>
      <c r="P12" s="9"/>
    </row>
    <row r="13" spans="1:133">
      <c r="A13" s="12"/>
      <c r="B13" s="44">
        <v>519</v>
      </c>
      <c r="C13" s="20" t="s">
        <v>44</v>
      </c>
      <c r="D13" s="46">
        <v>2433059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2433059</v>
      </c>
      <c r="O13" s="47">
        <f t="shared" si="1"/>
        <v>25.994497804463723</v>
      </c>
      <c r="P13" s="9"/>
    </row>
    <row r="14" spans="1:133" ht="15.75">
      <c r="A14" s="28" t="s">
        <v>24</v>
      </c>
      <c r="B14" s="29"/>
      <c r="C14" s="30"/>
      <c r="D14" s="31">
        <f t="shared" ref="D14:M14" si="3">SUM(D15:D18)</f>
        <v>63939335</v>
      </c>
      <c r="E14" s="31">
        <f t="shared" si="3"/>
        <v>82794</v>
      </c>
      <c r="F14" s="31">
        <f t="shared" si="3"/>
        <v>0</v>
      </c>
      <c r="G14" s="31">
        <f t="shared" si="3"/>
        <v>258831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64280960</v>
      </c>
      <c r="O14" s="43">
        <f t="shared" si="1"/>
        <v>686.76973044583815</v>
      </c>
      <c r="P14" s="10"/>
    </row>
    <row r="15" spans="1:133">
      <c r="A15" s="12"/>
      <c r="B15" s="44">
        <v>521</v>
      </c>
      <c r="C15" s="20" t="s">
        <v>25</v>
      </c>
      <c r="D15" s="46">
        <v>36899396</v>
      </c>
      <c r="E15" s="46">
        <v>82794</v>
      </c>
      <c r="F15" s="46">
        <v>0</v>
      </c>
      <c r="G15" s="46">
        <v>131851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37114041</v>
      </c>
      <c r="O15" s="47">
        <f t="shared" si="1"/>
        <v>396.5217683949615</v>
      </c>
      <c r="P15" s="9"/>
    </row>
    <row r="16" spans="1:133">
      <c r="A16" s="12"/>
      <c r="B16" s="44">
        <v>522</v>
      </c>
      <c r="C16" s="20" t="s">
        <v>26</v>
      </c>
      <c r="D16" s="46">
        <v>17690717</v>
      </c>
      <c r="E16" s="46">
        <v>0</v>
      </c>
      <c r="F16" s="46">
        <v>0</v>
      </c>
      <c r="G16" s="46">
        <v>126980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17817697</v>
      </c>
      <c r="O16" s="47">
        <f t="shared" si="1"/>
        <v>190.36204446628705</v>
      </c>
      <c r="P16" s="9"/>
    </row>
    <row r="17" spans="1:16">
      <c r="A17" s="12"/>
      <c r="B17" s="44">
        <v>524</v>
      </c>
      <c r="C17" s="20" t="s">
        <v>51</v>
      </c>
      <c r="D17" s="46">
        <v>2873855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2873855</v>
      </c>
      <c r="O17" s="47">
        <f t="shared" si="1"/>
        <v>30.703907093024497</v>
      </c>
      <c r="P17" s="9"/>
    </row>
    <row r="18" spans="1:16">
      <c r="A18" s="12"/>
      <c r="B18" s="44">
        <v>526</v>
      </c>
      <c r="C18" s="20" t="s">
        <v>52</v>
      </c>
      <c r="D18" s="46">
        <v>6475367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6475367</v>
      </c>
      <c r="O18" s="47">
        <f t="shared" si="1"/>
        <v>69.18201049156508</v>
      </c>
      <c r="P18" s="9"/>
    </row>
    <row r="19" spans="1:16" ht="15.75">
      <c r="A19" s="28" t="s">
        <v>27</v>
      </c>
      <c r="B19" s="29"/>
      <c r="C19" s="30"/>
      <c r="D19" s="31">
        <f t="shared" ref="D19:M19" si="5">SUM(D20:D22)</f>
        <v>1953142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11936758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13889900</v>
      </c>
      <c r="O19" s="43">
        <f t="shared" si="1"/>
        <v>148.397952969583</v>
      </c>
      <c r="P19" s="10"/>
    </row>
    <row r="20" spans="1:16">
      <c r="A20" s="12"/>
      <c r="B20" s="44">
        <v>536</v>
      </c>
      <c r="C20" s="20" t="s">
        <v>28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11936758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11936758</v>
      </c>
      <c r="O20" s="47">
        <f t="shared" si="1"/>
        <v>127.53082832081539</v>
      </c>
      <c r="P20" s="9"/>
    </row>
    <row r="21" spans="1:16">
      <c r="A21" s="12"/>
      <c r="B21" s="44">
        <v>537</v>
      </c>
      <c r="C21" s="20" t="s">
        <v>53</v>
      </c>
      <c r="D21" s="46">
        <v>500914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500914</v>
      </c>
      <c r="O21" s="47">
        <f t="shared" si="1"/>
        <v>5.3517024754537976</v>
      </c>
      <c r="P21" s="9"/>
    </row>
    <row r="22" spans="1:16">
      <c r="A22" s="12"/>
      <c r="B22" s="44">
        <v>539</v>
      </c>
      <c r="C22" s="20" t="s">
        <v>54</v>
      </c>
      <c r="D22" s="46">
        <v>1452228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1452228</v>
      </c>
      <c r="O22" s="47">
        <f t="shared" si="1"/>
        <v>15.515422173313818</v>
      </c>
      <c r="P22" s="9"/>
    </row>
    <row r="23" spans="1:16" ht="15.75">
      <c r="A23" s="28" t="s">
        <v>29</v>
      </c>
      <c r="B23" s="29"/>
      <c r="C23" s="30"/>
      <c r="D23" s="31">
        <f t="shared" ref="D23:M23" si="6">SUM(D24:D26)</f>
        <v>3994997</v>
      </c>
      <c r="E23" s="31">
        <f t="shared" si="6"/>
        <v>0</v>
      </c>
      <c r="F23" s="31">
        <f t="shared" si="6"/>
        <v>0</v>
      </c>
      <c r="G23" s="31">
        <f t="shared" si="6"/>
        <v>2253632</v>
      </c>
      <c r="H23" s="31">
        <f t="shared" si="6"/>
        <v>0</v>
      </c>
      <c r="I23" s="31">
        <f t="shared" si="6"/>
        <v>0</v>
      </c>
      <c r="J23" s="31">
        <f t="shared" si="6"/>
        <v>3600308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30" si="7">SUM(D23:M23)</f>
        <v>9848937</v>
      </c>
      <c r="O23" s="43">
        <f t="shared" si="1"/>
        <v>105.22481009412493</v>
      </c>
      <c r="P23" s="10"/>
    </row>
    <row r="24" spans="1:16">
      <c r="A24" s="12"/>
      <c r="B24" s="44">
        <v>541</v>
      </c>
      <c r="C24" s="20" t="s">
        <v>30</v>
      </c>
      <c r="D24" s="46">
        <v>3678450</v>
      </c>
      <c r="E24" s="46">
        <v>0</v>
      </c>
      <c r="F24" s="46">
        <v>0</v>
      </c>
      <c r="G24" s="46">
        <v>2253632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5932082</v>
      </c>
      <c r="O24" s="47">
        <f t="shared" si="1"/>
        <v>63.377621555785851</v>
      </c>
      <c r="P24" s="9"/>
    </row>
    <row r="25" spans="1:16">
      <c r="A25" s="12"/>
      <c r="B25" s="44">
        <v>544</v>
      </c>
      <c r="C25" s="20" t="s">
        <v>55</v>
      </c>
      <c r="D25" s="46">
        <v>316547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316547</v>
      </c>
      <c r="O25" s="47">
        <f t="shared" si="1"/>
        <v>3.3819485250910799</v>
      </c>
      <c r="P25" s="9"/>
    </row>
    <row r="26" spans="1:16">
      <c r="A26" s="12"/>
      <c r="B26" s="44">
        <v>549</v>
      </c>
      <c r="C26" s="20" t="s">
        <v>56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3600308</v>
      </c>
      <c r="K26" s="46">
        <v>0</v>
      </c>
      <c r="L26" s="46">
        <v>0</v>
      </c>
      <c r="M26" s="46">
        <v>0</v>
      </c>
      <c r="N26" s="46">
        <f t="shared" si="7"/>
        <v>3600308</v>
      </c>
      <c r="O26" s="47">
        <f t="shared" si="1"/>
        <v>38.465240013248007</v>
      </c>
      <c r="P26" s="9"/>
    </row>
    <row r="27" spans="1:16" ht="15.75">
      <c r="A27" s="28" t="s">
        <v>31</v>
      </c>
      <c r="B27" s="29"/>
      <c r="C27" s="30"/>
      <c r="D27" s="31">
        <f t="shared" ref="D27:M27" si="8">SUM(D28:D29)</f>
        <v>416028</v>
      </c>
      <c r="E27" s="31">
        <f t="shared" si="8"/>
        <v>5350014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5766042</v>
      </c>
      <c r="O27" s="43">
        <f t="shared" si="1"/>
        <v>61.603670979390806</v>
      </c>
      <c r="P27" s="10"/>
    </row>
    <row r="28" spans="1:16">
      <c r="A28" s="13"/>
      <c r="B28" s="45">
        <v>552</v>
      </c>
      <c r="C28" s="21" t="s">
        <v>57</v>
      </c>
      <c r="D28" s="46">
        <v>0</v>
      </c>
      <c r="E28" s="46">
        <v>1957654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1957654</v>
      </c>
      <c r="O28" s="47">
        <f t="shared" si="1"/>
        <v>20.915330291990298</v>
      </c>
      <c r="P28" s="9"/>
    </row>
    <row r="29" spans="1:16">
      <c r="A29" s="13"/>
      <c r="B29" s="45">
        <v>554</v>
      </c>
      <c r="C29" s="21" t="s">
        <v>32</v>
      </c>
      <c r="D29" s="46">
        <v>416028</v>
      </c>
      <c r="E29" s="46">
        <v>3392360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3808388</v>
      </c>
      <c r="O29" s="47">
        <f t="shared" si="1"/>
        <v>40.688340687400505</v>
      </c>
      <c r="P29" s="9"/>
    </row>
    <row r="30" spans="1:16" ht="15.75">
      <c r="A30" s="28" t="s">
        <v>58</v>
      </c>
      <c r="B30" s="29"/>
      <c r="C30" s="30"/>
      <c r="D30" s="31">
        <f t="shared" ref="D30:M30" si="9">SUM(D31:D31)</f>
        <v>0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11696117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11696117</v>
      </c>
      <c r="O30" s="43">
        <f t="shared" si="1"/>
        <v>124.95984999839742</v>
      </c>
      <c r="P30" s="10"/>
    </row>
    <row r="31" spans="1:16">
      <c r="A31" s="12"/>
      <c r="B31" s="44">
        <v>562</v>
      </c>
      <c r="C31" s="20" t="s">
        <v>59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11696117</v>
      </c>
      <c r="K31" s="46">
        <v>0</v>
      </c>
      <c r="L31" s="46">
        <v>0</v>
      </c>
      <c r="M31" s="46">
        <v>0</v>
      </c>
      <c r="N31" s="46">
        <f t="shared" ref="N31:N36" si="10">SUM(D31:M31)</f>
        <v>11696117</v>
      </c>
      <c r="O31" s="47">
        <f t="shared" si="1"/>
        <v>124.95984999839742</v>
      </c>
      <c r="P31" s="9"/>
    </row>
    <row r="32" spans="1:16" ht="15.75">
      <c r="A32" s="28" t="s">
        <v>33</v>
      </c>
      <c r="B32" s="29"/>
      <c r="C32" s="30"/>
      <c r="D32" s="31">
        <f t="shared" ref="D32:M32" si="11">SUM(D33:D33)</f>
        <v>3971522</v>
      </c>
      <c r="E32" s="31">
        <f t="shared" si="11"/>
        <v>43119</v>
      </c>
      <c r="F32" s="31">
        <f t="shared" si="11"/>
        <v>0</v>
      </c>
      <c r="G32" s="31">
        <f t="shared" si="11"/>
        <v>1194229</v>
      </c>
      <c r="H32" s="31">
        <f t="shared" si="11"/>
        <v>0</v>
      </c>
      <c r="I32" s="31">
        <f t="shared" si="11"/>
        <v>143208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 t="shared" si="10"/>
        <v>5352078</v>
      </c>
      <c r="O32" s="43">
        <f t="shared" si="1"/>
        <v>57.180931420207479</v>
      </c>
      <c r="P32" s="9"/>
    </row>
    <row r="33" spans="1:119">
      <c r="A33" s="12"/>
      <c r="B33" s="44">
        <v>572</v>
      </c>
      <c r="C33" s="20" t="s">
        <v>34</v>
      </c>
      <c r="D33" s="46">
        <v>3971522</v>
      </c>
      <c r="E33" s="46">
        <v>43119</v>
      </c>
      <c r="F33" s="46">
        <v>0</v>
      </c>
      <c r="G33" s="46">
        <v>1194229</v>
      </c>
      <c r="H33" s="46">
        <v>0</v>
      </c>
      <c r="I33" s="46">
        <v>143208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5352078</v>
      </c>
      <c r="O33" s="47">
        <f t="shared" si="1"/>
        <v>57.180931420207479</v>
      </c>
      <c r="P33" s="9"/>
    </row>
    <row r="34" spans="1:119" ht="15.75">
      <c r="A34" s="28" t="s">
        <v>36</v>
      </c>
      <c r="B34" s="29"/>
      <c r="C34" s="30"/>
      <c r="D34" s="31">
        <f t="shared" ref="D34:M34" si="12">SUM(D35:D35)</f>
        <v>1548065</v>
      </c>
      <c r="E34" s="31">
        <f t="shared" si="12"/>
        <v>0</v>
      </c>
      <c r="F34" s="31">
        <f t="shared" si="12"/>
        <v>0</v>
      </c>
      <c r="G34" s="31">
        <f t="shared" si="12"/>
        <v>0</v>
      </c>
      <c r="H34" s="31">
        <f t="shared" si="12"/>
        <v>0</v>
      </c>
      <c r="I34" s="31">
        <f t="shared" si="12"/>
        <v>75000</v>
      </c>
      <c r="J34" s="31">
        <f t="shared" si="12"/>
        <v>0</v>
      </c>
      <c r="K34" s="31">
        <f t="shared" si="12"/>
        <v>0</v>
      </c>
      <c r="L34" s="31">
        <f t="shared" si="12"/>
        <v>0</v>
      </c>
      <c r="M34" s="31">
        <f t="shared" si="12"/>
        <v>0</v>
      </c>
      <c r="N34" s="31">
        <f t="shared" si="10"/>
        <v>1623065</v>
      </c>
      <c r="O34" s="43">
        <f t="shared" si="1"/>
        <v>17.340623297257448</v>
      </c>
      <c r="P34" s="9"/>
    </row>
    <row r="35" spans="1:119" ht="15.75" thickBot="1">
      <c r="A35" s="12"/>
      <c r="B35" s="44">
        <v>581</v>
      </c>
      <c r="C35" s="20" t="s">
        <v>35</v>
      </c>
      <c r="D35" s="46">
        <v>1548065</v>
      </c>
      <c r="E35" s="46">
        <v>0</v>
      </c>
      <c r="F35" s="46">
        <v>0</v>
      </c>
      <c r="G35" s="46">
        <v>0</v>
      </c>
      <c r="H35" s="46">
        <v>0</v>
      </c>
      <c r="I35" s="46">
        <v>75000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1623065</v>
      </c>
      <c r="O35" s="47">
        <f t="shared" si="1"/>
        <v>17.340623297257448</v>
      </c>
      <c r="P35" s="9"/>
    </row>
    <row r="36" spans="1:119" ht="16.5" thickBot="1">
      <c r="A36" s="14" t="s">
        <v>10</v>
      </c>
      <c r="B36" s="23"/>
      <c r="C36" s="22"/>
      <c r="D36" s="15">
        <f t="shared" ref="D36:M36" si="13">SUM(D5,D14,D19,D23,D27,D30,D32,D34)</f>
        <v>95206295</v>
      </c>
      <c r="E36" s="15">
        <f t="shared" si="13"/>
        <v>24789209</v>
      </c>
      <c r="F36" s="15">
        <f t="shared" si="13"/>
        <v>0</v>
      </c>
      <c r="G36" s="15">
        <f t="shared" si="13"/>
        <v>3892084</v>
      </c>
      <c r="H36" s="15">
        <f t="shared" si="13"/>
        <v>0</v>
      </c>
      <c r="I36" s="15">
        <f t="shared" si="13"/>
        <v>15313916</v>
      </c>
      <c r="J36" s="15">
        <f t="shared" si="13"/>
        <v>17217455</v>
      </c>
      <c r="K36" s="15">
        <f t="shared" si="13"/>
        <v>11185101</v>
      </c>
      <c r="L36" s="15">
        <f t="shared" si="13"/>
        <v>10322</v>
      </c>
      <c r="M36" s="15">
        <f t="shared" si="13"/>
        <v>0</v>
      </c>
      <c r="N36" s="15">
        <f t="shared" si="10"/>
        <v>167614382</v>
      </c>
      <c r="O36" s="37">
        <f t="shared" si="1"/>
        <v>1790.7710766140665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93" t="s">
        <v>63</v>
      </c>
      <c r="M38" s="93"/>
      <c r="N38" s="93"/>
      <c r="O38" s="41">
        <v>93599</v>
      </c>
    </row>
    <row r="39" spans="1:119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6"/>
    </row>
    <row r="40" spans="1:119" ht="15.75" customHeight="1" thickBot="1">
      <c r="A40" s="97" t="s">
        <v>41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9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1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19891295</v>
      </c>
      <c r="E5" s="26">
        <f t="shared" si="0"/>
        <v>3517872</v>
      </c>
      <c r="F5" s="26">
        <f t="shared" si="0"/>
        <v>0</v>
      </c>
      <c r="G5" s="26">
        <f t="shared" si="0"/>
        <v>309455</v>
      </c>
      <c r="H5" s="26">
        <f t="shared" si="0"/>
        <v>0</v>
      </c>
      <c r="I5" s="26">
        <f t="shared" si="0"/>
        <v>0</v>
      </c>
      <c r="J5" s="26">
        <f t="shared" si="0"/>
        <v>13455441</v>
      </c>
      <c r="K5" s="26">
        <f t="shared" si="0"/>
        <v>11017989</v>
      </c>
      <c r="L5" s="26">
        <f t="shared" si="0"/>
        <v>2235</v>
      </c>
      <c r="M5" s="26">
        <f t="shared" si="0"/>
        <v>0</v>
      </c>
      <c r="N5" s="27">
        <f>SUM(D5:M5)</f>
        <v>48194287</v>
      </c>
      <c r="O5" s="32">
        <f t="shared" ref="O5:O26" si="1">(N5/O$28)</f>
        <v>519.06650654833709</v>
      </c>
      <c r="P5" s="6"/>
    </row>
    <row r="6" spans="1:133">
      <c r="A6" s="12"/>
      <c r="B6" s="44">
        <v>512</v>
      </c>
      <c r="C6" s="20" t="s">
        <v>19</v>
      </c>
      <c r="D6" s="46">
        <v>1807739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11971648</v>
      </c>
      <c r="K6" s="46">
        <v>378594</v>
      </c>
      <c r="L6" s="46">
        <v>2235</v>
      </c>
      <c r="M6" s="46">
        <v>0</v>
      </c>
      <c r="N6" s="46">
        <f t="shared" ref="N6:N11" si="2">SUM(D6:M6)</f>
        <v>14160216</v>
      </c>
      <c r="O6" s="47">
        <f t="shared" si="1"/>
        <v>152.50965018094089</v>
      </c>
      <c r="P6" s="9"/>
    </row>
    <row r="7" spans="1:133">
      <c r="A7" s="12"/>
      <c r="B7" s="44">
        <v>513</v>
      </c>
      <c r="C7" s="20" t="s">
        <v>20</v>
      </c>
      <c r="D7" s="46">
        <v>5206552</v>
      </c>
      <c r="E7" s="46">
        <v>0</v>
      </c>
      <c r="F7" s="46">
        <v>0</v>
      </c>
      <c r="G7" s="46">
        <v>291354</v>
      </c>
      <c r="H7" s="46">
        <v>0</v>
      </c>
      <c r="I7" s="46">
        <v>0</v>
      </c>
      <c r="J7" s="46">
        <v>1483793</v>
      </c>
      <c r="K7" s="46">
        <v>857903</v>
      </c>
      <c r="L7" s="46">
        <v>0</v>
      </c>
      <c r="M7" s="46">
        <v>0</v>
      </c>
      <c r="N7" s="46">
        <f t="shared" si="2"/>
        <v>7839602</v>
      </c>
      <c r="O7" s="47">
        <f t="shared" si="1"/>
        <v>84.434796656901597</v>
      </c>
      <c r="P7" s="9"/>
    </row>
    <row r="8" spans="1:133">
      <c r="A8" s="12"/>
      <c r="B8" s="44">
        <v>514</v>
      </c>
      <c r="C8" s="20" t="s">
        <v>43</v>
      </c>
      <c r="D8" s="46">
        <v>314476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314476</v>
      </c>
      <c r="O8" s="47">
        <f t="shared" si="1"/>
        <v>3.3869981044287436</v>
      </c>
      <c r="P8" s="9"/>
    </row>
    <row r="9" spans="1:133">
      <c r="A9" s="12"/>
      <c r="B9" s="44">
        <v>515</v>
      </c>
      <c r="C9" s="20" t="s">
        <v>21</v>
      </c>
      <c r="D9" s="46">
        <v>5036050</v>
      </c>
      <c r="E9" s="46">
        <v>1761552</v>
      </c>
      <c r="F9" s="46">
        <v>0</v>
      </c>
      <c r="G9" s="46">
        <v>18101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6815703</v>
      </c>
      <c r="O9" s="47">
        <f t="shared" si="1"/>
        <v>73.407106238152679</v>
      </c>
      <c r="P9" s="9"/>
    </row>
    <row r="10" spans="1:133">
      <c r="A10" s="12"/>
      <c r="B10" s="44">
        <v>517</v>
      </c>
      <c r="C10" s="20" t="s">
        <v>22</v>
      </c>
      <c r="D10" s="46">
        <v>7526478</v>
      </c>
      <c r="E10" s="46">
        <v>1756320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9282798</v>
      </c>
      <c r="O10" s="47">
        <f t="shared" si="1"/>
        <v>99.9784378769602</v>
      </c>
      <c r="P10" s="9"/>
    </row>
    <row r="11" spans="1:133">
      <c r="A11" s="12"/>
      <c r="B11" s="44">
        <v>518</v>
      </c>
      <c r="C11" s="20" t="s">
        <v>23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9781492</v>
      </c>
      <c r="L11" s="46">
        <v>0</v>
      </c>
      <c r="M11" s="46">
        <v>0</v>
      </c>
      <c r="N11" s="46">
        <f t="shared" si="2"/>
        <v>9781492</v>
      </c>
      <c r="O11" s="47">
        <f t="shared" si="1"/>
        <v>105.34951749095296</v>
      </c>
      <c r="P11" s="9"/>
    </row>
    <row r="12" spans="1:133" ht="15.75">
      <c r="A12" s="28" t="s">
        <v>24</v>
      </c>
      <c r="B12" s="29"/>
      <c r="C12" s="30"/>
      <c r="D12" s="31">
        <f t="shared" ref="D12:M12" si="3">SUM(D13:D14)</f>
        <v>58827184</v>
      </c>
      <c r="E12" s="31">
        <f t="shared" si="3"/>
        <v>1163505</v>
      </c>
      <c r="F12" s="31">
        <f t="shared" si="3"/>
        <v>0</v>
      </c>
      <c r="G12" s="31">
        <f t="shared" si="3"/>
        <v>1138177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ref="N12:N26" si="4">SUM(D12:M12)</f>
        <v>61128866</v>
      </c>
      <c r="O12" s="43">
        <f t="shared" si="1"/>
        <v>658.37568929863869</v>
      </c>
      <c r="P12" s="10"/>
    </row>
    <row r="13" spans="1:133">
      <c r="A13" s="12"/>
      <c r="B13" s="44">
        <v>521</v>
      </c>
      <c r="C13" s="20" t="s">
        <v>25</v>
      </c>
      <c r="D13" s="46">
        <v>35947438</v>
      </c>
      <c r="E13" s="46">
        <v>1123807</v>
      </c>
      <c r="F13" s="46">
        <v>0</v>
      </c>
      <c r="G13" s="46">
        <v>450092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37521337</v>
      </c>
      <c r="O13" s="47">
        <f t="shared" si="1"/>
        <v>404.1157267792521</v>
      </c>
      <c r="P13" s="9"/>
    </row>
    <row r="14" spans="1:133">
      <c r="A14" s="12"/>
      <c r="B14" s="44">
        <v>522</v>
      </c>
      <c r="C14" s="20" t="s">
        <v>26</v>
      </c>
      <c r="D14" s="46">
        <v>22879746</v>
      </c>
      <c r="E14" s="46">
        <v>39698</v>
      </c>
      <c r="F14" s="46">
        <v>0</v>
      </c>
      <c r="G14" s="46">
        <v>688085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23607529</v>
      </c>
      <c r="O14" s="47">
        <f t="shared" si="1"/>
        <v>254.25996251938653</v>
      </c>
      <c r="P14" s="9"/>
    </row>
    <row r="15" spans="1:133" ht="15.75">
      <c r="A15" s="28" t="s">
        <v>27</v>
      </c>
      <c r="B15" s="29"/>
      <c r="C15" s="30"/>
      <c r="D15" s="31">
        <f t="shared" ref="D15:M15" si="5">SUM(D16:D17)</f>
        <v>0</v>
      </c>
      <c r="E15" s="31">
        <f t="shared" si="5"/>
        <v>0</v>
      </c>
      <c r="F15" s="31">
        <f t="shared" si="5"/>
        <v>0</v>
      </c>
      <c r="G15" s="31">
        <f t="shared" si="5"/>
        <v>162408</v>
      </c>
      <c r="H15" s="31">
        <f t="shared" si="5"/>
        <v>0</v>
      </c>
      <c r="I15" s="31">
        <f t="shared" si="5"/>
        <v>14805654</v>
      </c>
      <c r="J15" s="31">
        <f t="shared" si="5"/>
        <v>0</v>
      </c>
      <c r="K15" s="31">
        <f t="shared" si="5"/>
        <v>0</v>
      </c>
      <c r="L15" s="31">
        <f t="shared" si="5"/>
        <v>0</v>
      </c>
      <c r="M15" s="31">
        <f t="shared" si="5"/>
        <v>0</v>
      </c>
      <c r="N15" s="42">
        <f t="shared" si="4"/>
        <v>14968062</v>
      </c>
      <c r="O15" s="43">
        <f t="shared" si="1"/>
        <v>161.21038686886092</v>
      </c>
      <c r="P15" s="10"/>
    </row>
    <row r="16" spans="1:133">
      <c r="A16" s="12"/>
      <c r="B16" s="44">
        <v>536</v>
      </c>
      <c r="C16" s="20" t="s">
        <v>28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14805654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14805654</v>
      </c>
      <c r="O16" s="47">
        <f t="shared" si="1"/>
        <v>159.46120541099432</v>
      </c>
      <c r="P16" s="9"/>
    </row>
    <row r="17" spans="1:119">
      <c r="A17" s="12"/>
      <c r="B17" s="44">
        <v>538</v>
      </c>
      <c r="C17" s="20" t="s">
        <v>45</v>
      </c>
      <c r="D17" s="46">
        <v>0</v>
      </c>
      <c r="E17" s="46">
        <v>0</v>
      </c>
      <c r="F17" s="46">
        <v>0</v>
      </c>
      <c r="G17" s="46">
        <v>162408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162408</v>
      </c>
      <c r="O17" s="47">
        <f t="shared" si="1"/>
        <v>1.7491814578666207</v>
      </c>
      <c r="P17" s="9"/>
    </row>
    <row r="18" spans="1:119" ht="15.75">
      <c r="A18" s="28" t="s">
        <v>29</v>
      </c>
      <c r="B18" s="29"/>
      <c r="C18" s="30"/>
      <c r="D18" s="31">
        <f t="shared" ref="D18:M18" si="6">SUM(D19:D19)</f>
        <v>6812650</v>
      </c>
      <c r="E18" s="31">
        <f t="shared" si="6"/>
        <v>0</v>
      </c>
      <c r="F18" s="31">
        <f t="shared" si="6"/>
        <v>0</v>
      </c>
      <c r="G18" s="31">
        <f t="shared" si="6"/>
        <v>412521</v>
      </c>
      <c r="H18" s="31">
        <f t="shared" si="6"/>
        <v>0</v>
      </c>
      <c r="I18" s="31">
        <f t="shared" si="6"/>
        <v>0</v>
      </c>
      <c r="J18" s="31">
        <f t="shared" si="6"/>
        <v>2007293</v>
      </c>
      <c r="K18" s="31">
        <f t="shared" si="6"/>
        <v>0</v>
      </c>
      <c r="L18" s="31">
        <f t="shared" si="6"/>
        <v>0</v>
      </c>
      <c r="M18" s="31">
        <f t="shared" si="6"/>
        <v>0</v>
      </c>
      <c r="N18" s="31">
        <f t="shared" si="4"/>
        <v>9232464</v>
      </c>
      <c r="O18" s="43">
        <f t="shared" si="1"/>
        <v>99.43632603825607</v>
      </c>
      <c r="P18" s="10"/>
    </row>
    <row r="19" spans="1:119">
      <c r="A19" s="12"/>
      <c r="B19" s="44">
        <v>541</v>
      </c>
      <c r="C19" s="20" t="s">
        <v>30</v>
      </c>
      <c r="D19" s="46">
        <v>6812650</v>
      </c>
      <c r="E19" s="46">
        <v>0</v>
      </c>
      <c r="F19" s="46">
        <v>0</v>
      </c>
      <c r="G19" s="46">
        <v>412521</v>
      </c>
      <c r="H19" s="46">
        <v>0</v>
      </c>
      <c r="I19" s="46">
        <v>0</v>
      </c>
      <c r="J19" s="46">
        <v>2007293</v>
      </c>
      <c r="K19" s="46">
        <v>0</v>
      </c>
      <c r="L19" s="46">
        <v>0</v>
      </c>
      <c r="M19" s="46">
        <v>0</v>
      </c>
      <c r="N19" s="46">
        <f t="shared" si="4"/>
        <v>9232464</v>
      </c>
      <c r="O19" s="47">
        <f t="shared" si="1"/>
        <v>99.43632603825607</v>
      </c>
      <c r="P19" s="9"/>
    </row>
    <row r="20" spans="1:119" ht="15.75">
      <c r="A20" s="28" t="s">
        <v>31</v>
      </c>
      <c r="B20" s="29"/>
      <c r="C20" s="30"/>
      <c r="D20" s="31">
        <f t="shared" ref="D20:M20" si="7">SUM(D21:D21)</f>
        <v>649489</v>
      </c>
      <c r="E20" s="31">
        <f t="shared" si="7"/>
        <v>3695078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4"/>
        <v>4344567</v>
      </c>
      <c r="O20" s="43">
        <f t="shared" si="1"/>
        <v>46.792251852490089</v>
      </c>
      <c r="P20" s="10"/>
    </row>
    <row r="21" spans="1:119">
      <c r="A21" s="13"/>
      <c r="B21" s="45">
        <v>554</v>
      </c>
      <c r="C21" s="21" t="s">
        <v>32</v>
      </c>
      <c r="D21" s="46">
        <v>649489</v>
      </c>
      <c r="E21" s="46">
        <v>3695078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4344567</v>
      </c>
      <c r="O21" s="47">
        <f t="shared" si="1"/>
        <v>46.792251852490089</v>
      </c>
      <c r="P21" s="9"/>
    </row>
    <row r="22" spans="1:119" ht="15.75">
      <c r="A22" s="28" t="s">
        <v>33</v>
      </c>
      <c r="B22" s="29"/>
      <c r="C22" s="30"/>
      <c r="D22" s="31">
        <f t="shared" ref="D22:M22" si="8">SUM(D23:D23)</f>
        <v>4154152</v>
      </c>
      <c r="E22" s="31">
        <f t="shared" si="8"/>
        <v>13642</v>
      </c>
      <c r="F22" s="31">
        <f t="shared" si="8"/>
        <v>0</v>
      </c>
      <c r="G22" s="31">
        <f t="shared" si="8"/>
        <v>968586</v>
      </c>
      <c r="H22" s="31">
        <f t="shared" si="8"/>
        <v>0</v>
      </c>
      <c r="I22" s="31">
        <f t="shared" si="8"/>
        <v>271483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4"/>
        <v>5407863</v>
      </c>
      <c r="O22" s="43">
        <f t="shared" si="1"/>
        <v>58.244259434775117</v>
      </c>
      <c r="P22" s="9"/>
    </row>
    <row r="23" spans="1:119">
      <c r="A23" s="12"/>
      <c r="B23" s="44">
        <v>572</v>
      </c>
      <c r="C23" s="20" t="s">
        <v>34</v>
      </c>
      <c r="D23" s="46">
        <v>4154152</v>
      </c>
      <c r="E23" s="46">
        <v>13642</v>
      </c>
      <c r="F23" s="46">
        <v>0</v>
      </c>
      <c r="G23" s="46">
        <v>968586</v>
      </c>
      <c r="H23" s="46">
        <v>0</v>
      </c>
      <c r="I23" s="46">
        <v>271483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5407863</v>
      </c>
      <c r="O23" s="47">
        <f t="shared" si="1"/>
        <v>58.244259434775117</v>
      </c>
      <c r="P23" s="9"/>
    </row>
    <row r="24" spans="1:119" ht="15.75">
      <c r="A24" s="28" t="s">
        <v>36</v>
      </c>
      <c r="B24" s="29"/>
      <c r="C24" s="30"/>
      <c r="D24" s="31">
        <f t="shared" ref="D24:M24" si="9">SUM(D25:D25)</f>
        <v>1454500</v>
      </c>
      <c r="E24" s="31">
        <f t="shared" si="9"/>
        <v>99813</v>
      </c>
      <c r="F24" s="31">
        <f t="shared" si="9"/>
        <v>0</v>
      </c>
      <c r="G24" s="31">
        <f t="shared" si="9"/>
        <v>500000</v>
      </c>
      <c r="H24" s="31">
        <f t="shared" si="9"/>
        <v>0</v>
      </c>
      <c r="I24" s="31">
        <f t="shared" si="9"/>
        <v>0</v>
      </c>
      <c r="J24" s="31">
        <f t="shared" si="9"/>
        <v>1000000</v>
      </c>
      <c r="K24" s="31">
        <f t="shared" si="9"/>
        <v>0</v>
      </c>
      <c r="L24" s="31">
        <f t="shared" si="9"/>
        <v>0</v>
      </c>
      <c r="M24" s="31">
        <f t="shared" si="9"/>
        <v>0</v>
      </c>
      <c r="N24" s="31">
        <f t="shared" si="4"/>
        <v>3054313</v>
      </c>
      <c r="O24" s="43">
        <f t="shared" si="1"/>
        <v>32.895840513527489</v>
      </c>
      <c r="P24" s="9"/>
    </row>
    <row r="25" spans="1:119" ht="15.75" thickBot="1">
      <c r="A25" s="12"/>
      <c r="B25" s="44">
        <v>581</v>
      </c>
      <c r="C25" s="20" t="s">
        <v>35</v>
      </c>
      <c r="D25" s="46">
        <v>1454500</v>
      </c>
      <c r="E25" s="46">
        <v>99813</v>
      </c>
      <c r="F25" s="46">
        <v>0</v>
      </c>
      <c r="G25" s="46">
        <v>500000</v>
      </c>
      <c r="H25" s="46">
        <v>0</v>
      </c>
      <c r="I25" s="46">
        <v>0</v>
      </c>
      <c r="J25" s="46">
        <v>1000000</v>
      </c>
      <c r="K25" s="46">
        <v>0</v>
      </c>
      <c r="L25" s="46">
        <v>0</v>
      </c>
      <c r="M25" s="46">
        <v>0</v>
      </c>
      <c r="N25" s="46">
        <f t="shared" si="4"/>
        <v>3054313</v>
      </c>
      <c r="O25" s="47">
        <f t="shared" si="1"/>
        <v>32.895840513527489</v>
      </c>
      <c r="P25" s="9"/>
    </row>
    <row r="26" spans="1:119" ht="16.5" thickBot="1">
      <c r="A26" s="14" t="s">
        <v>10</v>
      </c>
      <c r="B26" s="23"/>
      <c r="C26" s="22"/>
      <c r="D26" s="15">
        <f>SUM(D5,D12,D15,D18,D20,D22,D24)</f>
        <v>91789270</v>
      </c>
      <c r="E26" s="15">
        <f t="shared" ref="E26:M26" si="10">SUM(E5,E12,E15,E18,E20,E22,E24)</f>
        <v>8489910</v>
      </c>
      <c r="F26" s="15">
        <f t="shared" si="10"/>
        <v>0</v>
      </c>
      <c r="G26" s="15">
        <f t="shared" si="10"/>
        <v>3491147</v>
      </c>
      <c r="H26" s="15">
        <f t="shared" si="10"/>
        <v>0</v>
      </c>
      <c r="I26" s="15">
        <f t="shared" si="10"/>
        <v>15077137</v>
      </c>
      <c r="J26" s="15">
        <f t="shared" si="10"/>
        <v>16462734</v>
      </c>
      <c r="K26" s="15">
        <f t="shared" si="10"/>
        <v>11017989</v>
      </c>
      <c r="L26" s="15">
        <f t="shared" si="10"/>
        <v>2235</v>
      </c>
      <c r="M26" s="15">
        <f t="shared" si="10"/>
        <v>0</v>
      </c>
      <c r="N26" s="15">
        <f t="shared" si="4"/>
        <v>146330422</v>
      </c>
      <c r="O26" s="37">
        <f t="shared" si="1"/>
        <v>1576.0212605548854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38"/>
      <c r="B28" s="39"/>
      <c r="C28" s="39"/>
      <c r="D28" s="40"/>
      <c r="E28" s="40"/>
      <c r="F28" s="40"/>
      <c r="G28" s="40"/>
      <c r="H28" s="40"/>
      <c r="I28" s="40"/>
      <c r="J28" s="40"/>
      <c r="K28" s="40"/>
      <c r="L28" s="93" t="s">
        <v>48</v>
      </c>
      <c r="M28" s="93"/>
      <c r="N28" s="93"/>
      <c r="O28" s="41">
        <v>92848</v>
      </c>
    </row>
    <row r="29" spans="1:119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19" ht="15.75" customHeight="1" thickBot="1">
      <c r="A30" s="97" t="s">
        <v>41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19010581</v>
      </c>
      <c r="E5" s="26">
        <f t="shared" si="0"/>
        <v>3332259</v>
      </c>
      <c r="F5" s="26">
        <f t="shared" si="0"/>
        <v>0</v>
      </c>
      <c r="G5" s="26">
        <f t="shared" si="0"/>
        <v>117353</v>
      </c>
      <c r="H5" s="26">
        <f t="shared" si="0"/>
        <v>0</v>
      </c>
      <c r="I5" s="26">
        <f t="shared" si="0"/>
        <v>0</v>
      </c>
      <c r="J5" s="26">
        <f t="shared" si="0"/>
        <v>14351916</v>
      </c>
      <c r="K5" s="26">
        <f t="shared" si="0"/>
        <v>9312789</v>
      </c>
      <c r="L5" s="26">
        <f t="shared" si="0"/>
        <v>0</v>
      </c>
      <c r="M5" s="26">
        <f t="shared" si="0"/>
        <v>0</v>
      </c>
      <c r="N5" s="27">
        <f>SUM(D5:M5)</f>
        <v>46124898</v>
      </c>
      <c r="O5" s="32">
        <f t="shared" ref="O5:O27" si="1">(N5/O$29)</f>
        <v>500.53605495328321</v>
      </c>
      <c r="P5" s="6"/>
    </row>
    <row r="6" spans="1:133">
      <c r="A6" s="12"/>
      <c r="B6" s="44">
        <v>512</v>
      </c>
      <c r="C6" s="20" t="s">
        <v>19</v>
      </c>
      <c r="D6" s="46">
        <v>1925484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13036787</v>
      </c>
      <c r="K6" s="46">
        <v>372102</v>
      </c>
      <c r="L6" s="46">
        <v>0</v>
      </c>
      <c r="M6" s="46">
        <v>0</v>
      </c>
      <c r="N6" s="46">
        <f t="shared" ref="N6:N12" si="2">SUM(D6:M6)</f>
        <v>15334373</v>
      </c>
      <c r="O6" s="47">
        <f t="shared" si="1"/>
        <v>166.40484639341949</v>
      </c>
      <c r="P6" s="9"/>
    </row>
    <row r="7" spans="1:133">
      <c r="A7" s="12"/>
      <c r="B7" s="44">
        <v>513</v>
      </c>
      <c r="C7" s="20" t="s">
        <v>20</v>
      </c>
      <c r="D7" s="46">
        <v>4787567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1315129</v>
      </c>
      <c r="K7" s="46">
        <v>837765</v>
      </c>
      <c r="L7" s="46">
        <v>0</v>
      </c>
      <c r="M7" s="46">
        <v>0</v>
      </c>
      <c r="N7" s="46">
        <f t="shared" si="2"/>
        <v>6940461</v>
      </c>
      <c r="O7" s="47">
        <f t="shared" si="1"/>
        <v>75.316176709965163</v>
      </c>
      <c r="P7" s="9"/>
    </row>
    <row r="8" spans="1:133">
      <c r="A8" s="12"/>
      <c r="B8" s="44">
        <v>514</v>
      </c>
      <c r="C8" s="20" t="s">
        <v>43</v>
      </c>
      <c r="D8" s="46">
        <v>375115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375115</v>
      </c>
      <c r="O8" s="47">
        <f t="shared" si="1"/>
        <v>4.0706557715054634</v>
      </c>
      <c r="P8" s="9"/>
    </row>
    <row r="9" spans="1:133">
      <c r="A9" s="12"/>
      <c r="B9" s="44">
        <v>515</v>
      </c>
      <c r="C9" s="20" t="s">
        <v>21</v>
      </c>
      <c r="D9" s="46">
        <v>4279225</v>
      </c>
      <c r="E9" s="46">
        <v>2454099</v>
      </c>
      <c r="F9" s="46">
        <v>0</v>
      </c>
      <c r="G9" s="46">
        <v>117353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6850677</v>
      </c>
      <c r="O9" s="47">
        <f t="shared" si="1"/>
        <v>74.34186281212358</v>
      </c>
      <c r="P9" s="9"/>
    </row>
    <row r="10" spans="1:133">
      <c r="A10" s="12"/>
      <c r="B10" s="44">
        <v>517</v>
      </c>
      <c r="C10" s="20" t="s">
        <v>22</v>
      </c>
      <c r="D10" s="46">
        <v>7643190</v>
      </c>
      <c r="E10" s="46">
        <v>878160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8521350</v>
      </c>
      <c r="O10" s="47">
        <f t="shared" si="1"/>
        <v>92.471595533417982</v>
      </c>
      <c r="P10" s="9"/>
    </row>
    <row r="11" spans="1:133">
      <c r="A11" s="12"/>
      <c r="B11" s="44">
        <v>518</v>
      </c>
      <c r="C11" s="20" t="s">
        <v>23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8102922</v>
      </c>
      <c r="L11" s="46">
        <v>0</v>
      </c>
      <c r="M11" s="46">
        <v>0</v>
      </c>
      <c r="N11" s="46">
        <f t="shared" si="2"/>
        <v>8102922</v>
      </c>
      <c r="O11" s="47">
        <f t="shared" si="1"/>
        <v>87.930917732851512</v>
      </c>
      <c r="P11" s="9"/>
    </row>
    <row r="12" spans="1:133">
      <c r="A12" s="12"/>
      <c r="B12" s="44">
        <v>519</v>
      </c>
      <c r="C12" s="20" t="s">
        <v>44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0</v>
      </c>
      <c r="O12" s="47">
        <f t="shared" si="1"/>
        <v>0</v>
      </c>
      <c r="P12" s="9"/>
    </row>
    <row r="13" spans="1:133" ht="15.75">
      <c r="A13" s="28" t="s">
        <v>24</v>
      </c>
      <c r="B13" s="29"/>
      <c r="C13" s="30"/>
      <c r="D13" s="31">
        <f t="shared" ref="D13:M13" si="3">SUM(D14:D15)</f>
        <v>57497055</v>
      </c>
      <c r="E13" s="31">
        <f t="shared" si="3"/>
        <v>448014</v>
      </c>
      <c r="F13" s="31">
        <f t="shared" si="3"/>
        <v>0</v>
      </c>
      <c r="G13" s="31">
        <f t="shared" si="3"/>
        <v>1694442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7" si="4">SUM(D13:M13)</f>
        <v>59639511</v>
      </c>
      <c r="O13" s="43">
        <f t="shared" si="1"/>
        <v>647.19331314907049</v>
      </c>
      <c r="P13" s="10"/>
    </row>
    <row r="14" spans="1:133">
      <c r="A14" s="12"/>
      <c r="B14" s="44">
        <v>521</v>
      </c>
      <c r="C14" s="20" t="s">
        <v>25</v>
      </c>
      <c r="D14" s="46">
        <v>34685543</v>
      </c>
      <c r="E14" s="46">
        <v>448014</v>
      </c>
      <c r="F14" s="46">
        <v>0</v>
      </c>
      <c r="G14" s="46">
        <v>406995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35540552</v>
      </c>
      <c r="O14" s="47">
        <f t="shared" si="1"/>
        <v>385.67733394103158</v>
      </c>
      <c r="P14" s="9"/>
    </row>
    <row r="15" spans="1:133">
      <c r="A15" s="12"/>
      <c r="B15" s="44">
        <v>522</v>
      </c>
      <c r="C15" s="20" t="s">
        <v>26</v>
      </c>
      <c r="D15" s="46">
        <v>22811512</v>
      </c>
      <c r="E15" s="46">
        <v>0</v>
      </c>
      <c r="F15" s="46">
        <v>0</v>
      </c>
      <c r="G15" s="46">
        <v>1287447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24098959</v>
      </c>
      <c r="O15" s="47">
        <f t="shared" si="1"/>
        <v>261.51597920803897</v>
      </c>
      <c r="P15" s="9"/>
    </row>
    <row r="16" spans="1:133" ht="15.75">
      <c r="A16" s="28" t="s">
        <v>27</v>
      </c>
      <c r="B16" s="29"/>
      <c r="C16" s="30"/>
      <c r="D16" s="31">
        <f t="shared" ref="D16:M16" si="5">SUM(D17:D18)</f>
        <v>0</v>
      </c>
      <c r="E16" s="31">
        <f t="shared" si="5"/>
        <v>0</v>
      </c>
      <c r="F16" s="31">
        <f t="shared" si="5"/>
        <v>0</v>
      </c>
      <c r="G16" s="31">
        <f t="shared" si="5"/>
        <v>50234</v>
      </c>
      <c r="H16" s="31">
        <f t="shared" si="5"/>
        <v>0</v>
      </c>
      <c r="I16" s="31">
        <f t="shared" si="5"/>
        <v>15103507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15153741</v>
      </c>
      <c r="O16" s="43">
        <f t="shared" si="1"/>
        <v>164.44467233128236</v>
      </c>
      <c r="P16" s="10"/>
    </row>
    <row r="17" spans="1:119">
      <c r="A17" s="12"/>
      <c r="B17" s="44">
        <v>536</v>
      </c>
      <c r="C17" s="20" t="s">
        <v>28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15103507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15103507</v>
      </c>
      <c r="O17" s="47">
        <f t="shared" si="1"/>
        <v>163.89954531149959</v>
      </c>
      <c r="P17" s="9"/>
    </row>
    <row r="18" spans="1:119">
      <c r="A18" s="12"/>
      <c r="B18" s="44">
        <v>538</v>
      </c>
      <c r="C18" s="20" t="s">
        <v>45</v>
      </c>
      <c r="D18" s="46">
        <v>0</v>
      </c>
      <c r="E18" s="46">
        <v>0</v>
      </c>
      <c r="F18" s="46">
        <v>0</v>
      </c>
      <c r="G18" s="46">
        <v>50234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50234</v>
      </c>
      <c r="O18" s="47">
        <f t="shared" si="1"/>
        <v>0.54512701978274791</v>
      </c>
      <c r="P18" s="9"/>
    </row>
    <row r="19" spans="1:119" ht="15.75">
      <c r="A19" s="28" t="s">
        <v>29</v>
      </c>
      <c r="B19" s="29"/>
      <c r="C19" s="30"/>
      <c r="D19" s="31">
        <f t="shared" ref="D19:M19" si="6">SUM(D20:D20)</f>
        <v>7277131</v>
      </c>
      <c r="E19" s="31">
        <f t="shared" si="6"/>
        <v>0</v>
      </c>
      <c r="F19" s="31">
        <f t="shared" si="6"/>
        <v>0</v>
      </c>
      <c r="G19" s="31">
        <f t="shared" si="6"/>
        <v>548697</v>
      </c>
      <c r="H19" s="31">
        <f t="shared" si="6"/>
        <v>0</v>
      </c>
      <c r="I19" s="31">
        <f t="shared" si="6"/>
        <v>0</v>
      </c>
      <c r="J19" s="31">
        <f t="shared" si="6"/>
        <v>2153467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4"/>
        <v>9979295</v>
      </c>
      <c r="O19" s="43">
        <f t="shared" si="1"/>
        <v>108.29285629021932</v>
      </c>
      <c r="P19" s="10"/>
    </row>
    <row r="20" spans="1:119">
      <c r="A20" s="12"/>
      <c r="B20" s="44">
        <v>541</v>
      </c>
      <c r="C20" s="20" t="s">
        <v>30</v>
      </c>
      <c r="D20" s="46">
        <v>7277131</v>
      </c>
      <c r="E20" s="46">
        <v>0</v>
      </c>
      <c r="F20" s="46">
        <v>0</v>
      </c>
      <c r="G20" s="46">
        <v>548697</v>
      </c>
      <c r="H20" s="46">
        <v>0</v>
      </c>
      <c r="I20" s="46">
        <v>0</v>
      </c>
      <c r="J20" s="46">
        <v>2153467</v>
      </c>
      <c r="K20" s="46">
        <v>0</v>
      </c>
      <c r="L20" s="46">
        <v>0</v>
      </c>
      <c r="M20" s="46">
        <v>0</v>
      </c>
      <c r="N20" s="46">
        <f t="shared" si="4"/>
        <v>9979295</v>
      </c>
      <c r="O20" s="47">
        <f t="shared" si="1"/>
        <v>108.29285629021932</v>
      </c>
      <c r="P20" s="9"/>
    </row>
    <row r="21" spans="1:119" ht="15.75">
      <c r="A21" s="28" t="s">
        <v>31</v>
      </c>
      <c r="B21" s="29"/>
      <c r="C21" s="30"/>
      <c r="D21" s="31">
        <f t="shared" ref="D21:M21" si="7">SUM(D22:D22)</f>
        <v>354640</v>
      </c>
      <c r="E21" s="31">
        <f t="shared" si="7"/>
        <v>2230408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4"/>
        <v>2585048</v>
      </c>
      <c r="O21" s="43">
        <f t="shared" si="1"/>
        <v>28.052305455176828</v>
      </c>
      <c r="P21" s="10"/>
    </row>
    <row r="22" spans="1:119">
      <c r="A22" s="13"/>
      <c r="B22" s="45">
        <v>554</v>
      </c>
      <c r="C22" s="21" t="s">
        <v>32</v>
      </c>
      <c r="D22" s="46">
        <v>354640</v>
      </c>
      <c r="E22" s="46">
        <v>2230408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2585048</v>
      </c>
      <c r="O22" s="47">
        <f t="shared" si="1"/>
        <v>28.052305455176828</v>
      </c>
      <c r="P22" s="9"/>
    </row>
    <row r="23" spans="1:119" ht="15.75">
      <c r="A23" s="28" t="s">
        <v>33</v>
      </c>
      <c r="B23" s="29"/>
      <c r="C23" s="30"/>
      <c r="D23" s="31">
        <f t="shared" ref="D23:M23" si="8">SUM(D24:D24)</f>
        <v>4168147</v>
      </c>
      <c r="E23" s="31">
        <f t="shared" si="8"/>
        <v>84995</v>
      </c>
      <c r="F23" s="31">
        <f t="shared" si="8"/>
        <v>0</v>
      </c>
      <c r="G23" s="31">
        <f t="shared" si="8"/>
        <v>2595443</v>
      </c>
      <c r="H23" s="31">
        <f t="shared" si="8"/>
        <v>0</v>
      </c>
      <c r="I23" s="31">
        <f t="shared" si="8"/>
        <v>432332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4"/>
        <v>7280917</v>
      </c>
      <c r="O23" s="43">
        <f t="shared" si="1"/>
        <v>79.010721533135836</v>
      </c>
      <c r="P23" s="9"/>
    </row>
    <row r="24" spans="1:119">
      <c r="A24" s="12"/>
      <c r="B24" s="44">
        <v>572</v>
      </c>
      <c r="C24" s="20" t="s">
        <v>34</v>
      </c>
      <c r="D24" s="46">
        <v>4168147</v>
      </c>
      <c r="E24" s="46">
        <v>84995</v>
      </c>
      <c r="F24" s="46">
        <v>0</v>
      </c>
      <c r="G24" s="46">
        <v>2595443</v>
      </c>
      <c r="H24" s="46">
        <v>0</v>
      </c>
      <c r="I24" s="46">
        <v>432332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7280917</v>
      </c>
      <c r="O24" s="47">
        <f t="shared" si="1"/>
        <v>79.010721533135836</v>
      </c>
      <c r="P24" s="9"/>
    </row>
    <row r="25" spans="1:119" ht="15.75">
      <c r="A25" s="28" t="s">
        <v>36</v>
      </c>
      <c r="B25" s="29"/>
      <c r="C25" s="30"/>
      <c r="D25" s="31">
        <f t="shared" ref="D25:M25" si="9">SUM(D26:D26)</f>
        <v>6981020</v>
      </c>
      <c r="E25" s="31">
        <f t="shared" si="9"/>
        <v>245760</v>
      </c>
      <c r="F25" s="31">
        <f t="shared" si="9"/>
        <v>0</v>
      </c>
      <c r="G25" s="31">
        <f t="shared" si="9"/>
        <v>1260000</v>
      </c>
      <c r="H25" s="31">
        <f t="shared" si="9"/>
        <v>0</v>
      </c>
      <c r="I25" s="31">
        <f t="shared" si="9"/>
        <v>0</v>
      </c>
      <c r="J25" s="31">
        <f t="shared" si="9"/>
        <v>476846</v>
      </c>
      <c r="K25" s="31">
        <f t="shared" si="9"/>
        <v>0</v>
      </c>
      <c r="L25" s="31">
        <f t="shared" si="9"/>
        <v>0</v>
      </c>
      <c r="M25" s="31">
        <f t="shared" si="9"/>
        <v>0</v>
      </c>
      <c r="N25" s="31">
        <f t="shared" si="4"/>
        <v>8963626</v>
      </c>
      <c r="O25" s="43">
        <f t="shared" si="1"/>
        <v>97.271065967813698</v>
      </c>
      <c r="P25" s="9"/>
    </row>
    <row r="26" spans="1:119" ht="15.75" thickBot="1">
      <c r="A26" s="12"/>
      <c r="B26" s="44">
        <v>581</v>
      </c>
      <c r="C26" s="20" t="s">
        <v>35</v>
      </c>
      <c r="D26" s="46">
        <v>6981020</v>
      </c>
      <c r="E26" s="46">
        <v>245760</v>
      </c>
      <c r="F26" s="46">
        <v>0</v>
      </c>
      <c r="G26" s="46">
        <v>1260000</v>
      </c>
      <c r="H26" s="46">
        <v>0</v>
      </c>
      <c r="I26" s="46">
        <v>0</v>
      </c>
      <c r="J26" s="46">
        <v>476846</v>
      </c>
      <c r="K26" s="46">
        <v>0</v>
      </c>
      <c r="L26" s="46">
        <v>0</v>
      </c>
      <c r="M26" s="46">
        <v>0</v>
      </c>
      <c r="N26" s="46">
        <f t="shared" si="4"/>
        <v>8963626</v>
      </c>
      <c r="O26" s="47">
        <f t="shared" si="1"/>
        <v>97.271065967813698</v>
      </c>
      <c r="P26" s="9"/>
    </row>
    <row r="27" spans="1:119" ht="16.5" thickBot="1">
      <c r="A27" s="14" t="s">
        <v>10</v>
      </c>
      <c r="B27" s="23"/>
      <c r="C27" s="22"/>
      <c r="D27" s="15">
        <f>SUM(D5,D13,D16,D19,D21,D23,D25)</f>
        <v>95288574</v>
      </c>
      <c r="E27" s="15">
        <f t="shared" ref="E27:M27" si="10">SUM(E5,E13,E16,E19,E21,E23,E25)</f>
        <v>6341436</v>
      </c>
      <c r="F27" s="15">
        <f t="shared" si="10"/>
        <v>0</v>
      </c>
      <c r="G27" s="15">
        <f t="shared" si="10"/>
        <v>6266169</v>
      </c>
      <c r="H27" s="15">
        <f t="shared" si="10"/>
        <v>0</v>
      </c>
      <c r="I27" s="15">
        <f t="shared" si="10"/>
        <v>15535839</v>
      </c>
      <c r="J27" s="15">
        <f t="shared" si="10"/>
        <v>16982229</v>
      </c>
      <c r="K27" s="15">
        <f t="shared" si="10"/>
        <v>9312789</v>
      </c>
      <c r="L27" s="15">
        <f t="shared" si="10"/>
        <v>0</v>
      </c>
      <c r="M27" s="15">
        <f t="shared" si="10"/>
        <v>0</v>
      </c>
      <c r="N27" s="15">
        <f t="shared" si="4"/>
        <v>149727036</v>
      </c>
      <c r="O27" s="37">
        <f t="shared" si="1"/>
        <v>1624.8009896799817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93" t="s">
        <v>46</v>
      </c>
      <c r="M29" s="93"/>
      <c r="N29" s="93"/>
      <c r="O29" s="41">
        <v>92151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41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39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19790898</v>
      </c>
      <c r="E5" s="26">
        <f t="shared" si="0"/>
        <v>2760856</v>
      </c>
      <c r="F5" s="26">
        <f t="shared" si="0"/>
        <v>0</v>
      </c>
      <c r="G5" s="26">
        <f t="shared" si="0"/>
        <v>389312</v>
      </c>
      <c r="H5" s="26">
        <f t="shared" si="0"/>
        <v>0</v>
      </c>
      <c r="I5" s="26">
        <f t="shared" si="0"/>
        <v>0</v>
      </c>
      <c r="J5" s="26">
        <f t="shared" si="0"/>
        <v>13452976</v>
      </c>
      <c r="K5" s="26">
        <f t="shared" si="0"/>
        <v>8083897</v>
      </c>
      <c r="L5" s="26">
        <f t="shared" si="0"/>
        <v>0</v>
      </c>
      <c r="M5" s="26">
        <f t="shared" si="0"/>
        <v>0</v>
      </c>
      <c r="N5" s="27">
        <f t="shared" ref="N5:N24" si="1">SUM(D5:M5)</f>
        <v>44477939</v>
      </c>
      <c r="O5" s="32">
        <f t="shared" ref="O5:O24" si="2">(N5/O$26)</f>
        <v>483.49790199147753</v>
      </c>
      <c r="P5" s="6"/>
    </row>
    <row r="6" spans="1:133">
      <c r="A6" s="12"/>
      <c r="B6" s="44">
        <v>512</v>
      </c>
      <c r="C6" s="20" t="s">
        <v>19</v>
      </c>
      <c r="D6" s="46">
        <v>1878058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12116082</v>
      </c>
      <c r="K6" s="46">
        <v>393747</v>
      </c>
      <c r="L6" s="46">
        <v>0</v>
      </c>
      <c r="M6" s="46">
        <v>0</v>
      </c>
      <c r="N6" s="46">
        <f t="shared" si="1"/>
        <v>14387887</v>
      </c>
      <c r="O6" s="47">
        <f t="shared" si="2"/>
        <v>156.40367640664405</v>
      </c>
      <c r="P6" s="9"/>
    </row>
    <row r="7" spans="1:133">
      <c r="A7" s="12"/>
      <c r="B7" s="44">
        <v>513</v>
      </c>
      <c r="C7" s="20" t="s">
        <v>20</v>
      </c>
      <c r="D7" s="46">
        <v>5808168</v>
      </c>
      <c r="E7" s="46">
        <v>0</v>
      </c>
      <c r="F7" s="46">
        <v>0</v>
      </c>
      <c r="G7" s="46">
        <v>10500</v>
      </c>
      <c r="H7" s="46">
        <v>0</v>
      </c>
      <c r="I7" s="46">
        <v>0</v>
      </c>
      <c r="J7" s="46">
        <v>1336894</v>
      </c>
      <c r="K7" s="46">
        <v>678454</v>
      </c>
      <c r="L7" s="46">
        <v>0</v>
      </c>
      <c r="M7" s="46">
        <v>0</v>
      </c>
      <c r="N7" s="46">
        <f t="shared" si="1"/>
        <v>7834016</v>
      </c>
      <c r="O7" s="47">
        <f t="shared" si="2"/>
        <v>85.159753022001908</v>
      </c>
      <c r="P7" s="9"/>
    </row>
    <row r="8" spans="1:133">
      <c r="A8" s="12"/>
      <c r="B8" s="44">
        <v>515</v>
      </c>
      <c r="C8" s="20" t="s">
        <v>21</v>
      </c>
      <c r="D8" s="46">
        <v>4547993</v>
      </c>
      <c r="E8" s="46">
        <v>2760856</v>
      </c>
      <c r="F8" s="46">
        <v>0</v>
      </c>
      <c r="G8" s="46">
        <v>378812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7687661</v>
      </c>
      <c r="O8" s="47">
        <f t="shared" si="2"/>
        <v>83.568799460822675</v>
      </c>
      <c r="P8" s="9"/>
    </row>
    <row r="9" spans="1:133">
      <c r="A9" s="12"/>
      <c r="B9" s="44">
        <v>517</v>
      </c>
      <c r="C9" s="20" t="s">
        <v>22</v>
      </c>
      <c r="D9" s="46">
        <v>7556679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7556679</v>
      </c>
      <c r="O9" s="47">
        <f t="shared" si="2"/>
        <v>82.144958257239765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7011696</v>
      </c>
      <c r="L10" s="46">
        <v>0</v>
      </c>
      <c r="M10" s="46">
        <v>0</v>
      </c>
      <c r="N10" s="46">
        <f t="shared" si="1"/>
        <v>7011696</v>
      </c>
      <c r="O10" s="47">
        <f t="shared" si="2"/>
        <v>76.220714844769105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SUM(D12:D13)</f>
        <v>55300758</v>
      </c>
      <c r="E11" s="31">
        <f t="shared" si="3"/>
        <v>2711268</v>
      </c>
      <c r="F11" s="31">
        <f t="shared" si="3"/>
        <v>0</v>
      </c>
      <c r="G11" s="31">
        <f t="shared" si="3"/>
        <v>1036103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59048129</v>
      </c>
      <c r="O11" s="43">
        <f t="shared" si="2"/>
        <v>641.88330507000603</v>
      </c>
      <c r="P11" s="10"/>
    </row>
    <row r="12" spans="1:133">
      <c r="A12" s="12"/>
      <c r="B12" s="44">
        <v>521</v>
      </c>
      <c r="C12" s="20" t="s">
        <v>25</v>
      </c>
      <c r="D12" s="46">
        <v>33434657</v>
      </c>
      <c r="E12" s="46">
        <v>2197941</v>
      </c>
      <c r="F12" s="46">
        <v>0</v>
      </c>
      <c r="G12" s="46">
        <v>21700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35654298</v>
      </c>
      <c r="O12" s="47">
        <f t="shared" si="2"/>
        <v>387.58042003652491</v>
      </c>
      <c r="P12" s="9"/>
    </row>
    <row r="13" spans="1:133">
      <c r="A13" s="12"/>
      <c r="B13" s="44">
        <v>522</v>
      </c>
      <c r="C13" s="20" t="s">
        <v>26</v>
      </c>
      <c r="D13" s="46">
        <v>21866101</v>
      </c>
      <c r="E13" s="46">
        <v>513327</v>
      </c>
      <c r="F13" s="46">
        <v>0</v>
      </c>
      <c r="G13" s="46">
        <v>1014403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23393831</v>
      </c>
      <c r="O13" s="47">
        <f t="shared" si="2"/>
        <v>254.30288503348118</v>
      </c>
      <c r="P13" s="9"/>
    </row>
    <row r="14" spans="1:133" ht="15.75">
      <c r="A14" s="28" t="s">
        <v>27</v>
      </c>
      <c r="B14" s="29"/>
      <c r="C14" s="30"/>
      <c r="D14" s="31">
        <f t="shared" ref="D14:M14" si="4">SUM(D15:D15)</f>
        <v>0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12218785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12218785</v>
      </c>
      <c r="O14" s="43">
        <f t="shared" si="2"/>
        <v>132.82443038525088</v>
      </c>
      <c r="P14" s="10"/>
    </row>
    <row r="15" spans="1:133">
      <c r="A15" s="12"/>
      <c r="B15" s="44">
        <v>536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12218785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12218785</v>
      </c>
      <c r="O15" s="47">
        <f t="shared" si="2"/>
        <v>132.82443038525088</v>
      </c>
      <c r="P15" s="9"/>
    </row>
    <row r="16" spans="1:133" ht="15.75">
      <c r="A16" s="28" t="s">
        <v>29</v>
      </c>
      <c r="B16" s="29"/>
      <c r="C16" s="30"/>
      <c r="D16" s="31">
        <f t="shared" ref="D16:M16" si="5">SUM(D17:D17)</f>
        <v>7604031</v>
      </c>
      <c r="E16" s="31">
        <f t="shared" si="5"/>
        <v>0</v>
      </c>
      <c r="F16" s="31">
        <f t="shared" si="5"/>
        <v>0</v>
      </c>
      <c r="G16" s="31">
        <f t="shared" si="5"/>
        <v>593252</v>
      </c>
      <c r="H16" s="31">
        <f t="shared" si="5"/>
        <v>0</v>
      </c>
      <c r="I16" s="31">
        <f t="shared" si="5"/>
        <v>0</v>
      </c>
      <c r="J16" s="31">
        <f t="shared" si="5"/>
        <v>2081588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31">
        <f t="shared" si="1"/>
        <v>10278871</v>
      </c>
      <c r="O16" s="43">
        <f t="shared" si="2"/>
        <v>111.73657491955822</v>
      </c>
      <c r="P16" s="10"/>
    </row>
    <row r="17" spans="1:119">
      <c r="A17" s="12"/>
      <c r="B17" s="44">
        <v>541</v>
      </c>
      <c r="C17" s="20" t="s">
        <v>30</v>
      </c>
      <c r="D17" s="46">
        <v>7604031</v>
      </c>
      <c r="E17" s="46">
        <v>0</v>
      </c>
      <c r="F17" s="46">
        <v>0</v>
      </c>
      <c r="G17" s="46">
        <v>593252</v>
      </c>
      <c r="H17" s="46">
        <v>0</v>
      </c>
      <c r="I17" s="46">
        <v>0</v>
      </c>
      <c r="J17" s="46">
        <v>2081588</v>
      </c>
      <c r="K17" s="46">
        <v>0</v>
      </c>
      <c r="L17" s="46">
        <v>0</v>
      </c>
      <c r="M17" s="46">
        <v>0</v>
      </c>
      <c r="N17" s="46">
        <f t="shared" si="1"/>
        <v>10278871</v>
      </c>
      <c r="O17" s="47">
        <f t="shared" si="2"/>
        <v>111.73657491955822</v>
      </c>
      <c r="P17" s="9"/>
    </row>
    <row r="18" spans="1:119" ht="15.75">
      <c r="A18" s="28" t="s">
        <v>31</v>
      </c>
      <c r="B18" s="29"/>
      <c r="C18" s="30"/>
      <c r="D18" s="31">
        <f t="shared" ref="D18:M18" si="6">SUM(D19:D19)</f>
        <v>349469</v>
      </c>
      <c r="E18" s="31">
        <f t="shared" si="6"/>
        <v>2114755</v>
      </c>
      <c r="F18" s="31">
        <f t="shared" si="6"/>
        <v>0</v>
      </c>
      <c r="G18" s="31">
        <f t="shared" si="6"/>
        <v>0</v>
      </c>
      <c r="H18" s="31">
        <f t="shared" si="6"/>
        <v>0</v>
      </c>
      <c r="I18" s="31">
        <f t="shared" si="6"/>
        <v>0</v>
      </c>
      <c r="J18" s="31">
        <f t="shared" si="6"/>
        <v>0</v>
      </c>
      <c r="K18" s="31">
        <f t="shared" si="6"/>
        <v>0</v>
      </c>
      <c r="L18" s="31">
        <f t="shared" si="6"/>
        <v>0</v>
      </c>
      <c r="M18" s="31">
        <f t="shared" si="6"/>
        <v>0</v>
      </c>
      <c r="N18" s="31">
        <f t="shared" si="1"/>
        <v>2464224</v>
      </c>
      <c r="O18" s="43">
        <f t="shared" si="2"/>
        <v>26.787372815027393</v>
      </c>
      <c r="P18" s="10"/>
    </row>
    <row r="19" spans="1:119">
      <c r="A19" s="13"/>
      <c r="B19" s="45">
        <v>554</v>
      </c>
      <c r="C19" s="21" t="s">
        <v>32</v>
      </c>
      <c r="D19" s="46">
        <v>349469</v>
      </c>
      <c r="E19" s="46">
        <v>2114755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2464224</v>
      </c>
      <c r="O19" s="47">
        <f t="shared" si="2"/>
        <v>26.787372815027393</v>
      </c>
      <c r="P19" s="9"/>
    </row>
    <row r="20" spans="1:119" ht="15.75">
      <c r="A20" s="28" t="s">
        <v>33</v>
      </c>
      <c r="B20" s="29"/>
      <c r="C20" s="30"/>
      <c r="D20" s="31">
        <f t="shared" ref="D20:M20" si="7">SUM(D21:D21)</f>
        <v>4266122</v>
      </c>
      <c r="E20" s="31">
        <f t="shared" si="7"/>
        <v>70675</v>
      </c>
      <c r="F20" s="31">
        <f t="shared" si="7"/>
        <v>0</v>
      </c>
      <c r="G20" s="31">
        <f t="shared" si="7"/>
        <v>16555514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1"/>
        <v>20892311</v>
      </c>
      <c r="O20" s="43">
        <f t="shared" si="2"/>
        <v>227.11008565962257</v>
      </c>
      <c r="P20" s="9"/>
    </row>
    <row r="21" spans="1:119">
      <c r="A21" s="12"/>
      <c r="B21" s="44">
        <v>572</v>
      </c>
      <c r="C21" s="20" t="s">
        <v>34</v>
      </c>
      <c r="D21" s="46">
        <v>4266122</v>
      </c>
      <c r="E21" s="46">
        <v>70675</v>
      </c>
      <c r="F21" s="46">
        <v>0</v>
      </c>
      <c r="G21" s="46">
        <v>16555514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20892311</v>
      </c>
      <c r="O21" s="47">
        <f t="shared" si="2"/>
        <v>227.11008565962257</v>
      </c>
      <c r="P21" s="9"/>
    </row>
    <row r="22" spans="1:119" ht="15.75">
      <c r="A22" s="28" t="s">
        <v>36</v>
      </c>
      <c r="B22" s="29"/>
      <c r="C22" s="30"/>
      <c r="D22" s="31">
        <f t="shared" ref="D22:M22" si="8">SUM(D23:D23)</f>
        <v>8183679</v>
      </c>
      <c r="E22" s="31">
        <f t="shared" si="8"/>
        <v>96775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3000000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1"/>
        <v>11280454</v>
      </c>
      <c r="O22" s="43">
        <f t="shared" si="2"/>
        <v>122.62429341681886</v>
      </c>
      <c r="P22" s="9"/>
    </row>
    <row r="23" spans="1:119" ht="15.75" thickBot="1">
      <c r="A23" s="12"/>
      <c r="B23" s="44">
        <v>581</v>
      </c>
      <c r="C23" s="20" t="s">
        <v>35</v>
      </c>
      <c r="D23" s="46">
        <v>8183679</v>
      </c>
      <c r="E23" s="46">
        <v>96775</v>
      </c>
      <c r="F23" s="46">
        <v>0</v>
      </c>
      <c r="G23" s="46">
        <v>0</v>
      </c>
      <c r="H23" s="46">
        <v>0</v>
      </c>
      <c r="I23" s="46">
        <v>3000000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11280454</v>
      </c>
      <c r="O23" s="47">
        <f t="shared" si="2"/>
        <v>122.62429341681886</v>
      </c>
      <c r="P23" s="9"/>
    </row>
    <row r="24" spans="1:119" ht="16.5" thickBot="1">
      <c r="A24" s="14" t="s">
        <v>10</v>
      </c>
      <c r="B24" s="23"/>
      <c r="C24" s="22"/>
      <c r="D24" s="15">
        <f>SUM(D5,D11,D14,D16,D18,D20,D22)</f>
        <v>95494957</v>
      </c>
      <c r="E24" s="15">
        <f t="shared" ref="E24:M24" si="9">SUM(E5,E11,E14,E16,E18,E20,E22)</f>
        <v>7754329</v>
      </c>
      <c r="F24" s="15">
        <f t="shared" si="9"/>
        <v>0</v>
      </c>
      <c r="G24" s="15">
        <f t="shared" si="9"/>
        <v>18574181</v>
      </c>
      <c r="H24" s="15">
        <f t="shared" si="9"/>
        <v>0</v>
      </c>
      <c r="I24" s="15">
        <f t="shared" si="9"/>
        <v>15218785</v>
      </c>
      <c r="J24" s="15">
        <f t="shared" si="9"/>
        <v>15534564</v>
      </c>
      <c r="K24" s="15">
        <f t="shared" si="9"/>
        <v>8083897</v>
      </c>
      <c r="L24" s="15">
        <f t="shared" si="9"/>
        <v>0</v>
      </c>
      <c r="M24" s="15">
        <f t="shared" si="9"/>
        <v>0</v>
      </c>
      <c r="N24" s="15">
        <f t="shared" si="1"/>
        <v>160660713</v>
      </c>
      <c r="O24" s="37">
        <f t="shared" si="2"/>
        <v>1746.4639642577615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6"/>
      <c r="B25" s="18"/>
      <c r="C25" s="18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/>
    </row>
    <row r="26" spans="1:119">
      <c r="A26" s="38"/>
      <c r="B26" s="39"/>
      <c r="C26" s="39"/>
      <c r="D26" s="40"/>
      <c r="E26" s="40"/>
      <c r="F26" s="40"/>
      <c r="G26" s="40"/>
      <c r="H26" s="40"/>
      <c r="I26" s="40"/>
      <c r="J26" s="40"/>
      <c r="K26" s="40"/>
      <c r="L26" s="93" t="s">
        <v>40</v>
      </c>
      <c r="M26" s="93"/>
      <c r="N26" s="93"/>
      <c r="O26" s="41">
        <v>91992</v>
      </c>
    </row>
    <row r="27" spans="1:119">
      <c r="A27" s="94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  <row r="28" spans="1:119" ht="15.75" customHeight="1" thickBot="1">
      <c r="A28" s="97" t="s">
        <v>41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9"/>
    </row>
  </sheetData>
  <mergeCells count="10">
    <mergeCell ref="A28:O28"/>
    <mergeCell ref="L26:N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21762386</v>
      </c>
      <c r="E5" s="26">
        <f t="shared" si="0"/>
        <v>2993569</v>
      </c>
      <c r="F5" s="26">
        <f t="shared" si="0"/>
        <v>0</v>
      </c>
      <c r="G5" s="26">
        <f t="shared" si="0"/>
        <v>190688</v>
      </c>
      <c r="H5" s="26">
        <f t="shared" si="0"/>
        <v>0</v>
      </c>
      <c r="I5" s="26">
        <f t="shared" si="0"/>
        <v>0</v>
      </c>
      <c r="J5" s="26">
        <f t="shared" si="0"/>
        <v>13122092</v>
      </c>
      <c r="K5" s="26">
        <f t="shared" si="0"/>
        <v>6957607</v>
      </c>
      <c r="L5" s="26">
        <f t="shared" si="0"/>
        <v>0</v>
      </c>
      <c r="M5" s="26">
        <f t="shared" si="0"/>
        <v>0</v>
      </c>
      <c r="N5" s="27">
        <f t="shared" ref="N5:N24" si="1">SUM(D5:M5)</f>
        <v>45026342</v>
      </c>
      <c r="O5" s="32">
        <f t="shared" ref="O5:O24" si="2">(N5/O$26)</f>
        <v>494.4906650852223</v>
      </c>
      <c r="P5" s="6"/>
    </row>
    <row r="6" spans="1:133">
      <c r="A6" s="12"/>
      <c r="B6" s="44">
        <v>512</v>
      </c>
      <c r="C6" s="20" t="s">
        <v>19</v>
      </c>
      <c r="D6" s="46">
        <v>2029155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11883541</v>
      </c>
      <c r="K6" s="46">
        <v>419728</v>
      </c>
      <c r="L6" s="46">
        <v>0</v>
      </c>
      <c r="M6" s="46">
        <v>0</v>
      </c>
      <c r="N6" s="46">
        <f t="shared" si="1"/>
        <v>14332424</v>
      </c>
      <c r="O6" s="47">
        <f t="shared" si="2"/>
        <v>157.40230188016167</v>
      </c>
      <c r="P6" s="9"/>
    </row>
    <row r="7" spans="1:133">
      <c r="A7" s="12"/>
      <c r="B7" s="44">
        <v>513</v>
      </c>
      <c r="C7" s="20" t="s">
        <v>20</v>
      </c>
      <c r="D7" s="46">
        <v>5867669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1238551</v>
      </c>
      <c r="K7" s="46">
        <v>507281</v>
      </c>
      <c r="L7" s="46">
        <v>0</v>
      </c>
      <c r="M7" s="46">
        <v>0</v>
      </c>
      <c r="N7" s="46">
        <f t="shared" si="1"/>
        <v>7613501</v>
      </c>
      <c r="O7" s="47">
        <f t="shared" si="2"/>
        <v>83.613391758917587</v>
      </c>
      <c r="P7" s="9"/>
    </row>
    <row r="8" spans="1:133">
      <c r="A8" s="12"/>
      <c r="B8" s="44">
        <v>515</v>
      </c>
      <c r="C8" s="20" t="s">
        <v>21</v>
      </c>
      <c r="D8" s="46">
        <v>5353824</v>
      </c>
      <c r="E8" s="46">
        <v>2993569</v>
      </c>
      <c r="F8" s="46">
        <v>0</v>
      </c>
      <c r="G8" s="46">
        <v>190688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8538081</v>
      </c>
      <c r="O8" s="47">
        <f t="shared" si="2"/>
        <v>93.767362941486553</v>
      </c>
      <c r="P8" s="9"/>
    </row>
    <row r="9" spans="1:133">
      <c r="A9" s="12"/>
      <c r="B9" s="44">
        <v>517</v>
      </c>
      <c r="C9" s="20" t="s">
        <v>22</v>
      </c>
      <c r="D9" s="46">
        <v>8511738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8511738</v>
      </c>
      <c r="O9" s="47">
        <f t="shared" si="2"/>
        <v>93.478057459146015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6030598</v>
      </c>
      <c r="L10" s="46">
        <v>0</v>
      </c>
      <c r="M10" s="46">
        <v>0</v>
      </c>
      <c r="N10" s="46">
        <f t="shared" si="1"/>
        <v>6030598</v>
      </c>
      <c r="O10" s="47">
        <f t="shared" si="2"/>
        <v>66.229551045510462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SUM(D12:D13)</f>
        <v>54268576</v>
      </c>
      <c r="E11" s="31">
        <f t="shared" si="3"/>
        <v>1139846</v>
      </c>
      <c r="F11" s="31">
        <f t="shared" si="3"/>
        <v>0</v>
      </c>
      <c r="G11" s="31">
        <f t="shared" si="3"/>
        <v>-92369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55316053</v>
      </c>
      <c r="O11" s="43">
        <f t="shared" si="2"/>
        <v>607.49487128799865</v>
      </c>
      <c r="P11" s="10"/>
    </row>
    <row r="12" spans="1:133">
      <c r="A12" s="12"/>
      <c r="B12" s="44">
        <v>521</v>
      </c>
      <c r="C12" s="20" t="s">
        <v>25</v>
      </c>
      <c r="D12" s="46">
        <v>32540193</v>
      </c>
      <c r="E12" s="46">
        <v>1129789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33669982</v>
      </c>
      <c r="O12" s="47">
        <f t="shared" si="2"/>
        <v>369.77225004392903</v>
      </c>
      <c r="P12" s="9"/>
    </row>
    <row r="13" spans="1:133">
      <c r="A13" s="12"/>
      <c r="B13" s="44">
        <v>522</v>
      </c>
      <c r="C13" s="20" t="s">
        <v>26</v>
      </c>
      <c r="D13" s="46">
        <v>21728383</v>
      </c>
      <c r="E13" s="46">
        <v>10057</v>
      </c>
      <c r="F13" s="46">
        <v>0</v>
      </c>
      <c r="G13" s="46">
        <v>-92369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21646071</v>
      </c>
      <c r="O13" s="47">
        <f t="shared" si="2"/>
        <v>237.72262124406959</v>
      </c>
      <c r="P13" s="9"/>
    </row>
    <row r="14" spans="1:133" ht="15.75">
      <c r="A14" s="28" t="s">
        <v>27</v>
      </c>
      <c r="B14" s="29"/>
      <c r="C14" s="30"/>
      <c r="D14" s="31">
        <f t="shared" ref="D14:M14" si="4">SUM(D15:D15)</f>
        <v>0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11324907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11324907</v>
      </c>
      <c r="O14" s="43">
        <f t="shared" si="2"/>
        <v>124.37299024775962</v>
      </c>
      <c r="P14" s="10"/>
    </row>
    <row r="15" spans="1:133">
      <c r="A15" s="12"/>
      <c r="B15" s="44">
        <v>536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11324907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11324907</v>
      </c>
      <c r="O15" s="47">
        <f t="shared" si="2"/>
        <v>124.37299024775962</v>
      </c>
      <c r="P15" s="9"/>
    </row>
    <row r="16" spans="1:133" ht="15.75">
      <c r="A16" s="28" t="s">
        <v>29</v>
      </c>
      <c r="B16" s="29"/>
      <c r="C16" s="30"/>
      <c r="D16" s="31">
        <f t="shared" ref="D16:M16" si="5">SUM(D17:D17)</f>
        <v>7275932</v>
      </c>
      <c r="E16" s="31">
        <f t="shared" si="5"/>
        <v>0</v>
      </c>
      <c r="F16" s="31">
        <f t="shared" si="5"/>
        <v>0</v>
      </c>
      <c r="G16" s="31">
        <f t="shared" si="5"/>
        <v>292739</v>
      </c>
      <c r="H16" s="31">
        <f t="shared" si="5"/>
        <v>0</v>
      </c>
      <c r="I16" s="31">
        <f t="shared" si="5"/>
        <v>0</v>
      </c>
      <c r="J16" s="31">
        <f t="shared" si="5"/>
        <v>2006056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31">
        <f t="shared" si="1"/>
        <v>9574727</v>
      </c>
      <c r="O16" s="43">
        <f t="shared" si="2"/>
        <v>105.15207125285538</v>
      </c>
      <c r="P16" s="10"/>
    </row>
    <row r="17" spans="1:119">
      <c r="A17" s="12"/>
      <c r="B17" s="44">
        <v>541</v>
      </c>
      <c r="C17" s="20" t="s">
        <v>30</v>
      </c>
      <c r="D17" s="46">
        <v>7275932</v>
      </c>
      <c r="E17" s="46">
        <v>0</v>
      </c>
      <c r="F17" s="46">
        <v>0</v>
      </c>
      <c r="G17" s="46">
        <v>292739</v>
      </c>
      <c r="H17" s="46">
        <v>0</v>
      </c>
      <c r="I17" s="46">
        <v>0</v>
      </c>
      <c r="J17" s="46">
        <v>2006056</v>
      </c>
      <c r="K17" s="46">
        <v>0</v>
      </c>
      <c r="L17" s="46">
        <v>0</v>
      </c>
      <c r="M17" s="46">
        <v>0</v>
      </c>
      <c r="N17" s="46">
        <f t="shared" si="1"/>
        <v>9574727</v>
      </c>
      <c r="O17" s="47">
        <f t="shared" si="2"/>
        <v>105.15207125285538</v>
      </c>
      <c r="P17" s="9"/>
    </row>
    <row r="18" spans="1:119" ht="15.75">
      <c r="A18" s="28" t="s">
        <v>31</v>
      </c>
      <c r="B18" s="29"/>
      <c r="C18" s="30"/>
      <c r="D18" s="31">
        <f t="shared" ref="D18:M18" si="6">SUM(D19:D19)</f>
        <v>393141</v>
      </c>
      <c r="E18" s="31">
        <f t="shared" si="6"/>
        <v>1118428</v>
      </c>
      <c r="F18" s="31">
        <f t="shared" si="6"/>
        <v>0</v>
      </c>
      <c r="G18" s="31">
        <f t="shared" si="6"/>
        <v>0</v>
      </c>
      <c r="H18" s="31">
        <f t="shared" si="6"/>
        <v>0</v>
      </c>
      <c r="I18" s="31">
        <f t="shared" si="6"/>
        <v>0</v>
      </c>
      <c r="J18" s="31">
        <f t="shared" si="6"/>
        <v>0</v>
      </c>
      <c r="K18" s="31">
        <f t="shared" si="6"/>
        <v>0</v>
      </c>
      <c r="L18" s="31">
        <f t="shared" si="6"/>
        <v>0</v>
      </c>
      <c r="M18" s="31">
        <f t="shared" si="6"/>
        <v>0</v>
      </c>
      <c r="N18" s="31">
        <f t="shared" si="1"/>
        <v>1511569</v>
      </c>
      <c r="O18" s="43">
        <f t="shared" si="2"/>
        <v>16.600432700755579</v>
      </c>
      <c r="P18" s="10"/>
    </row>
    <row r="19" spans="1:119">
      <c r="A19" s="13"/>
      <c r="B19" s="45">
        <v>554</v>
      </c>
      <c r="C19" s="21" t="s">
        <v>32</v>
      </c>
      <c r="D19" s="46">
        <v>393141</v>
      </c>
      <c r="E19" s="46">
        <v>1118428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1511569</v>
      </c>
      <c r="O19" s="47">
        <f t="shared" si="2"/>
        <v>16.600432700755579</v>
      </c>
      <c r="P19" s="9"/>
    </row>
    <row r="20" spans="1:119" ht="15.75">
      <c r="A20" s="28" t="s">
        <v>33</v>
      </c>
      <c r="B20" s="29"/>
      <c r="C20" s="30"/>
      <c r="D20" s="31">
        <f t="shared" ref="D20:M20" si="7">SUM(D21:D21)</f>
        <v>4614482</v>
      </c>
      <c r="E20" s="31">
        <f t="shared" si="7"/>
        <v>37151</v>
      </c>
      <c r="F20" s="31">
        <f t="shared" si="7"/>
        <v>0</v>
      </c>
      <c r="G20" s="31">
        <f t="shared" si="7"/>
        <v>2072728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1"/>
        <v>6724361</v>
      </c>
      <c r="O20" s="43">
        <f t="shared" si="2"/>
        <v>73.848631611316108</v>
      </c>
      <c r="P20" s="9"/>
    </row>
    <row r="21" spans="1:119">
      <c r="A21" s="12"/>
      <c r="B21" s="44">
        <v>572</v>
      </c>
      <c r="C21" s="20" t="s">
        <v>34</v>
      </c>
      <c r="D21" s="46">
        <v>4614482</v>
      </c>
      <c r="E21" s="46">
        <v>37151</v>
      </c>
      <c r="F21" s="46">
        <v>0</v>
      </c>
      <c r="G21" s="46">
        <v>2072728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6724361</v>
      </c>
      <c r="O21" s="47">
        <f t="shared" si="2"/>
        <v>73.848631611316108</v>
      </c>
      <c r="P21" s="9"/>
    </row>
    <row r="22" spans="1:119" ht="15.75">
      <c r="A22" s="28" t="s">
        <v>36</v>
      </c>
      <c r="B22" s="29"/>
      <c r="C22" s="30"/>
      <c r="D22" s="31">
        <f t="shared" ref="D22:M22" si="8">SUM(D23:D23)</f>
        <v>6304653</v>
      </c>
      <c r="E22" s="31">
        <f t="shared" si="8"/>
        <v>0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1"/>
        <v>6304653</v>
      </c>
      <c r="O22" s="43">
        <f t="shared" si="2"/>
        <v>69.239292303637328</v>
      </c>
      <c r="P22" s="9"/>
    </row>
    <row r="23" spans="1:119" ht="15.75" thickBot="1">
      <c r="A23" s="12"/>
      <c r="B23" s="44">
        <v>581</v>
      </c>
      <c r="C23" s="20" t="s">
        <v>35</v>
      </c>
      <c r="D23" s="46">
        <v>6304653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6304653</v>
      </c>
      <c r="O23" s="47">
        <f t="shared" si="2"/>
        <v>69.239292303637328</v>
      </c>
      <c r="P23" s="9"/>
    </row>
    <row r="24" spans="1:119" ht="16.5" thickBot="1">
      <c r="A24" s="14" t="s">
        <v>10</v>
      </c>
      <c r="B24" s="23"/>
      <c r="C24" s="22"/>
      <c r="D24" s="15">
        <f>SUM(D5,D11,D14,D16,D18,D20,D22)</f>
        <v>94619170</v>
      </c>
      <c r="E24" s="15">
        <f t="shared" ref="E24:M24" si="9">SUM(E5,E11,E14,E16,E18,E20,E22)</f>
        <v>5288994</v>
      </c>
      <c r="F24" s="15">
        <f t="shared" si="9"/>
        <v>0</v>
      </c>
      <c r="G24" s="15">
        <f t="shared" si="9"/>
        <v>2463786</v>
      </c>
      <c r="H24" s="15">
        <f t="shared" si="9"/>
        <v>0</v>
      </c>
      <c r="I24" s="15">
        <f t="shared" si="9"/>
        <v>11324907</v>
      </c>
      <c r="J24" s="15">
        <f t="shared" si="9"/>
        <v>15128148</v>
      </c>
      <c r="K24" s="15">
        <f t="shared" si="9"/>
        <v>6957607</v>
      </c>
      <c r="L24" s="15">
        <f t="shared" si="9"/>
        <v>0</v>
      </c>
      <c r="M24" s="15">
        <f t="shared" si="9"/>
        <v>0</v>
      </c>
      <c r="N24" s="15">
        <f t="shared" si="1"/>
        <v>135782612</v>
      </c>
      <c r="O24" s="37">
        <f t="shared" si="2"/>
        <v>1491.1989544895448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6"/>
      <c r="B25" s="18"/>
      <c r="C25" s="18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/>
    </row>
    <row r="26" spans="1:119">
      <c r="A26" s="38"/>
      <c r="B26" s="39"/>
      <c r="C26" s="39"/>
      <c r="D26" s="40"/>
      <c r="E26" s="40"/>
      <c r="F26" s="40"/>
      <c r="G26" s="40"/>
      <c r="H26" s="40"/>
      <c r="I26" s="40"/>
      <c r="J26" s="40"/>
      <c r="K26" s="40"/>
      <c r="L26" s="93" t="s">
        <v>37</v>
      </c>
      <c r="M26" s="93"/>
      <c r="N26" s="93"/>
      <c r="O26" s="41">
        <v>91056</v>
      </c>
    </row>
    <row r="27" spans="1:119">
      <c r="A27" s="94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  <row r="28" spans="1:119" ht="15.75" thickBot="1">
      <c r="A28" s="97" t="s">
        <v>41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9"/>
    </row>
  </sheetData>
  <mergeCells count="10">
    <mergeCell ref="A28:O28"/>
    <mergeCell ref="A27:O27"/>
    <mergeCell ref="L26:N2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25278114</v>
      </c>
      <c r="E5" s="26">
        <f t="shared" si="0"/>
        <v>1907176</v>
      </c>
      <c r="F5" s="26">
        <f t="shared" si="0"/>
        <v>0</v>
      </c>
      <c r="G5" s="26">
        <f t="shared" si="0"/>
        <v>121364</v>
      </c>
      <c r="H5" s="26">
        <f t="shared" si="0"/>
        <v>0</v>
      </c>
      <c r="I5" s="26">
        <f t="shared" si="0"/>
        <v>0</v>
      </c>
      <c r="J5" s="26">
        <f t="shared" si="0"/>
        <v>12944276</v>
      </c>
      <c r="K5" s="26">
        <f t="shared" si="0"/>
        <v>6759156</v>
      </c>
      <c r="L5" s="26">
        <f t="shared" si="0"/>
        <v>0</v>
      </c>
      <c r="M5" s="26">
        <f t="shared" si="0"/>
        <v>0</v>
      </c>
      <c r="N5" s="27">
        <f t="shared" ref="N5:N25" si="1">SUM(D5:M5)</f>
        <v>47010086</v>
      </c>
      <c r="O5" s="32">
        <f t="shared" ref="O5:O25" si="2">(N5/O$27)</f>
        <v>509.83207348682856</v>
      </c>
      <c r="P5" s="6"/>
    </row>
    <row r="6" spans="1:133">
      <c r="A6" s="12"/>
      <c r="B6" s="44">
        <v>512</v>
      </c>
      <c r="C6" s="20" t="s">
        <v>19</v>
      </c>
      <c r="D6" s="46">
        <v>2394464</v>
      </c>
      <c r="E6" s="46">
        <v>4000</v>
      </c>
      <c r="F6" s="46">
        <v>0</v>
      </c>
      <c r="G6" s="46">
        <v>0</v>
      </c>
      <c r="H6" s="46">
        <v>0</v>
      </c>
      <c r="I6" s="46">
        <v>0</v>
      </c>
      <c r="J6" s="46">
        <v>11476364</v>
      </c>
      <c r="K6" s="46">
        <v>532309</v>
      </c>
      <c r="L6" s="46">
        <v>0</v>
      </c>
      <c r="M6" s="46">
        <v>0</v>
      </c>
      <c r="N6" s="46">
        <f t="shared" si="1"/>
        <v>14407137</v>
      </c>
      <c r="O6" s="47">
        <f t="shared" si="2"/>
        <v>156.24775776242583</v>
      </c>
      <c r="P6" s="9"/>
    </row>
    <row r="7" spans="1:133">
      <c r="A7" s="12"/>
      <c r="B7" s="44">
        <v>513</v>
      </c>
      <c r="C7" s="20" t="s">
        <v>20</v>
      </c>
      <c r="D7" s="46">
        <v>7474371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1467912</v>
      </c>
      <c r="K7" s="46">
        <v>496684</v>
      </c>
      <c r="L7" s="46">
        <v>0</v>
      </c>
      <c r="M7" s="46">
        <v>0</v>
      </c>
      <c r="N7" s="46">
        <f t="shared" si="1"/>
        <v>9438967</v>
      </c>
      <c r="O7" s="47">
        <f t="shared" si="2"/>
        <v>102.36714132332686</v>
      </c>
      <c r="P7" s="9"/>
    </row>
    <row r="8" spans="1:133">
      <c r="A8" s="12"/>
      <c r="B8" s="44">
        <v>515</v>
      </c>
      <c r="C8" s="20" t="s">
        <v>21</v>
      </c>
      <c r="D8" s="46">
        <v>7065099</v>
      </c>
      <c r="E8" s="46">
        <v>1903176</v>
      </c>
      <c r="F8" s="46">
        <v>0</v>
      </c>
      <c r="G8" s="46">
        <v>121364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9089639</v>
      </c>
      <c r="O8" s="47">
        <f t="shared" si="2"/>
        <v>98.578622013513069</v>
      </c>
      <c r="P8" s="9"/>
    </row>
    <row r="9" spans="1:133">
      <c r="A9" s="12"/>
      <c r="B9" s="44">
        <v>517</v>
      </c>
      <c r="C9" s="20" t="s">
        <v>22</v>
      </c>
      <c r="D9" s="46">
        <v>8344180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8344180</v>
      </c>
      <c r="O9" s="47">
        <f t="shared" si="2"/>
        <v>90.493997201947792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5730163</v>
      </c>
      <c r="L10" s="46">
        <v>0</v>
      </c>
      <c r="M10" s="46">
        <v>0</v>
      </c>
      <c r="N10" s="46">
        <f t="shared" si="1"/>
        <v>5730163</v>
      </c>
      <c r="O10" s="47">
        <f t="shared" si="2"/>
        <v>62.144555185614976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SUM(D12:D13)</f>
        <v>51600720</v>
      </c>
      <c r="E11" s="31">
        <f t="shared" si="3"/>
        <v>0</v>
      </c>
      <c r="F11" s="31">
        <f t="shared" si="3"/>
        <v>0</v>
      </c>
      <c r="G11" s="31">
        <f t="shared" si="3"/>
        <v>1010231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52610951</v>
      </c>
      <c r="O11" s="43">
        <f t="shared" si="2"/>
        <v>570.57437070938215</v>
      </c>
      <c r="P11" s="10"/>
    </row>
    <row r="12" spans="1:133">
      <c r="A12" s="12"/>
      <c r="B12" s="44">
        <v>521</v>
      </c>
      <c r="C12" s="20" t="s">
        <v>25</v>
      </c>
      <c r="D12" s="46">
        <v>30202187</v>
      </c>
      <c r="E12" s="46">
        <v>0</v>
      </c>
      <c r="F12" s="46">
        <v>0</v>
      </c>
      <c r="G12" s="46">
        <v>719475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30921662</v>
      </c>
      <c r="O12" s="47">
        <f t="shared" si="2"/>
        <v>335.35048315203835</v>
      </c>
      <c r="P12" s="9"/>
    </row>
    <row r="13" spans="1:133">
      <c r="A13" s="12"/>
      <c r="B13" s="44">
        <v>522</v>
      </c>
      <c r="C13" s="20" t="s">
        <v>26</v>
      </c>
      <c r="D13" s="46">
        <v>21398533</v>
      </c>
      <c r="E13" s="46">
        <v>0</v>
      </c>
      <c r="F13" s="46">
        <v>0</v>
      </c>
      <c r="G13" s="46">
        <v>290756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21689289</v>
      </c>
      <c r="O13" s="47">
        <f t="shared" si="2"/>
        <v>235.2238875573438</v>
      </c>
      <c r="P13" s="9"/>
    </row>
    <row r="14" spans="1:133" ht="15.75">
      <c r="A14" s="28" t="s">
        <v>27</v>
      </c>
      <c r="B14" s="29"/>
      <c r="C14" s="30"/>
      <c r="D14" s="31">
        <f t="shared" ref="D14:M14" si="4">SUM(D15:D15)</f>
        <v>0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9500434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9500434</v>
      </c>
      <c r="O14" s="43">
        <f t="shared" si="2"/>
        <v>103.03376099428461</v>
      </c>
      <c r="P14" s="10"/>
    </row>
    <row r="15" spans="1:133">
      <c r="A15" s="12"/>
      <c r="B15" s="44">
        <v>536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9500434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9500434</v>
      </c>
      <c r="O15" s="47">
        <f t="shared" si="2"/>
        <v>103.03376099428461</v>
      </c>
      <c r="P15" s="9"/>
    </row>
    <row r="16" spans="1:133" ht="15.75">
      <c r="A16" s="28" t="s">
        <v>29</v>
      </c>
      <c r="B16" s="29"/>
      <c r="C16" s="30"/>
      <c r="D16" s="31">
        <f t="shared" ref="D16:M16" si="5">SUM(D17:D17)</f>
        <v>6408602</v>
      </c>
      <c r="E16" s="31">
        <f t="shared" si="5"/>
        <v>0</v>
      </c>
      <c r="F16" s="31">
        <f t="shared" si="5"/>
        <v>0</v>
      </c>
      <c r="G16" s="31">
        <f t="shared" si="5"/>
        <v>1589496</v>
      </c>
      <c r="H16" s="31">
        <f t="shared" si="5"/>
        <v>0</v>
      </c>
      <c r="I16" s="31">
        <f t="shared" si="5"/>
        <v>0</v>
      </c>
      <c r="J16" s="31">
        <f t="shared" si="5"/>
        <v>1915943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31">
        <f t="shared" si="1"/>
        <v>9914041</v>
      </c>
      <c r="O16" s="43">
        <f t="shared" si="2"/>
        <v>107.51939657509733</v>
      </c>
      <c r="P16" s="10"/>
    </row>
    <row r="17" spans="1:119">
      <c r="A17" s="12"/>
      <c r="B17" s="44">
        <v>541</v>
      </c>
      <c r="C17" s="20" t="s">
        <v>30</v>
      </c>
      <c r="D17" s="46">
        <v>6408602</v>
      </c>
      <c r="E17" s="46">
        <v>0</v>
      </c>
      <c r="F17" s="46">
        <v>0</v>
      </c>
      <c r="G17" s="46">
        <v>1589496</v>
      </c>
      <c r="H17" s="46">
        <v>0</v>
      </c>
      <c r="I17" s="46">
        <v>0</v>
      </c>
      <c r="J17" s="46">
        <v>1915943</v>
      </c>
      <c r="K17" s="46">
        <v>0</v>
      </c>
      <c r="L17" s="46">
        <v>0</v>
      </c>
      <c r="M17" s="46">
        <v>0</v>
      </c>
      <c r="N17" s="46">
        <f t="shared" si="1"/>
        <v>9914041</v>
      </c>
      <c r="O17" s="47">
        <f t="shared" si="2"/>
        <v>107.51939657509733</v>
      </c>
      <c r="P17" s="9"/>
    </row>
    <row r="18" spans="1:119" ht="15.75">
      <c r="A18" s="28" t="s">
        <v>31</v>
      </c>
      <c r="B18" s="29"/>
      <c r="C18" s="30"/>
      <c r="D18" s="31">
        <f t="shared" ref="D18:M18" si="6">SUM(D19:D19)</f>
        <v>469752</v>
      </c>
      <c r="E18" s="31">
        <f t="shared" si="6"/>
        <v>1845114</v>
      </c>
      <c r="F18" s="31">
        <f t="shared" si="6"/>
        <v>0</v>
      </c>
      <c r="G18" s="31">
        <f t="shared" si="6"/>
        <v>0</v>
      </c>
      <c r="H18" s="31">
        <f t="shared" si="6"/>
        <v>0</v>
      </c>
      <c r="I18" s="31">
        <f t="shared" si="6"/>
        <v>0</v>
      </c>
      <c r="J18" s="31">
        <f t="shared" si="6"/>
        <v>0</v>
      </c>
      <c r="K18" s="31">
        <f t="shared" si="6"/>
        <v>0</v>
      </c>
      <c r="L18" s="31">
        <f t="shared" si="6"/>
        <v>0</v>
      </c>
      <c r="M18" s="31">
        <f t="shared" si="6"/>
        <v>0</v>
      </c>
      <c r="N18" s="31">
        <f t="shared" si="1"/>
        <v>2314866</v>
      </c>
      <c r="O18" s="43">
        <f t="shared" si="2"/>
        <v>25.105100480440747</v>
      </c>
      <c r="P18" s="10"/>
    </row>
    <row r="19" spans="1:119">
      <c r="A19" s="13"/>
      <c r="B19" s="45">
        <v>554</v>
      </c>
      <c r="C19" s="21" t="s">
        <v>32</v>
      </c>
      <c r="D19" s="46">
        <v>469752</v>
      </c>
      <c r="E19" s="46">
        <v>1845114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2314866</v>
      </c>
      <c r="O19" s="47">
        <f t="shared" si="2"/>
        <v>25.105100480440747</v>
      </c>
      <c r="P19" s="9"/>
    </row>
    <row r="20" spans="1:119" ht="15.75">
      <c r="A20" s="28" t="s">
        <v>33</v>
      </c>
      <c r="B20" s="29"/>
      <c r="C20" s="30"/>
      <c r="D20" s="31">
        <f t="shared" ref="D20:M20" si="7">SUM(D21:D21)</f>
        <v>4662010</v>
      </c>
      <c r="E20" s="31">
        <f t="shared" si="7"/>
        <v>40349</v>
      </c>
      <c r="F20" s="31">
        <f t="shared" si="7"/>
        <v>0</v>
      </c>
      <c r="G20" s="31">
        <f t="shared" si="7"/>
        <v>5022204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1"/>
        <v>9724563</v>
      </c>
      <c r="O20" s="43">
        <f t="shared" si="2"/>
        <v>105.46447666663052</v>
      </c>
      <c r="P20" s="9"/>
    </row>
    <row r="21" spans="1:119">
      <c r="A21" s="12"/>
      <c r="B21" s="44">
        <v>572</v>
      </c>
      <c r="C21" s="20" t="s">
        <v>34</v>
      </c>
      <c r="D21" s="46">
        <v>4662010</v>
      </c>
      <c r="E21" s="46">
        <v>40349</v>
      </c>
      <c r="F21" s="46">
        <v>0</v>
      </c>
      <c r="G21" s="46">
        <v>5022204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9724563</v>
      </c>
      <c r="O21" s="47">
        <f t="shared" si="2"/>
        <v>105.46447666663052</v>
      </c>
      <c r="P21" s="9"/>
    </row>
    <row r="22" spans="1:119" ht="15.75">
      <c r="A22" s="28" t="s">
        <v>36</v>
      </c>
      <c r="B22" s="29"/>
      <c r="C22" s="30"/>
      <c r="D22" s="31">
        <f t="shared" ref="D22:M22" si="8">SUM(D23:D24)</f>
        <v>21496064</v>
      </c>
      <c r="E22" s="31">
        <f t="shared" si="8"/>
        <v>0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1"/>
        <v>21496064</v>
      </c>
      <c r="O22" s="43">
        <f t="shared" si="2"/>
        <v>233.12833082087045</v>
      </c>
      <c r="P22" s="9"/>
    </row>
    <row r="23" spans="1:119">
      <c r="A23" s="12"/>
      <c r="B23" s="44">
        <v>581</v>
      </c>
      <c r="C23" s="20" t="s">
        <v>35</v>
      </c>
      <c r="D23" s="46">
        <v>4869814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4869814</v>
      </c>
      <c r="O23" s="47">
        <f t="shared" si="2"/>
        <v>52.813929528126934</v>
      </c>
      <c r="P23" s="9"/>
    </row>
    <row r="24" spans="1:119" ht="15.75" thickBot="1">
      <c r="A24" s="12"/>
      <c r="B24" s="44">
        <v>585</v>
      </c>
      <c r="C24" s="20" t="s">
        <v>60</v>
      </c>
      <c r="D24" s="46">
        <v>16626250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16626250</v>
      </c>
      <c r="O24" s="47">
        <f t="shared" si="2"/>
        <v>180.3144012927435</v>
      </c>
      <c r="P24" s="9"/>
    </row>
    <row r="25" spans="1:119" ht="16.5" thickBot="1">
      <c r="A25" s="14" t="s">
        <v>10</v>
      </c>
      <c r="B25" s="23"/>
      <c r="C25" s="22"/>
      <c r="D25" s="15">
        <f>SUM(D5,D11,D14,D16,D18,D20,D22)</f>
        <v>109915262</v>
      </c>
      <c r="E25" s="15">
        <f t="shared" ref="E25:M25" si="9">SUM(E5,E11,E14,E16,E18,E20,E22)</f>
        <v>3792639</v>
      </c>
      <c r="F25" s="15">
        <f t="shared" si="9"/>
        <v>0</v>
      </c>
      <c r="G25" s="15">
        <f t="shared" si="9"/>
        <v>7743295</v>
      </c>
      <c r="H25" s="15">
        <f t="shared" si="9"/>
        <v>0</v>
      </c>
      <c r="I25" s="15">
        <f t="shared" si="9"/>
        <v>9500434</v>
      </c>
      <c r="J25" s="15">
        <f t="shared" si="9"/>
        <v>14860219</v>
      </c>
      <c r="K25" s="15">
        <f t="shared" si="9"/>
        <v>6759156</v>
      </c>
      <c r="L25" s="15">
        <f t="shared" si="9"/>
        <v>0</v>
      </c>
      <c r="M25" s="15">
        <f t="shared" si="9"/>
        <v>0</v>
      </c>
      <c r="N25" s="15">
        <f t="shared" si="1"/>
        <v>152571005</v>
      </c>
      <c r="O25" s="37">
        <f t="shared" si="2"/>
        <v>1654.6575097335344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38"/>
      <c r="B27" s="39"/>
      <c r="C27" s="39"/>
      <c r="D27" s="40"/>
      <c r="E27" s="40"/>
      <c r="F27" s="40"/>
      <c r="G27" s="40"/>
      <c r="H27" s="40"/>
      <c r="I27" s="40"/>
      <c r="J27" s="40"/>
      <c r="K27" s="40"/>
      <c r="L27" s="93" t="s">
        <v>61</v>
      </c>
      <c r="M27" s="93"/>
      <c r="N27" s="93"/>
      <c r="O27" s="41">
        <v>92207</v>
      </c>
    </row>
    <row r="28" spans="1:119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  <row r="29" spans="1:119" ht="15.75" customHeight="1" thickBot="1">
      <c r="A29" s="97" t="s">
        <v>41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25196378</v>
      </c>
      <c r="E5" s="26">
        <f t="shared" si="0"/>
        <v>2029568</v>
      </c>
      <c r="F5" s="26">
        <f t="shared" si="0"/>
        <v>0</v>
      </c>
      <c r="G5" s="26">
        <f t="shared" si="0"/>
        <v>73861</v>
      </c>
      <c r="H5" s="26">
        <f t="shared" si="0"/>
        <v>0</v>
      </c>
      <c r="I5" s="26">
        <f t="shared" si="0"/>
        <v>1860470</v>
      </c>
      <c r="J5" s="26">
        <f t="shared" si="0"/>
        <v>12020302</v>
      </c>
      <c r="K5" s="26">
        <f t="shared" si="0"/>
        <v>4983206</v>
      </c>
      <c r="L5" s="26">
        <f t="shared" si="0"/>
        <v>0</v>
      </c>
      <c r="M5" s="26">
        <f t="shared" si="0"/>
        <v>0</v>
      </c>
      <c r="N5" s="27">
        <f t="shared" ref="N5:N24" si="1">SUM(D5:M5)</f>
        <v>46163785</v>
      </c>
      <c r="O5" s="32">
        <f t="shared" ref="O5:O24" si="2">(N5/O$26)</f>
        <v>494.11081260435844</v>
      </c>
      <c r="P5" s="6"/>
    </row>
    <row r="6" spans="1:133">
      <c r="A6" s="12"/>
      <c r="B6" s="44">
        <v>512</v>
      </c>
      <c r="C6" s="20" t="s">
        <v>19</v>
      </c>
      <c r="D6" s="46">
        <v>4214507</v>
      </c>
      <c r="E6" s="46">
        <v>204779</v>
      </c>
      <c r="F6" s="46">
        <v>0</v>
      </c>
      <c r="G6" s="46">
        <v>0</v>
      </c>
      <c r="H6" s="46">
        <v>0</v>
      </c>
      <c r="I6" s="46">
        <v>0</v>
      </c>
      <c r="J6" s="46">
        <v>11454414</v>
      </c>
      <c r="K6" s="46">
        <v>441441</v>
      </c>
      <c r="L6" s="46">
        <v>0</v>
      </c>
      <c r="M6" s="46">
        <v>0</v>
      </c>
      <c r="N6" s="46">
        <f t="shared" si="1"/>
        <v>16315141</v>
      </c>
      <c r="O6" s="47">
        <f t="shared" si="2"/>
        <v>174.62795949822322</v>
      </c>
      <c r="P6" s="9"/>
    </row>
    <row r="7" spans="1:133">
      <c r="A7" s="12"/>
      <c r="B7" s="44">
        <v>513</v>
      </c>
      <c r="C7" s="20" t="s">
        <v>20</v>
      </c>
      <c r="D7" s="46">
        <v>6042986</v>
      </c>
      <c r="E7" s="46">
        <v>63514</v>
      </c>
      <c r="F7" s="46">
        <v>0</v>
      </c>
      <c r="G7" s="46">
        <v>0</v>
      </c>
      <c r="H7" s="46">
        <v>0</v>
      </c>
      <c r="I7" s="46">
        <v>0</v>
      </c>
      <c r="J7" s="46">
        <v>565888</v>
      </c>
      <c r="K7" s="46">
        <v>0</v>
      </c>
      <c r="L7" s="46">
        <v>0</v>
      </c>
      <c r="M7" s="46">
        <v>0</v>
      </c>
      <c r="N7" s="46">
        <f t="shared" si="1"/>
        <v>6672388</v>
      </c>
      <c r="O7" s="47">
        <f t="shared" si="2"/>
        <v>71.417433745772144</v>
      </c>
      <c r="P7" s="9"/>
    </row>
    <row r="8" spans="1:133">
      <c r="A8" s="12"/>
      <c r="B8" s="44">
        <v>515</v>
      </c>
      <c r="C8" s="20" t="s">
        <v>21</v>
      </c>
      <c r="D8" s="46">
        <v>6697475</v>
      </c>
      <c r="E8" s="46">
        <v>1761275</v>
      </c>
      <c r="F8" s="46">
        <v>0</v>
      </c>
      <c r="G8" s="46">
        <v>73861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8532611</v>
      </c>
      <c r="O8" s="47">
        <f t="shared" si="2"/>
        <v>91.328199255041312</v>
      </c>
      <c r="P8" s="9"/>
    </row>
    <row r="9" spans="1:133">
      <c r="A9" s="12"/>
      <c r="B9" s="44">
        <v>517</v>
      </c>
      <c r="C9" s="20" t="s">
        <v>22</v>
      </c>
      <c r="D9" s="46">
        <v>8241410</v>
      </c>
      <c r="E9" s="46">
        <v>0</v>
      </c>
      <c r="F9" s="46">
        <v>0</v>
      </c>
      <c r="G9" s="46">
        <v>0</v>
      </c>
      <c r="H9" s="46">
        <v>0</v>
      </c>
      <c r="I9" s="46">
        <v>1860470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10101880</v>
      </c>
      <c r="O9" s="47">
        <f t="shared" si="2"/>
        <v>108.12475917283898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4541765</v>
      </c>
      <c r="L10" s="46">
        <v>0</v>
      </c>
      <c r="M10" s="46">
        <v>0</v>
      </c>
      <c r="N10" s="46">
        <f t="shared" si="1"/>
        <v>4541765</v>
      </c>
      <c r="O10" s="47">
        <f t="shared" si="2"/>
        <v>48.612460932482769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SUM(D12:D13)</f>
        <v>50759766</v>
      </c>
      <c r="E11" s="31">
        <f t="shared" si="3"/>
        <v>0</v>
      </c>
      <c r="F11" s="31">
        <f t="shared" si="3"/>
        <v>0</v>
      </c>
      <c r="G11" s="31">
        <f t="shared" si="3"/>
        <v>935663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51695429</v>
      </c>
      <c r="O11" s="43">
        <f t="shared" si="2"/>
        <v>553.31837350687158</v>
      </c>
      <c r="P11" s="10"/>
    </row>
    <row r="12" spans="1:133">
      <c r="A12" s="12"/>
      <c r="B12" s="44">
        <v>521</v>
      </c>
      <c r="C12" s="20" t="s">
        <v>25</v>
      </c>
      <c r="D12" s="46">
        <v>30770765</v>
      </c>
      <c r="E12" s="46">
        <v>0</v>
      </c>
      <c r="F12" s="46">
        <v>0</v>
      </c>
      <c r="G12" s="46">
        <v>410496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31181261</v>
      </c>
      <c r="O12" s="47">
        <f t="shared" si="2"/>
        <v>333.74642505458746</v>
      </c>
      <c r="P12" s="9"/>
    </row>
    <row r="13" spans="1:133">
      <c r="A13" s="12"/>
      <c r="B13" s="44">
        <v>522</v>
      </c>
      <c r="C13" s="20" t="s">
        <v>26</v>
      </c>
      <c r="D13" s="46">
        <v>19989001</v>
      </c>
      <c r="E13" s="46">
        <v>0</v>
      </c>
      <c r="F13" s="46">
        <v>0</v>
      </c>
      <c r="G13" s="46">
        <v>525167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20514168</v>
      </c>
      <c r="O13" s="47">
        <f t="shared" si="2"/>
        <v>219.57194845228412</v>
      </c>
      <c r="P13" s="9"/>
    </row>
    <row r="14" spans="1:133" ht="15.75">
      <c r="A14" s="28" t="s">
        <v>27</v>
      </c>
      <c r="B14" s="29"/>
      <c r="C14" s="30"/>
      <c r="D14" s="31">
        <f t="shared" ref="D14:M14" si="4">SUM(D15:D15)</f>
        <v>0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7132917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7132917</v>
      </c>
      <c r="O14" s="43">
        <f t="shared" si="2"/>
        <v>76.346673374149077</v>
      </c>
      <c r="P14" s="10"/>
    </row>
    <row r="15" spans="1:133">
      <c r="A15" s="12"/>
      <c r="B15" s="44">
        <v>536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7132917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7132917</v>
      </c>
      <c r="O15" s="47">
        <f t="shared" si="2"/>
        <v>76.346673374149077</v>
      </c>
      <c r="P15" s="9"/>
    </row>
    <row r="16" spans="1:133" ht="15.75">
      <c r="A16" s="28" t="s">
        <v>29</v>
      </c>
      <c r="B16" s="29"/>
      <c r="C16" s="30"/>
      <c r="D16" s="31">
        <f t="shared" ref="D16:M16" si="5">SUM(D17:D17)</f>
        <v>6154185</v>
      </c>
      <c r="E16" s="31">
        <f t="shared" si="5"/>
        <v>0</v>
      </c>
      <c r="F16" s="31">
        <f t="shared" si="5"/>
        <v>0</v>
      </c>
      <c r="G16" s="31">
        <f t="shared" si="5"/>
        <v>2308152</v>
      </c>
      <c r="H16" s="31">
        <f t="shared" si="5"/>
        <v>0</v>
      </c>
      <c r="I16" s="31">
        <f t="shared" si="5"/>
        <v>0</v>
      </c>
      <c r="J16" s="31">
        <f t="shared" si="5"/>
        <v>1958933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31">
        <f t="shared" si="1"/>
        <v>10421270</v>
      </c>
      <c r="O16" s="43">
        <f t="shared" si="2"/>
        <v>111.54332748212528</v>
      </c>
      <c r="P16" s="10"/>
    </row>
    <row r="17" spans="1:119">
      <c r="A17" s="12"/>
      <c r="B17" s="44">
        <v>541</v>
      </c>
      <c r="C17" s="20" t="s">
        <v>30</v>
      </c>
      <c r="D17" s="46">
        <v>6154185</v>
      </c>
      <c r="E17" s="46">
        <v>0</v>
      </c>
      <c r="F17" s="46">
        <v>0</v>
      </c>
      <c r="G17" s="46">
        <v>2308152</v>
      </c>
      <c r="H17" s="46">
        <v>0</v>
      </c>
      <c r="I17" s="46">
        <v>0</v>
      </c>
      <c r="J17" s="46">
        <v>1958933</v>
      </c>
      <c r="K17" s="46">
        <v>0</v>
      </c>
      <c r="L17" s="46">
        <v>0</v>
      </c>
      <c r="M17" s="46">
        <v>0</v>
      </c>
      <c r="N17" s="46">
        <f t="shared" si="1"/>
        <v>10421270</v>
      </c>
      <c r="O17" s="47">
        <f t="shared" si="2"/>
        <v>111.54332748212528</v>
      </c>
      <c r="P17" s="9"/>
    </row>
    <row r="18" spans="1:119" ht="15.75">
      <c r="A18" s="28" t="s">
        <v>31</v>
      </c>
      <c r="B18" s="29"/>
      <c r="C18" s="30"/>
      <c r="D18" s="31">
        <f t="shared" ref="D18:M18" si="6">SUM(D19:D19)</f>
        <v>875082</v>
      </c>
      <c r="E18" s="31">
        <f t="shared" si="6"/>
        <v>1475321</v>
      </c>
      <c r="F18" s="31">
        <f t="shared" si="6"/>
        <v>0</v>
      </c>
      <c r="G18" s="31">
        <f t="shared" si="6"/>
        <v>0</v>
      </c>
      <c r="H18" s="31">
        <f t="shared" si="6"/>
        <v>0</v>
      </c>
      <c r="I18" s="31">
        <f t="shared" si="6"/>
        <v>0</v>
      </c>
      <c r="J18" s="31">
        <f t="shared" si="6"/>
        <v>0</v>
      </c>
      <c r="K18" s="31">
        <f t="shared" si="6"/>
        <v>0</v>
      </c>
      <c r="L18" s="31">
        <f t="shared" si="6"/>
        <v>0</v>
      </c>
      <c r="M18" s="31">
        <f t="shared" si="6"/>
        <v>0</v>
      </c>
      <c r="N18" s="31">
        <f t="shared" si="1"/>
        <v>2350403</v>
      </c>
      <c r="O18" s="43">
        <f t="shared" si="2"/>
        <v>25.157372522156098</v>
      </c>
      <c r="P18" s="10"/>
    </row>
    <row r="19" spans="1:119">
      <c r="A19" s="13"/>
      <c r="B19" s="45">
        <v>554</v>
      </c>
      <c r="C19" s="21" t="s">
        <v>32</v>
      </c>
      <c r="D19" s="46">
        <v>875082</v>
      </c>
      <c r="E19" s="46">
        <v>1475321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2350403</v>
      </c>
      <c r="O19" s="47">
        <f t="shared" si="2"/>
        <v>25.157372522156098</v>
      </c>
      <c r="P19" s="9"/>
    </row>
    <row r="20" spans="1:119" ht="15.75">
      <c r="A20" s="28" t="s">
        <v>33</v>
      </c>
      <c r="B20" s="29"/>
      <c r="C20" s="30"/>
      <c r="D20" s="31">
        <f t="shared" ref="D20:M20" si="7">SUM(D21:D21)</f>
        <v>5069846</v>
      </c>
      <c r="E20" s="31">
        <f t="shared" si="7"/>
        <v>0</v>
      </c>
      <c r="F20" s="31">
        <f t="shared" si="7"/>
        <v>0</v>
      </c>
      <c r="G20" s="31">
        <f t="shared" si="7"/>
        <v>16559431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1"/>
        <v>21629277</v>
      </c>
      <c r="O20" s="43">
        <f t="shared" si="2"/>
        <v>231.50743888341825</v>
      </c>
      <c r="P20" s="9"/>
    </row>
    <row r="21" spans="1:119">
      <c r="A21" s="12"/>
      <c r="B21" s="44">
        <v>572</v>
      </c>
      <c r="C21" s="20" t="s">
        <v>34</v>
      </c>
      <c r="D21" s="46">
        <v>5069846</v>
      </c>
      <c r="E21" s="46">
        <v>0</v>
      </c>
      <c r="F21" s="46">
        <v>0</v>
      </c>
      <c r="G21" s="46">
        <v>16559431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21629277</v>
      </c>
      <c r="O21" s="47">
        <f t="shared" si="2"/>
        <v>231.50743888341825</v>
      </c>
      <c r="P21" s="9"/>
    </row>
    <row r="22" spans="1:119" ht="15.75">
      <c r="A22" s="28" t="s">
        <v>36</v>
      </c>
      <c r="B22" s="29"/>
      <c r="C22" s="30"/>
      <c r="D22" s="31">
        <f t="shared" ref="D22:M22" si="8">SUM(D23:D23)</f>
        <v>4618923</v>
      </c>
      <c r="E22" s="31">
        <f t="shared" si="8"/>
        <v>0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1"/>
        <v>4618923</v>
      </c>
      <c r="O22" s="43">
        <f t="shared" si="2"/>
        <v>49.43831613649013</v>
      </c>
      <c r="P22" s="9"/>
    </row>
    <row r="23" spans="1:119" ht="15.75" thickBot="1">
      <c r="A23" s="12"/>
      <c r="B23" s="44">
        <v>581</v>
      </c>
      <c r="C23" s="20" t="s">
        <v>35</v>
      </c>
      <c r="D23" s="46">
        <v>4618923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4618923</v>
      </c>
      <c r="O23" s="47">
        <f t="shared" si="2"/>
        <v>49.43831613649013</v>
      </c>
      <c r="P23" s="9"/>
    </row>
    <row r="24" spans="1:119" ht="16.5" thickBot="1">
      <c r="A24" s="14" t="s">
        <v>10</v>
      </c>
      <c r="B24" s="23"/>
      <c r="C24" s="22"/>
      <c r="D24" s="15">
        <f>SUM(D5,D11,D14,D16,D18,D20,D22)</f>
        <v>92674180</v>
      </c>
      <c r="E24" s="15">
        <f t="shared" ref="E24:M24" si="9">SUM(E5,E11,E14,E16,E18,E20,E22)</f>
        <v>3504889</v>
      </c>
      <c r="F24" s="15">
        <f t="shared" si="9"/>
        <v>0</v>
      </c>
      <c r="G24" s="15">
        <f t="shared" si="9"/>
        <v>19877107</v>
      </c>
      <c r="H24" s="15">
        <f t="shared" si="9"/>
        <v>0</v>
      </c>
      <c r="I24" s="15">
        <f t="shared" si="9"/>
        <v>8993387</v>
      </c>
      <c r="J24" s="15">
        <f t="shared" si="9"/>
        <v>13979235</v>
      </c>
      <c r="K24" s="15">
        <f t="shared" si="9"/>
        <v>4983206</v>
      </c>
      <c r="L24" s="15">
        <f t="shared" si="9"/>
        <v>0</v>
      </c>
      <c r="M24" s="15">
        <f t="shared" si="9"/>
        <v>0</v>
      </c>
      <c r="N24" s="15">
        <f t="shared" si="1"/>
        <v>144012004</v>
      </c>
      <c r="O24" s="37">
        <f t="shared" si="2"/>
        <v>1541.4223145095689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6"/>
      <c r="B25" s="18"/>
      <c r="C25" s="18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/>
    </row>
    <row r="26" spans="1:119">
      <c r="A26" s="38"/>
      <c r="B26" s="39"/>
      <c r="C26" s="39"/>
      <c r="D26" s="40"/>
      <c r="E26" s="40"/>
      <c r="F26" s="40"/>
      <c r="G26" s="40"/>
      <c r="H26" s="40"/>
      <c r="I26" s="40"/>
      <c r="J26" s="40"/>
      <c r="K26" s="40"/>
      <c r="L26" s="93" t="s">
        <v>78</v>
      </c>
      <c r="M26" s="93"/>
      <c r="N26" s="93"/>
      <c r="O26" s="41">
        <v>93428</v>
      </c>
    </row>
    <row r="27" spans="1:119">
      <c r="A27" s="94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  <row r="28" spans="1:119" ht="15.75" customHeight="1" thickBot="1">
      <c r="A28" s="97" t="s">
        <v>41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103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97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98</v>
      </c>
      <c r="N4" s="34" t="s">
        <v>5</v>
      </c>
      <c r="O4" s="34" t="s">
        <v>99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15958629</v>
      </c>
      <c r="E5" s="26">
        <f t="shared" si="0"/>
        <v>1721883</v>
      </c>
      <c r="F5" s="26">
        <f t="shared" si="0"/>
        <v>515917</v>
      </c>
      <c r="G5" s="26">
        <f t="shared" si="0"/>
        <v>3567463</v>
      </c>
      <c r="H5" s="26">
        <f t="shared" si="0"/>
        <v>0</v>
      </c>
      <c r="I5" s="26">
        <f t="shared" si="0"/>
        <v>3922505</v>
      </c>
      <c r="J5" s="26">
        <f t="shared" si="0"/>
        <v>5419199</v>
      </c>
      <c r="K5" s="26">
        <f t="shared" si="0"/>
        <v>24094400</v>
      </c>
      <c r="L5" s="26">
        <f t="shared" si="0"/>
        <v>0</v>
      </c>
      <c r="M5" s="26">
        <f t="shared" si="0"/>
        <v>0</v>
      </c>
      <c r="N5" s="26">
        <f t="shared" si="0"/>
        <v>2237800</v>
      </c>
      <c r="O5" s="27">
        <f>SUM(D5:N5)</f>
        <v>57437796</v>
      </c>
      <c r="P5" s="32">
        <f t="shared" ref="P5:P40" si="1">(O5/P$42)</f>
        <v>536.88211321319079</v>
      </c>
      <c r="Q5" s="6"/>
    </row>
    <row r="6" spans="1:134">
      <c r="A6" s="12"/>
      <c r="B6" s="44">
        <v>511</v>
      </c>
      <c r="C6" s="20" t="s">
        <v>50</v>
      </c>
      <c r="D6" s="46">
        <v>572541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572541</v>
      </c>
      <c r="P6" s="47">
        <f t="shared" si="1"/>
        <v>5.3516507141254763</v>
      </c>
      <c r="Q6" s="9"/>
    </row>
    <row r="7" spans="1:134">
      <c r="A7" s="12"/>
      <c r="B7" s="44">
        <v>512</v>
      </c>
      <c r="C7" s="20" t="s">
        <v>19</v>
      </c>
      <c r="D7" s="46">
        <v>1866752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444816</v>
      </c>
      <c r="L7" s="46">
        <v>0</v>
      </c>
      <c r="M7" s="46">
        <v>0</v>
      </c>
      <c r="N7" s="46">
        <v>0</v>
      </c>
      <c r="O7" s="46">
        <f t="shared" ref="O7:O12" si="2">SUM(D7:N7)</f>
        <v>2311568</v>
      </c>
      <c r="P7" s="47">
        <f t="shared" si="1"/>
        <v>21.606670156285052</v>
      </c>
      <c r="Q7" s="9"/>
    </row>
    <row r="8" spans="1:134">
      <c r="A8" s="12"/>
      <c r="B8" s="44">
        <v>513</v>
      </c>
      <c r="C8" s="20" t="s">
        <v>20</v>
      </c>
      <c r="D8" s="46">
        <v>5564939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5419199</v>
      </c>
      <c r="K8" s="46">
        <v>23649584</v>
      </c>
      <c r="L8" s="46">
        <v>0</v>
      </c>
      <c r="M8" s="46">
        <v>0</v>
      </c>
      <c r="N8" s="46">
        <v>0</v>
      </c>
      <c r="O8" s="46">
        <f t="shared" si="2"/>
        <v>34633722</v>
      </c>
      <c r="P8" s="47">
        <f t="shared" si="1"/>
        <v>323.72805279294101</v>
      </c>
      <c r="Q8" s="9"/>
    </row>
    <row r="9" spans="1:134">
      <c r="A9" s="12"/>
      <c r="B9" s="44">
        <v>514</v>
      </c>
      <c r="C9" s="20" t="s">
        <v>43</v>
      </c>
      <c r="D9" s="46">
        <v>477644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477644</v>
      </c>
      <c r="P9" s="47">
        <f t="shared" si="1"/>
        <v>4.464630225080386</v>
      </c>
      <c r="Q9" s="9"/>
    </row>
    <row r="10" spans="1:134">
      <c r="A10" s="12"/>
      <c r="B10" s="44">
        <v>515</v>
      </c>
      <c r="C10" s="20" t="s">
        <v>21</v>
      </c>
      <c r="D10" s="46">
        <v>3267269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3267269</v>
      </c>
      <c r="P10" s="47">
        <f t="shared" si="1"/>
        <v>30.539790996784564</v>
      </c>
      <c r="Q10" s="9"/>
    </row>
    <row r="11" spans="1:134">
      <c r="A11" s="12"/>
      <c r="B11" s="44">
        <v>517</v>
      </c>
      <c r="C11" s="20" t="s">
        <v>22</v>
      </c>
      <c r="D11" s="46">
        <v>2643479</v>
      </c>
      <c r="E11" s="46">
        <v>1721883</v>
      </c>
      <c r="F11" s="46">
        <v>515917</v>
      </c>
      <c r="G11" s="46">
        <v>740965</v>
      </c>
      <c r="H11" s="46">
        <v>0</v>
      </c>
      <c r="I11" s="46">
        <v>3922505</v>
      </c>
      <c r="J11" s="46">
        <v>0</v>
      </c>
      <c r="K11" s="46">
        <v>0</v>
      </c>
      <c r="L11" s="46">
        <v>0</v>
      </c>
      <c r="M11" s="46">
        <v>0</v>
      </c>
      <c r="N11" s="46">
        <v>2237800</v>
      </c>
      <c r="O11" s="46">
        <f t="shared" si="2"/>
        <v>11782549</v>
      </c>
      <c r="P11" s="47">
        <f t="shared" si="1"/>
        <v>110.13374897180887</v>
      </c>
      <c r="Q11" s="9"/>
    </row>
    <row r="12" spans="1:134">
      <c r="A12" s="12"/>
      <c r="B12" s="44">
        <v>519</v>
      </c>
      <c r="C12" s="20" t="s">
        <v>44</v>
      </c>
      <c r="D12" s="46">
        <v>1566005</v>
      </c>
      <c r="E12" s="46">
        <v>0</v>
      </c>
      <c r="F12" s="46">
        <v>0</v>
      </c>
      <c r="G12" s="46">
        <v>2826498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4392503</v>
      </c>
      <c r="P12" s="47">
        <f t="shared" si="1"/>
        <v>41.057569356165409</v>
      </c>
      <c r="Q12" s="9"/>
    </row>
    <row r="13" spans="1:134" ht="15.75">
      <c r="A13" s="28" t="s">
        <v>24</v>
      </c>
      <c r="B13" s="29"/>
      <c r="C13" s="30"/>
      <c r="D13" s="31">
        <f t="shared" ref="D13:N13" si="3">SUM(D14:D19)</f>
        <v>93956295</v>
      </c>
      <c r="E13" s="31">
        <f t="shared" si="3"/>
        <v>439757</v>
      </c>
      <c r="F13" s="31">
        <f t="shared" si="3"/>
        <v>0</v>
      </c>
      <c r="G13" s="31">
        <f t="shared" si="3"/>
        <v>6048655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100444707</v>
      </c>
      <c r="P13" s="43">
        <f t="shared" si="1"/>
        <v>938.87597210797878</v>
      </c>
      <c r="Q13" s="10"/>
    </row>
    <row r="14" spans="1:134">
      <c r="A14" s="12"/>
      <c r="B14" s="44">
        <v>521</v>
      </c>
      <c r="C14" s="20" t="s">
        <v>25</v>
      </c>
      <c r="D14" s="46">
        <v>52064228</v>
      </c>
      <c r="E14" s="46">
        <v>419247</v>
      </c>
      <c r="F14" s="46">
        <v>0</v>
      </c>
      <c r="G14" s="46">
        <v>615755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53099230</v>
      </c>
      <c r="P14" s="47">
        <f t="shared" si="1"/>
        <v>496.32870335751142</v>
      </c>
      <c r="Q14" s="9"/>
    </row>
    <row r="15" spans="1:134">
      <c r="A15" s="12"/>
      <c r="B15" s="44">
        <v>522</v>
      </c>
      <c r="C15" s="20" t="s">
        <v>26</v>
      </c>
      <c r="D15" s="46">
        <v>23867259</v>
      </c>
      <c r="E15" s="46">
        <v>20510</v>
      </c>
      <c r="F15" s="46">
        <v>0</v>
      </c>
      <c r="G15" s="46">
        <v>168275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9" si="4">SUM(D15:N15)</f>
        <v>24056044</v>
      </c>
      <c r="P15" s="47">
        <f t="shared" si="1"/>
        <v>224.85646451805877</v>
      </c>
      <c r="Q15" s="9"/>
    </row>
    <row r="16" spans="1:134">
      <c r="A16" s="12"/>
      <c r="B16" s="44">
        <v>524</v>
      </c>
      <c r="C16" s="20" t="s">
        <v>51</v>
      </c>
      <c r="D16" s="46">
        <v>4735399</v>
      </c>
      <c r="E16" s="46">
        <v>0</v>
      </c>
      <c r="F16" s="46">
        <v>0</v>
      </c>
      <c r="G16" s="46">
        <v>1616169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6351568</v>
      </c>
      <c r="P16" s="47">
        <f t="shared" si="1"/>
        <v>59.369326254393179</v>
      </c>
      <c r="Q16" s="9"/>
    </row>
    <row r="17" spans="1:17">
      <c r="A17" s="12"/>
      <c r="B17" s="44">
        <v>525</v>
      </c>
      <c r="C17" s="20" t="s">
        <v>87</v>
      </c>
      <c r="D17" s="46">
        <v>106238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106238</v>
      </c>
      <c r="P17" s="47">
        <f t="shared" si="1"/>
        <v>0.99302699469079492</v>
      </c>
      <c r="Q17" s="9"/>
    </row>
    <row r="18" spans="1:17">
      <c r="A18" s="12"/>
      <c r="B18" s="44">
        <v>526</v>
      </c>
      <c r="C18" s="20" t="s">
        <v>52</v>
      </c>
      <c r="D18" s="46">
        <v>10375123</v>
      </c>
      <c r="E18" s="46">
        <v>0</v>
      </c>
      <c r="F18" s="46">
        <v>0</v>
      </c>
      <c r="G18" s="46">
        <v>179587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10554710</v>
      </c>
      <c r="P18" s="47">
        <f t="shared" si="1"/>
        <v>98.656901966649215</v>
      </c>
      <c r="Q18" s="9"/>
    </row>
    <row r="19" spans="1:17">
      <c r="A19" s="12"/>
      <c r="B19" s="44">
        <v>529</v>
      </c>
      <c r="C19" s="20" t="s">
        <v>66</v>
      </c>
      <c r="D19" s="46">
        <v>2808048</v>
      </c>
      <c r="E19" s="46">
        <v>0</v>
      </c>
      <c r="F19" s="46">
        <v>0</v>
      </c>
      <c r="G19" s="46">
        <v>3468869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6276917</v>
      </c>
      <c r="P19" s="47">
        <f t="shared" si="1"/>
        <v>58.671549016675392</v>
      </c>
      <c r="Q19" s="9"/>
    </row>
    <row r="20" spans="1:17" ht="15.75">
      <c r="A20" s="28" t="s">
        <v>27</v>
      </c>
      <c r="B20" s="29"/>
      <c r="C20" s="30"/>
      <c r="D20" s="31">
        <f t="shared" ref="D20:N20" si="5">SUM(D21:D25)</f>
        <v>3504816</v>
      </c>
      <c r="E20" s="31">
        <f t="shared" si="5"/>
        <v>570</v>
      </c>
      <c r="F20" s="31">
        <f t="shared" si="5"/>
        <v>0</v>
      </c>
      <c r="G20" s="31">
        <f t="shared" si="5"/>
        <v>302432</v>
      </c>
      <c r="H20" s="31">
        <f t="shared" si="5"/>
        <v>0</v>
      </c>
      <c r="I20" s="31">
        <f t="shared" si="5"/>
        <v>22349447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5"/>
        <v>0</v>
      </c>
      <c r="O20" s="42">
        <f>SUM(D20:N20)</f>
        <v>26157265</v>
      </c>
      <c r="P20" s="43">
        <f t="shared" si="1"/>
        <v>244.49698085695059</v>
      </c>
      <c r="Q20" s="10"/>
    </row>
    <row r="21" spans="1:17">
      <c r="A21" s="12"/>
      <c r="B21" s="44">
        <v>534</v>
      </c>
      <c r="C21" s="20" t="s">
        <v>100</v>
      </c>
      <c r="D21" s="46">
        <v>482527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37" si="6">SUM(D21:N21)</f>
        <v>482527</v>
      </c>
      <c r="P21" s="47">
        <f t="shared" si="1"/>
        <v>4.5102725641217383</v>
      </c>
      <c r="Q21" s="9"/>
    </row>
    <row r="22" spans="1:17">
      <c r="A22" s="12"/>
      <c r="B22" s="44">
        <v>536</v>
      </c>
      <c r="C22" s="20" t="s">
        <v>28</v>
      </c>
      <c r="D22" s="46">
        <v>0</v>
      </c>
      <c r="E22" s="46">
        <v>0</v>
      </c>
      <c r="F22" s="46">
        <v>0</v>
      </c>
      <c r="G22" s="46">
        <v>64440</v>
      </c>
      <c r="H22" s="46">
        <v>0</v>
      </c>
      <c r="I22" s="46">
        <v>22349447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22413887</v>
      </c>
      <c r="P22" s="47">
        <f t="shared" si="1"/>
        <v>209.50690757496449</v>
      </c>
      <c r="Q22" s="9"/>
    </row>
    <row r="23" spans="1:17">
      <c r="A23" s="12"/>
      <c r="B23" s="44">
        <v>537</v>
      </c>
      <c r="C23" s="20" t="s">
        <v>53</v>
      </c>
      <c r="D23" s="46">
        <v>303488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303488</v>
      </c>
      <c r="P23" s="47">
        <f t="shared" si="1"/>
        <v>2.8367606371046139</v>
      </c>
      <c r="Q23" s="9"/>
    </row>
    <row r="24" spans="1:17">
      <c r="A24" s="12"/>
      <c r="B24" s="44">
        <v>538</v>
      </c>
      <c r="C24" s="20" t="s">
        <v>45</v>
      </c>
      <c r="D24" s="46">
        <v>815542</v>
      </c>
      <c r="E24" s="46">
        <v>570</v>
      </c>
      <c r="F24" s="46">
        <v>0</v>
      </c>
      <c r="G24" s="46">
        <v>237992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1054104</v>
      </c>
      <c r="P24" s="47">
        <f t="shared" si="1"/>
        <v>9.8529125850594479</v>
      </c>
      <c r="Q24" s="9"/>
    </row>
    <row r="25" spans="1:17">
      <c r="A25" s="12"/>
      <c r="B25" s="44">
        <v>539</v>
      </c>
      <c r="C25" s="20" t="s">
        <v>54</v>
      </c>
      <c r="D25" s="46">
        <v>1903259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1903259</v>
      </c>
      <c r="P25" s="47">
        <f t="shared" si="1"/>
        <v>17.790127495700293</v>
      </c>
      <c r="Q25" s="9"/>
    </row>
    <row r="26" spans="1:17" ht="15.75">
      <c r="A26" s="28" t="s">
        <v>29</v>
      </c>
      <c r="B26" s="29"/>
      <c r="C26" s="30"/>
      <c r="D26" s="31">
        <f t="shared" ref="D26:N26" si="7">SUM(D27:D29)</f>
        <v>6007515</v>
      </c>
      <c r="E26" s="31">
        <f t="shared" si="7"/>
        <v>0</v>
      </c>
      <c r="F26" s="31">
        <f t="shared" si="7"/>
        <v>0</v>
      </c>
      <c r="G26" s="31">
        <f t="shared" si="7"/>
        <v>5896988</v>
      </c>
      <c r="H26" s="31">
        <f t="shared" si="7"/>
        <v>0</v>
      </c>
      <c r="I26" s="31">
        <f t="shared" si="7"/>
        <v>0</v>
      </c>
      <c r="J26" s="31">
        <f t="shared" si="7"/>
        <v>5089234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7"/>
        <v>0</v>
      </c>
      <c r="O26" s="31">
        <f t="shared" si="6"/>
        <v>16993737</v>
      </c>
      <c r="P26" s="43">
        <f t="shared" si="1"/>
        <v>158.8437242952217</v>
      </c>
      <c r="Q26" s="10"/>
    </row>
    <row r="27" spans="1:17">
      <c r="A27" s="12"/>
      <c r="B27" s="44">
        <v>541</v>
      </c>
      <c r="C27" s="20" t="s">
        <v>30</v>
      </c>
      <c r="D27" s="46">
        <v>5412624</v>
      </c>
      <c r="E27" s="46">
        <v>0</v>
      </c>
      <c r="F27" s="46">
        <v>0</v>
      </c>
      <c r="G27" s="46">
        <v>5896988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11309612</v>
      </c>
      <c r="P27" s="47">
        <f t="shared" si="1"/>
        <v>105.71311597995962</v>
      </c>
      <c r="Q27" s="9"/>
    </row>
    <row r="28" spans="1:17">
      <c r="A28" s="12"/>
      <c r="B28" s="44">
        <v>544</v>
      </c>
      <c r="C28" s="20" t="s">
        <v>55</v>
      </c>
      <c r="D28" s="46">
        <v>594891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594891</v>
      </c>
      <c r="P28" s="47">
        <f t="shared" si="1"/>
        <v>5.560560457638525</v>
      </c>
      <c r="Q28" s="9"/>
    </row>
    <row r="29" spans="1:17">
      <c r="A29" s="12"/>
      <c r="B29" s="44">
        <v>549</v>
      </c>
      <c r="C29" s="20" t="s">
        <v>56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5089234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5089234</v>
      </c>
      <c r="P29" s="47">
        <f t="shared" si="1"/>
        <v>47.570047857623571</v>
      </c>
      <c r="Q29" s="9"/>
    </row>
    <row r="30" spans="1:17" ht="15.75">
      <c r="A30" s="28" t="s">
        <v>31</v>
      </c>
      <c r="B30" s="29"/>
      <c r="C30" s="30"/>
      <c r="D30" s="31">
        <f t="shared" ref="D30:N30" si="8">SUM(D31:D32)</f>
        <v>390277</v>
      </c>
      <c r="E30" s="31">
        <f t="shared" si="8"/>
        <v>10104478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8"/>
        <v>9362538</v>
      </c>
      <c r="O30" s="31">
        <f t="shared" si="6"/>
        <v>19857293</v>
      </c>
      <c r="P30" s="43">
        <f t="shared" si="1"/>
        <v>185.60993232632916</v>
      </c>
      <c r="Q30" s="10"/>
    </row>
    <row r="31" spans="1:17">
      <c r="A31" s="13"/>
      <c r="B31" s="45">
        <v>552</v>
      </c>
      <c r="C31" s="21" t="s">
        <v>57</v>
      </c>
      <c r="D31" s="46">
        <v>96907</v>
      </c>
      <c r="E31" s="46">
        <v>9362538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9362538</v>
      </c>
      <c r="O31" s="46">
        <f t="shared" si="6"/>
        <v>18821983</v>
      </c>
      <c r="P31" s="47">
        <f t="shared" si="1"/>
        <v>175.93269086966276</v>
      </c>
      <c r="Q31" s="9"/>
    </row>
    <row r="32" spans="1:17">
      <c r="A32" s="13"/>
      <c r="B32" s="45">
        <v>554</v>
      </c>
      <c r="C32" s="21" t="s">
        <v>32</v>
      </c>
      <c r="D32" s="46">
        <v>293370</v>
      </c>
      <c r="E32" s="46">
        <v>741940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1035310</v>
      </c>
      <c r="P32" s="47">
        <f t="shared" si="1"/>
        <v>9.6772414566664171</v>
      </c>
      <c r="Q32" s="9"/>
    </row>
    <row r="33" spans="1:120" ht="15.75">
      <c r="A33" s="28" t="s">
        <v>58</v>
      </c>
      <c r="B33" s="29"/>
      <c r="C33" s="30"/>
      <c r="D33" s="31">
        <f t="shared" ref="D33:N33" si="9">SUM(D34:D35)</f>
        <v>0</v>
      </c>
      <c r="E33" s="31">
        <f t="shared" si="9"/>
        <v>113251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16425399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9"/>
        <v>0</v>
      </c>
      <c r="O33" s="31">
        <f t="shared" si="6"/>
        <v>16538650</v>
      </c>
      <c r="P33" s="43">
        <f t="shared" si="1"/>
        <v>154.58993868241981</v>
      </c>
      <c r="Q33" s="10"/>
    </row>
    <row r="34" spans="1:120">
      <c r="A34" s="12"/>
      <c r="B34" s="44">
        <v>562</v>
      </c>
      <c r="C34" s="20" t="s">
        <v>59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16425399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16425399</v>
      </c>
      <c r="P34" s="47">
        <f t="shared" si="1"/>
        <v>153.53135982950721</v>
      </c>
      <c r="Q34" s="9"/>
    </row>
    <row r="35" spans="1:120">
      <c r="A35" s="12"/>
      <c r="B35" s="44">
        <v>569</v>
      </c>
      <c r="C35" s="20" t="s">
        <v>82</v>
      </c>
      <c r="D35" s="46">
        <v>0</v>
      </c>
      <c r="E35" s="46">
        <v>113251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113251</v>
      </c>
      <c r="P35" s="47">
        <f t="shared" si="1"/>
        <v>1.058578852912585</v>
      </c>
      <c r="Q35" s="9"/>
    </row>
    <row r="36" spans="1:120" ht="15.75">
      <c r="A36" s="28" t="s">
        <v>33</v>
      </c>
      <c r="B36" s="29"/>
      <c r="C36" s="30"/>
      <c r="D36" s="31">
        <f t="shared" ref="D36:N36" si="10">SUM(D37:D37)</f>
        <v>5921645</v>
      </c>
      <c r="E36" s="31">
        <f t="shared" si="10"/>
        <v>29120</v>
      </c>
      <c r="F36" s="31">
        <f t="shared" si="10"/>
        <v>0</v>
      </c>
      <c r="G36" s="31">
        <f t="shared" si="10"/>
        <v>1622998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10"/>
        <v>0</v>
      </c>
      <c r="O36" s="31">
        <f>SUM(D36:N36)</f>
        <v>7573763</v>
      </c>
      <c r="P36" s="43">
        <f t="shared" si="1"/>
        <v>70.793417707320714</v>
      </c>
      <c r="Q36" s="9"/>
    </row>
    <row r="37" spans="1:120">
      <c r="A37" s="12"/>
      <c r="B37" s="44">
        <v>572</v>
      </c>
      <c r="C37" s="20" t="s">
        <v>34</v>
      </c>
      <c r="D37" s="46">
        <v>5921645</v>
      </c>
      <c r="E37" s="46">
        <v>29120</v>
      </c>
      <c r="F37" s="46">
        <v>0</v>
      </c>
      <c r="G37" s="46">
        <v>1622998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7573763</v>
      </c>
      <c r="P37" s="47">
        <f t="shared" si="1"/>
        <v>70.793417707320714</v>
      </c>
      <c r="Q37" s="9"/>
    </row>
    <row r="38" spans="1:120" ht="15.75">
      <c r="A38" s="28" t="s">
        <v>36</v>
      </c>
      <c r="B38" s="29"/>
      <c r="C38" s="30"/>
      <c r="D38" s="31">
        <f t="shared" ref="D38:N38" si="11">SUM(D39:D39)</f>
        <v>12565900</v>
      </c>
      <c r="E38" s="31">
        <f t="shared" si="11"/>
        <v>65721</v>
      </c>
      <c r="F38" s="31">
        <f t="shared" si="11"/>
        <v>0</v>
      </c>
      <c r="G38" s="31">
        <f t="shared" si="11"/>
        <v>520863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11"/>
        <v>0</v>
      </c>
      <c r="O38" s="31">
        <f>SUM(D38:N38)</f>
        <v>13152484</v>
      </c>
      <c r="P38" s="43">
        <f t="shared" si="1"/>
        <v>122.93879458610634</v>
      </c>
      <c r="Q38" s="9"/>
    </row>
    <row r="39" spans="1:120" ht="15.75" thickBot="1">
      <c r="A39" s="12"/>
      <c r="B39" s="44">
        <v>581</v>
      </c>
      <c r="C39" s="20" t="s">
        <v>101</v>
      </c>
      <c r="D39" s="46">
        <v>12565900</v>
      </c>
      <c r="E39" s="46">
        <v>65721</v>
      </c>
      <c r="F39" s="46">
        <v>0</v>
      </c>
      <c r="G39" s="46">
        <v>520863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>SUM(D39:N39)</f>
        <v>13152484</v>
      </c>
      <c r="P39" s="47">
        <f t="shared" si="1"/>
        <v>122.93879458610634</v>
      </c>
      <c r="Q39" s="9"/>
    </row>
    <row r="40" spans="1:120" ht="16.5" thickBot="1">
      <c r="A40" s="14" t="s">
        <v>10</v>
      </c>
      <c r="B40" s="23"/>
      <c r="C40" s="22"/>
      <c r="D40" s="15">
        <f>SUM(D5,D13,D20,D26,D30,D33,D36,D38)</f>
        <v>138305077</v>
      </c>
      <c r="E40" s="15">
        <f t="shared" ref="E40:N40" si="12">SUM(E5,E13,E20,E26,E30,E33,E36,E38)</f>
        <v>12474780</v>
      </c>
      <c r="F40" s="15">
        <f t="shared" si="12"/>
        <v>515917</v>
      </c>
      <c r="G40" s="15">
        <f t="shared" si="12"/>
        <v>17959399</v>
      </c>
      <c r="H40" s="15">
        <f t="shared" si="12"/>
        <v>0</v>
      </c>
      <c r="I40" s="15">
        <f t="shared" si="12"/>
        <v>26271952</v>
      </c>
      <c r="J40" s="15">
        <f t="shared" si="12"/>
        <v>26933832</v>
      </c>
      <c r="K40" s="15">
        <f t="shared" si="12"/>
        <v>24094400</v>
      </c>
      <c r="L40" s="15">
        <f t="shared" si="12"/>
        <v>0</v>
      </c>
      <c r="M40" s="15">
        <f t="shared" si="12"/>
        <v>0</v>
      </c>
      <c r="N40" s="15">
        <f t="shared" si="12"/>
        <v>11600338</v>
      </c>
      <c r="O40" s="15">
        <f>SUM(D40:N40)</f>
        <v>258155695</v>
      </c>
      <c r="P40" s="37">
        <f t="shared" si="1"/>
        <v>2413.0308737755176</v>
      </c>
      <c r="Q40" s="6"/>
      <c r="R40" s="2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</row>
    <row r="41" spans="1:120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9"/>
    </row>
    <row r="42" spans="1:120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40"/>
      <c r="M42" s="93" t="s">
        <v>104</v>
      </c>
      <c r="N42" s="93"/>
      <c r="O42" s="93"/>
      <c r="P42" s="41">
        <v>106984</v>
      </c>
    </row>
    <row r="43" spans="1:120">
      <c r="A43" s="94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6"/>
    </row>
    <row r="44" spans="1:120" ht="15.75" customHeight="1" thickBot="1">
      <c r="A44" s="97" t="s">
        <v>41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9"/>
    </row>
  </sheetData>
  <mergeCells count="10">
    <mergeCell ref="M42:O42"/>
    <mergeCell ref="A43:P43"/>
    <mergeCell ref="A44:P4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97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98</v>
      </c>
      <c r="N4" s="34" t="s">
        <v>5</v>
      </c>
      <c r="O4" s="34" t="s">
        <v>99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>SUM(D6:D14)</f>
        <v>15984698</v>
      </c>
      <c r="E5" s="26">
        <f t="shared" ref="E5:N5" si="0">SUM(E6:E14)</f>
        <v>80233</v>
      </c>
      <c r="F5" s="26">
        <f t="shared" si="0"/>
        <v>0</v>
      </c>
      <c r="G5" s="26">
        <f t="shared" si="0"/>
        <v>75831</v>
      </c>
      <c r="H5" s="26">
        <f t="shared" si="0"/>
        <v>0</v>
      </c>
      <c r="I5" s="26">
        <f t="shared" si="0"/>
        <v>4159579</v>
      </c>
      <c r="J5" s="26">
        <f t="shared" si="0"/>
        <v>4964190</v>
      </c>
      <c r="K5" s="26">
        <f t="shared" si="0"/>
        <v>21685257</v>
      </c>
      <c r="L5" s="26">
        <f>SUM(L6:L14)</f>
        <v>6844</v>
      </c>
      <c r="M5" s="26">
        <f t="shared" si="0"/>
        <v>0</v>
      </c>
      <c r="N5" s="26">
        <f t="shared" si="0"/>
        <v>0</v>
      </c>
      <c r="O5" s="27">
        <f>SUM(D5:N5)</f>
        <v>46956632</v>
      </c>
      <c r="P5" s="32">
        <f t="shared" ref="P5:P42" si="1">(O5/P$44)</f>
        <v>442.15700712812736</v>
      </c>
      <c r="Q5" s="6"/>
    </row>
    <row r="6" spans="1:134">
      <c r="A6" s="12"/>
      <c r="B6" s="44">
        <v>511</v>
      </c>
      <c r="C6" s="20" t="s">
        <v>50</v>
      </c>
      <c r="D6" s="46">
        <v>438675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438675</v>
      </c>
      <c r="P6" s="47">
        <f t="shared" si="1"/>
        <v>4.130688612887127</v>
      </c>
      <c r="Q6" s="9"/>
    </row>
    <row r="7" spans="1:134">
      <c r="A7" s="12"/>
      <c r="B7" s="44">
        <v>512</v>
      </c>
      <c r="C7" s="20" t="s">
        <v>19</v>
      </c>
      <c r="D7" s="46">
        <v>1799364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409931</v>
      </c>
      <c r="L7" s="46">
        <v>6844</v>
      </c>
      <c r="M7" s="46">
        <v>0</v>
      </c>
      <c r="N7" s="46">
        <v>0</v>
      </c>
      <c r="O7" s="46">
        <f t="shared" ref="O7:O14" si="2">SUM(D7:N7)</f>
        <v>2216139</v>
      </c>
      <c r="P7" s="47">
        <f t="shared" si="1"/>
        <v>20.867795365304758</v>
      </c>
      <c r="Q7" s="9"/>
    </row>
    <row r="8" spans="1:134">
      <c r="A8" s="12"/>
      <c r="B8" s="44">
        <v>513</v>
      </c>
      <c r="C8" s="20" t="s">
        <v>20</v>
      </c>
      <c r="D8" s="46">
        <v>5483406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4964190</v>
      </c>
      <c r="K8" s="46">
        <v>1171209</v>
      </c>
      <c r="L8" s="46">
        <v>0</v>
      </c>
      <c r="M8" s="46">
        <v>0</v>
      </c>
      <c r="N8" s="46">
        <v>0</v>
      </c>
      <c r="O8" s="46">
        <f t="shared" si="2"/>
        <v>11618805</v>
      </c>
      <c r="P8" s="47">
        <f t="shared" si="1"/>
        <v>109.40597369090105</v>
      </c>
      <c r="Q8" s="9"/>
    </row>
    <row r="9" spans="1:134">
      <c r="A9" s="12"/>
      <c r="B9" s="44">
        <v>514</v>
      </c>
      <c r="C9" s="20" t="s">
        <v>43</v>
      </c>
      <c r="D9" s="46">
        <v>539214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539214</v>
      </c>
      <c r="P9" s="47">
        <f t="shared" si="1"/>
        <v>5.0773924424900425</v>
      </c>
      <c r="Q9" s="9"/>
    </row>
    <row r="10" spans="1:134">
      <c r="A10" s="12"/>
      <c r="B10" s="44">
        <v>515</v>
      </c>
      <c r="C10" s="20" t="s">
        <v>21</v>
      </c>
      <c r="D10" s="46">
        <v>3148697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3148697</v>
      </c>
      <c r="P10" s="47">
        <f t="shared" si="1"/>
        <v>29.649026826994604</v>
      </c>
      <c r="Q10" s="9"/>
    </row>
    <row r="11" spans="1:134">
      <c r="A11" s="12"/>
      <c r="B11" s="44">
        <v>516</v>
      </c>
      <c r="C11" s="20" t="s">
        <v>80</v>
      </c>
      <c r="D11" s="46">
        <v>0</v>
      </c>
      <c r="E11" s="46">
        <v>0</v>
      </c>
      <c r="F11" s="46">
        <v>0</v>
      </c>
      <c r="G11" s="46">
        <v>5368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5368</v>
      </c>
      <c r="P11" s="47">
        <f t="shared" si="1"/>
        <v>5.0546615316528404E-2</v>
      </c>
      <c r="Q11" s="9"/>
    </row>
    <row r="12" spans="1:134">
      <c r="A12" s="12"/>
      <c r="B12" s="44">
        <v>517</v>
      </c>
      <c r="C12" s="20" t="s">
        <v>22</v>
      </c>
      <c r="D12" s="46">
        <v>2639411</v>
      </c>
      <c r="E12" s="46">
        <v>0</v>
      </c>
      <c r="F12" s="46">
        <v>0</v>
      </c>
      <c r="G12" s="46">
        <v>0</v>
      </c>
      <c r="H12" s="46">
        <v>0</v>
      </c>
      <c r="I12" s="46">
        <v>4159579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6798990</v>
      </c>
      <c r="P12" s="47">
        <f t="shared" si="1"/>
        <v>64.021224305313609</v>
      </c>
      <c r="Q12" s="9"/>
    </row>
    <row r="13" spans="1:134">
      <c r="A13" s="12"/>
      <c r="B13" s="44">
        <v>518</v>
      </c>
      <c r="C13" s="20" t="s">
        <v>23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20104117</v>
      </c>
      <c r="L13" s="46">
        <v>0</v>
      </c>
      <c r="M13" s="46">
        <v>0</v>
      </c>
      <c r="N13" s="46">
        <v>0</v>
      </c>
      <c r="O13" s="46">
        <f t="shared" si="2"/>
        <v>20104117</v>
      </c>
      <c r="P13" s="47">
        <f t="shared" si="1"/>
        <v>189.30608574468687</v>
      </c>
      <c r="Q13" s="9"/>
    </row>
    <row r="14" spans="1:134">
      <c r="A14" s="12"/>
      <c r="B14" s="44">
        <v>519</v>
      </c>
      <c r="C14" s="20" t="s">
        <v>44</v>
      </c>
      <c r="D14" s="46">
        <v>1935931</v>
      </c>
      <c r="E14" s="46">
        <v>80233</v>
      </c>
      <c r="F14" s="46">
        <v>0</v>
      </c>
      <c r="G14" s="46">
        <v>70463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2086627</v>
      </c>
      <c r="P14" s="47">
        <f t="shared" si="1"/>
        <v>19.64827352423281</v>
      </c>
      <c r="Q14" s="9"/>
    </row>
    <row r="15" spans="1:134" ht="15.75">
      <c r="A15" s="28" t="s">
        <v>24</v>
      </c>
      <c r="B15" s="29"/>
      <c r="C15" s="30"/>
      <c r="D15" s="31">
        <f t="shared" ref="D15:N15" si="3">SUM(D16:D21)</f>
        <v>92046057</v>
      </c>
      <c r="E15" s="31">
        <f t="shared" si="3"/>
        <v>889410</v>
      </c>
      <c r="F15" s="31">
        <f t="shared" si="3"/>
        <v>0</v>
      </c>
      <c r="G15" s="31">
        <f t="shared" si="3"/>
        <v>4865813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31">
        <f t="shared" si="3"/>
        <v>0</v>
      </c>
      <c r="O15" s="42">
        <f t="shared" ref="O15:O27" si="4">SUM(D15:N15)</f>
        <v>97801280</v>
      </c>
      <c r="P15" s="43">
        <f t="shared" si="1"/>
        <v>920.9246791401049</v>
      </c>
      <c r="Q15" s="10"/>
    </row>
    <row r="16" spans="1:134">
      <c r="A16" s="12"/>
      <c r="B16" s="44">
        <v>521</v>
      </c>
      <c r="C16" s="20" t="s">
        <v>25</v>
      </c>
      <c r="D16" s="46">
        <v>50701103</v>
      </c>
      <c r="E16" s="46">
        <v>731473</v>
      </c>
      <c r="F16" s="46">
        <v>0</v>
      </c>
      <c r="G16" s="46">
        <v>164346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51596922</v>
      </c>
      <c r="P16" s="47">
        <f t="shared" si="1"/>
        <v>485.85129803482141</v>
      </c>
      <c r="Q16" s="9"/>
    </row>
    <row r="17" spans="1:17">
      <c r="A17" s="12"/>
      <c r="B17" s="44">
        <v>522</v>
      </c>
      <c r="C17" s="20" t="s">
        <v>26</v>
      </c>
      <c r="D17" s="46">
        <v>22832483</v>
      </c>
      <c r="E17" s="46">
        <v>157937</v>
      </c>
      <c r="F17" s="46">
        <v>0</v>
      </c>
      <c r="G17" s="46">
        <v>1595561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24585981</v>
      </c>
      <c r="P17" s="47">
        <f t="shared" si="1"/>
        <v>231.50859235962673</v>
      </c>
      <c r="Q17" s="9"/>
    </row>
    <row r="18" spans="1:17">
      <c r="A18" s="12"/>
      <c r="B18" s="44">
        <v>524</v>
      </c>
      <c r="C18" s="20" t="s">
        <v>51</v>
      </c>
      <c r="D18" s="46">
        <v>4706274</v>
      </c>
      <c r="E18" s="46">
        <v>0</v>
      </c>
      <c r="F18" s="46">
        <v>0</v>
      </c>
      <c r="G18" s="46">
        <v>2966589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7672863</v>
      </c>
      <c r="P18" s="47">
        <f t="shared" si="1"/>
        <v>72.249861109803291</v>
      </c>
      <c r="Q18" s="9"/>
    </row>
    <row r="19" spans="1:17">
      <c r="A19" s="12"/>
      <c r="B19" s="44">
        <v>525</v>
      </c>
      <c r="C19" s="20" t="s">
        <v>87</v>
      </c>
      <c r="D19" s="46">
        <v>383970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383970</v>
      </c>
      <c r="P19" s="47">
        <f t="shared" si="1"/>
        <v>3.6155707680863287</v>
      </c>
      <c r="Q19" s="9"/>
    </row>
    <row r="20" spans="1:17">
      <c r="A20" s="12"/>
      <c r="B20" s="44">
        <v>526</v>
      </c>
      <c r="C20" s="20" t="s">
        <v>52</v>
      </c>
      <c r="D20" s="46">
        <v>10595474</v>
      </c>
      <c r="E20" s="46">
        <v>0</v>
      </c>
      <c r="F20" s="46">
        <v>0</v>
      </c>
      <c r="G20" s="46">
        <v>139317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10734791</v>
      </c>
      <c r="P20" s="47">
        <f t="shared" si="1"/>
        <v>101.08184634506917</v>
      </c>
      <c r="Q20" s="9"/>
    </row>
    <row r="21" spans="1:17">
      <c r="A21" s="12"/>
      <c r="B21" s="44">
        <v>529</v>
      </c>
      <c r="C21" s="20" t="s">
        <v>66</v>
      </c>
      <c r="D21" s="46">
        <v>2826753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2826753</v>
      </c>
      <c r="P21" s="47">
        <f t="shared" si="1"/>
        <v>26.617510522697955</v>
      </c>
      <c r="Q21" s="9"/>
    </row>
    <row r="22" spans="1:17" ht="15.75">
      <c r="A22" s="28" t="s">
        <v>27</v>
      </c>
      <c r="B22" s="29"/>
      <c r="C22" s="30"/>
      <c r="D22" s="31">
        <f t="shared" ref="D22:N22" si="5">SUM(D23:D27)</f>
        <v>2888127</v>
      </c>
      <c r="E22" s="31">
        <f t="shared" si="5"/>
        <v>0</v>
      </c>
      <c r="F22" s="31">
        <f t="shared" si="5"/>
        <v>0</v>
      </c>
      <c r="G22" s="31">
        <f t="shared" si="5"/>
        <v>496610</v>
      </c>
      <c r="H22" s="31">
        <f t="shared" si="5"/>
        <v>0</v>
      </c>
      <c r="I22" s="31">
        <f t="shared" si="5"/>
        <v>22316779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5"/>
        <v>0</v>
      </c>
      <c r="O22" s="42">
        <f t="shared" si="4"/>
        <v>25701516</v>
      </c>
      <c r="P22" s="43">
        <f t="shared" si="1"/>
        <v>242.01278731438148</v>
      </c>
      <c r="Q22" s="10"/>
    </row>
    <row r="23" spans="1:17">
      <c r="A23" s="12"/>
      <c r="B23" s="44">
        <v>534</v>
      </c>
      <c r="C23" s="20" t="s">
        <v>100</v>
      </c>
      <c r="D23" s="46">
        <v>200506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200506</v>
      </c>
      <c r="P23" s="47">
        <f t="shared" si="1"/>
        <v>1.8880215444589874</v>
      </c>
      <c r="Q23" s="9"/>
    </row>
    <row r="24" spans="1:17">
      <c r="A24" s="12"/>
      <c r="B24" s="44">
        <v>536</v>
      </c>
      <c r="C24" s="20" t="s">
        <v>28</v>
      </c>
      <c r="D24" s="46">
        <v>0</v>
      </c>
      <c r="E24" s="46">
        <v>0</v>
      </c>
      <c r="F24" s="46">
        <v>0</v>
      </c>
      <c r="G24" s="46">
        <v>92302</v>
      </c>
      <c r="H24" s="46">
        <v>0</v>
      </c>
      <c r="I24" s="46">
        <v>22316779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22409081</v>
      </c>
      <c r="P24" s="47">
        <f t="shared" si="1"/>
        <v>211.01028258269852</v>
      </c>
      <c r="Q24" s="9"/>
    </row>
    <row r="25" spans="1:17">
      <c r="A25" s="12"/>
      <c r="B25" s="44">
        <v>537</v>
      </c>
      <c r="C25" s="20" t="s">
        <v>53</v>
      </c>
      <c r="D25" s="46">
        <v>385748</v>
      </c>
      <c r="E25" s="46">
        <v>0</v>
      </c>
      <c r="F25" s="46">
        <v>0</v>
      </c>
      <c r="G25" s="46">
        <v>70144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455892</v>
      </c>
      <c r="P25" s="47">
        <f t="shared" si="1"/>
        <v>4.2928087835102025</v>
      </c>
      <c r="Q25" s="9"/>
    </row>
    <row r="26" spans="1:17">
      <c r="A26" s="12"/>
      <c r="B26" s="44">
        <v>538</v>
      </c>
      <c r="C26" s="20" t="s">
        <v>45</v>
      </c>
      <c r="D26" s="46">
        <v>555055</v>
      </c>
      <c r="E26" s="46">
        <v>0</v>
      </c>
      <c r="F26" s="46">
        <v>0</v>
      </c>
      <c r="G26" s="46">
        <v>334164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889219</v>
      </c>
      <c r="P26" s="47">
        <f t="shared" si="1"/>
        <v>8.3731391067712497</v>
      </c>
      <c r="Q26" s="9"/>
    </row>
    <row r="27" spans="1:17">
      <c r="A27" s="12"/>
      <c r="B27" s="44">
        <v>539</v>
      </c>
      <c r="C27" s="20" t="s">
        <v>54</v>
      </c>
      <c r="D27" s="46">
        <v>1746818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1746818</v>
      </c>
      <c r="P27" s="47">
        <f t="shared" si="1"/>
        <v>16.448535296942531</v>
      </c>
      <c r="Q27" s="9"/>
    </row>
    <row r="28" spans="1:17" ht="15.75">
      <c r="A28" s="28" t="s">
        <v>29</v>
      </c>
      <c r="B28" s="29"/>
      <c r="C28" s="30"/>
      <c r="D28" s="31">
        <f t="shared" ref="D28:N28" si="6">SUM(D29:D31)</f>
        <v>5527402</v>
      </c>
      <c r="E28" s="31">
        <f t="shared" si="6"/>
        <v>0</v>
      </c>
      <c r="F28" s="31">
        <f t="shared" si="6"/>
        <v>0</v>
      </c>
      <c r="G28" s="31">
        <f t="shared" si="6"/>
        <v>2602789</v>
      </c>
      <c r="H28" s="31">
        <f t="shared" si="6"/>
        <v>0</v>
      </c>
      <c r="I28" s="31">
        <f t="shared" si="6"/>
        <v>0</v>
      </c>
      <c r="J28" s="31">
        <f t="shared" si="6"/>
        <v>4930742</v>
      </c>
      <c r="K28" s="31">
        <f t="shared" si="6"/>
        <v>0</v>
      </c>
      <c r="L28" s="31">
        <f t="shared" si="6"/>
        <v>0</v>
      </c>
      <c r="M28" s="31">
        <f t="shared" si="6"/>
        <v>0</v>
      </c>
      <c r="N28" s="31">
        <f t="shared" si="6"/>
        <v>0</v>
      </c>
      <c r="O28" s="31">
        <f t="shared" ref="O28:O35" si="7">SUM(D28:N28)</f>
        <v>13060933</v>
      </c>
      <c r="P28" s="43">
        <f t="shared" si="1"/>
        <v>122.98546125669733</v>
      </c>
      <c r="Q28" s="10"/>
    </row>
    <row r="29" spans="1:17">
      <c r="A29" s="12"/>
      <c r="B29" s="44">
        <v>541</v>
      </c>
      <c r="C29" s="20" t="s">
        <v>30</v>
      </c>
      <c r="D29" s="46">
        <v>4959836</v>
      </c>
      <c r="E29" s="46">
        <v>0</v>
      </c>
      <c r="F29" s="46">
        <v>0</v>
      </c>
      <c r="G29" s="46">
        <v>2602789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7562625</v>
      </c>
      <c r="P29" s="47">
        <f t="shared" si="1"/>
        <v>71.211828736617107</v>
      </c>
      <c r="Q29" s="9"/>
    </row>
    <row r="30" spans="1:17">
      <c r="A30" s="12"/>
      <c r="B30" s="44">
        <v>544</v>
      </c>
      <c r="C30" s="20" t="s">
        <v>55</v>
      </c>
      <c r="D30" s="46">
        <v>567566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567566</v>
      </c>
      <c r="P30" s="47">
        <f t="shared" si="1"/>
        <v>5.3443629412706333</v>
      </c>
      <c r="Q30" s="9"/>
    </row>
    <row r="31" spans="1:17">
      <c r="A31" s="12"/>
      <c r="B31" s="44">
        <v>549</v>
      </c>
      <c r="C31" s="20" t="s">
        <v>56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4930742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4930742</v>
      </c>
      <c r="P31" s="47">
        <f t="shared" si="1"/>
        <v>46.429269578809595</v>
      </c>
      <c r="Q31" s="9"/>
    </row>
    <row r="32" spans="1:17" ht="15.75">
      <c r="A32" s="28" t="s">
        <v>31</v>
      </c>
      <c r="B32" s="29"/>
      <c r="C32" s="30"/>
      <c r="D32" s="31">
        <f t="shared" ref="D32:N32" si="8">SUM(D33:D34)</f>
        <v>225582</v>
      </c>
      <c r="E32" s="31">
        <f t="shared" si="8"/>
        <v>11168341</v>
      </c>
      <c r="F32" s="31">
        <f t="shared" si="8"/>
        <v>0</v>
      </c>
      <c r="G32" s="31">
        <f t="shared" si="8"/>
        <v>0</v>
      </c>
      <c r="H32" s="31">
        <f t="shared" si="8"/>
        <v>0</v>
      </c>
      <c r="I32" s="31">
        <f t="shared" si="8"/>
        <v>0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si="8"/>
        <v>0</v>
      </c>
      <c r="O32" s="31">
        <f t="shared" si="7"/>
        <v>11393923</v>
      </c>
      <c r="P32" s="43">
        <f t="shared" si="1"/>
        <v>107.28842079492274</v>
      </c>
      <c r="Q32" s="10"/>
    </row>
    <row r="33" spans="1:120">
      <c r="A33" s="13"/>
      <c r="B33" s="45">
        <v>552</v>
      </c>
      <c r="C33" s="21" t="s">
        <v>57</v>
      </c>
      <c r="D33" s="46">
        <v>1561</v>
      </c>
      <c r="E33" s="46">
        <v>8503582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7"/>
        <v>8505143</v>
      </c>
      <c r="P33" s="47">
        <f t="shared" si="1"/>
        <v>80.086846392150591</v>
      </c>
      <c r="Q33" s="9"/>
    </row>
    <row r="34" spans="1:120">
      <c r="A34" s="13"/>
      <c r="B34" s="45">
        <v>554</v>
      </c>
      <c r="C34" s="21" t="s">
        <v>32</v>
      </c>
      <c r="D34" s="46">
        <v>224021</v>
      </c>
      <c r="E34" s="46">
        <v>2664759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7"/>
        <v>2888780</v>
      </c>
      <c r="P34" s="47">
        <f t="shared" si="1"/>
        <v>27.201574402772152</v>
      </c>
      <c r="Q34" s="9"/>
    </row>
    <row r="35" spans="1:120" ht="15.75">
      <c r="A35" s="28" t="s">
        <v>58</v>
      </c>
      <c r="B35" s="29"/>
      <c r="C35" s="30"/>
      <c r="D35" s="31">
        <f t="shared" ref="D35:N35" si="9">SUM(D36:D37)</f>
        <v>0</v>
      </c>
      <c r="E35" s="31">
        <f t="shared" si="9"/>
        <v>112059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17236085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9"/>
        <v>0</v>
      </c>
      <c r="O35" s="31">
        <f t="shared" si="7"/>
        <v>17348144</v>
      </c>
      <c r="P35" s="43">
        <f t="shared" si="1"/>
        <v>163.35505984048814</v>
      </c>
      <c r="Q35" s="10"/>
    </row>
    <row r="36" spans="1:120">
      <c r="A36" s="12"/>
      <c r="B36" s="44">
        <v>562</v>
      </c>
      <c r="C36" s="20" t="s">
        <v>59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17236085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:O42" si="10">SUM(D36:N36)</f>
        <v>17236085</v>
      </c>
      <c r="P36" s="47">
        <f t="shared" si="1"/>
        <v>162.29988041318657</v>
      </c>
      <c r="Q36" s="9"/>
    </row>
    <row r="37" spans="1:120">
      <c r="A37" s="12"/>
      <c r="B37" s="44">
        <v>569</v>
      </c>
      <c r="C37" s="20" t="s">
        <v>82</v>
      </c>
      <c r="D37" s="46">
        <v>0</v>
      </c>
      <c r="E37" s="46">
        <v>112059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0"/>
        <v>112059</v>
      </c>
      <c r="P37" s="47">
        <f t="shared" si="1"/>
        <v>1.0551794273015753</v>
      </c>
      <c r="Q37" s="9"/>
    </row>
    <row r="38" spans="1:120" ht="15.75">
      <c r="A38" s="28" t="s">
        <v>33</v>
      </c>
      <c r="B38" s="29"/>
      <c r="C38" s="30"/>
      <c r="D38" s="31">
        <f t="shared" ref="D38:N38" si="11">SUM(D39:D39)</f>
        <v>5250757</v>
      </c>
      <c r="E38" s="31">
        <f t="shared" si="11"/>
        <v>250619</v>
      </c>
      <c r="F38" s="31">
        <f t="shared" si="11"/>
        <v>0</v>
      </c>
      <c r="G38" s="31">
        <f t="shared" si="11"/>
        <v>1392316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11"/>
        <v>0</v>
      </c>
      <c r="O38" s="31">
        <f t="shared" si="10"/>
        <v>6893692</v>
      </c>
      <c r="P38" s="43">
        <f t="shared" si="1"/>
        <v>64.912965282158964</v>
      </c>
      <c r="Q38" s="9"/>
    </row>
    <row r="39" spans="1:120">
      <c r="A39" s="12"/>
      <c r="B39" s="44">
        <v>572</v>
      </c>
      <c r="C39" s="20" t="s">
        <v>34</v>
      </c>
      <c r="D39" s="46">
        <v>5250757</v>
      </c>
      <c r="E39" s="46">
        <v>250619</v>
      </c>
      <c r="F39" s="46">
        <v>0</v>
      </c>
      <c r="G39" s="46">
        <v>1392316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0"/>
        <v>6893692</v>
      </c>
      <c r="P39" s="47">
        <f t="shared" si="1"/>
        <v>64.912965282158964</v>
      </c>
      <c r="Q39" s="9"/>
    </row>
    <row r="40" spans="1:120" ht="15.75">
      <c r="A40" s="28" t="s">
        <v>36</v>
      </c>
      <c r="B40" s="29"/>
      <c r="C40" s="30"/>
      <c r="D40" s="31">
        <f t="shared" ref="D40:N40" si="12">SUM(D41:D41)</f>
        <v>22949099</v>
      </c>
      <c r="E40" s="31">
        <f t="shared" si="12"/>
        <v>32603</v>
      </c>
      <c r="F40" s="31">
        <f t="shared" si="12"/>
        <v>0</v>
      </c>
      <c r="G40" s="31">
        <f t="shared" si="12"/>
        <v>351313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 t="shared" si="12"/>
        <v>0</v>
      </c>
      <c r="O40" s="31">
        <f t="shared" si="10"/>
        <v>23333015</v>
      </c>
      <c r="P40" s="43">
        <f t="shared" si="1"/>
        <v>219.71030800666674</v>
      </c>
      <c r="Q40" s="9"/>
    </row>
    <row r="41" spans="1:120" ht="15.75" thickBot="1">
      <c r="A41" s="12"/>
      <c r="B41" s="44">
        <v>581</v>
      </c>
      <c r="C41" s="20" t="s">
        <v>101</v>
      </c>
      <c r="D41" s="46">
        <v>22949099</v>
      </c>
      <c r="E41" s="46">
        <v>32603</v>
      </c>
      <c r="F41" s="46">
        <v>0</v>
      </c>
      <c r="G41" s="46">
        <v>351313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0"/>
        <v>23333015</v>
      </c>
      <c r="P41" s="47">
        <f t="shared" si="1"/>
        <v>219.71030800666674</v>
      </c>
      <c r="Q41" s="9"/>
    </row>
    <row r="42" spans="1:120" ht="16.5" thickBot="1">
      <c r="A42" s="14" t="s">
        <v>10</v>
      </c>
      <c r="B42" s="23"/>
      <c r="C42" s="22"/>
      <c r="D42" s="15">
        <f>SUM(D5,D15,D22,D28,D32,D35,D38,D40)</f>
        <v>144871722</v>
      </c>
      <c r="E42" s="15">
        <f t="shared" ref="E42:N42" si="13">SUM(E5,E15,E22,E28,E32,E35,E38,E40)</f>
        <v>12533265</v>
      </c>
      <c r="F42" s="15">
        <f t="shared" si="13"/>
        <v>0</v>
      </c>
      <c r="G42" s="15">
        <f t="shared" si="13"/>
        <v>9784672</v>
      </c>
      <c r="H42" s="15">
        <f t="shared" si="13"/>
        <v>0</v>
      </c>
      <c r="I42" s="15">
        <f t="shared" si="13"/>
        <v>26476358</v>
      </c>
      <c r="J42" s="15">
        <f t="shared" si="13"/>
        <v>27131017</v>
      </c>
      <c r="K42" s="15">
        <f t="shared" si="13"/>
        <v>21685257</v>
      </c>
      <c r="L42" s="15">
        <f t="shared" si="13"/>
        <v>6844</v>
      </c>
      <c r="M42" s="15">
        <f t="shared" si="13"/>
        <v>0</v>
      </c>
      <c r="N42" s="15">
        <f t="shared" si="13"/>
        <v>0</v>
      </c>
      <c r="O42" s="15">
        <f t="shared" si="10"/>
        <v>242489135</v>
      </c>
      <c r="P42" s="37">
        <f t="shared" si="1"/>
        <v>2283.3466887635477</v>
      </c>
      <c r="Q42" s="6"/>
      <c r="R42" s="2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</row>
    <row r="43" spans="1:120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9"/>
    </row>
    <row r="44" spans="1:120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40"/>
      <c r="M44" s="93" t="s">
        <v>102</v>
      </c>
      <c r="N44" s="93"/>
      <c r="O44" s="93"/>
      <c r="P44" s="41">
        <v>106199</v>
      </c>
    </row>
    <row r="45" spans="1:120">
      <c r="A45" s="94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6"/>
    </row>
    <row r="46" spans="1:120" ht="15.75" customHeight="1" thickBot="1">
      <c r="A46" s="97" t="s">
        <v>41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9"/>
    </row>
  </sheetData>
  <mergeCells count="10">
    <mergeCell ref="M44:O44"/>
    <mergeCell ref="A45:P45"/>
    <mergeCell ref="A46:P4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94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16470531</v>
      </c>
      <c r="E5" s="26">
        <f t="shared" ref="E5:M5" si="0">SUM(E6:E14)</f>
        <v>1737780</v>
      </c>
      <c r="F5" s="26">
        <f t="shared" si="0"/>
        <v>0</v>
      </c>
      <c r="G5" s="26">
        <f t="shared" si="0"/>
        <v>201231</v>
      </c>
      <c r="H5" s="26">
        <f t="shared" si="0"/>
        <v>0</v>
      </c>
      <c r="I5" s="26">
        <f t="shared" si="0"/>
        <v>4796561</v>
      </c>
      <c r="J5" s="26">
        <f t="shared" si="0"/>
        <v>4809985</v>
      </c>
      <c r="K5" s="26">
        <f t="shared" si="0"/>
        <v>19919794</v>
      </c>
      <c r="L5" s="26">
        <f t="shared" si="0"/>
        <v>14957</v>
      </c>
      <c r="M5" s="26">
        <f t="shared" si="0"/>
        <v>0</v>
      </c>
      <c r="N5" s="27">
        <f>SUM(D5:M5)</f>
        <v>47950839</v>
      </c>
      <c r="O5" s="32">
        <f t="shared" ref="O5:O42" si="1">(N5/O$44)</f>
        <v>456.45729652546407</v>
      </c>
      <c r="P5" s="6"/>
    </row>
    <row r="6" spans="1:133">
      <c r="A6" s="12"/>
      <c r="B6" s="44">
        <v>511</v>
      </c>
      <c r="C6" s="20" t="s">
        <v>50</v>
      </c>
      <c r="D6" s="46">
        <v>409658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409658</v>
      </c>
      <c r="O6" s="47">
        <f t="shared" si="1"/>
        <v>3.8996477867682056</v>
      </c>
      <c r="P6" s="9"/>
    </row>
    <row r="7" spans="1:133">
      <c r="A7" s="12"/>
      <c r="B7" s="44">
        <v>512</v>
      </c>
      <c r="C7" s="20" t="s">
        <v>19</v>
      </c>
      <c r="D7" s="46">
        <v>1828077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405584</v>
      </c>
      <c r="L7" s="46">
        <v>14957</v>
      </c>
      <c r="M7" s="46">
        <v>0</v>
      </c>
      <c r="N7" s="46">
        <f t="shared" ref="N7:N14" si="2">SUM(D7:M7)</f>
        <v>2248618</v>
      </c>
      <c r="O7" s="47">
        <f t="shared" si="1"/>
        <v>21.40521656354117</v>
      </c>
      <c r="P7" s="9"/>
    </row>
    <row r="8" spans="1:133">
      <c r="A8" s="12"/>
      <c r="B8" s="44">
        <v>513</v>
      </c>
      <c r="C8" s="20" t="s">
        <v>20</v>
      </c>
      <c r="D8" s="46">
        <v>5198411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4809985</v>
      </c>
      <c r="K8" s="46">
        <v>1182973</v>
      </c>
      <c r="L8" s="46">
        <v>0</v>
      </c>
      <c r="M8" s="46">
        <v>0</v>
      </c>
      <c r="N8" s="46">
        <f t="shared" si="2"/>
        <v>11191369</v>
      </c>
      <c r="O8" s="47">
        <f t="shared" si="1"/>
        <v>106.53373631603998</v>
      </c>
      <c r="P8" s="9"/>
    </row>
    <row r="9" spans="1:133">
      <c r="A9" s="12"/>
      <c r="B9" s="44">
        <v>514</v>
      </c>
      <c r="C9" s="20" t="s">
        <v>43</v>
      </c>
      <c r="D9" s="46">
        <v>441884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441884</v>
      </c>
      <c r="O9" s="47">
        <f t="shared" si="1"/>
        <v>4.2064159923845788</v>
      </c>
      <c r="P9" s="9"/>
    </row>
    <row r="10" spans="1:133">
      <c r="A10" s="12"/>
      <c r="B10" s="44">
        <v>515</v>
      </c>
      <c r="C10" s="20" t="s">
        <v>21</v>
      </c>
      <c r="D10" s="46">
        <v>3062872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3062872</v>
      </c>
      <c r="O10" s="47">
        <f t="shared" si="1"/>
        <v>29.156325559257496</v>
      </c>
      <c r="P10" s="9"/>
    </row>
    <row r="11" spans="1:133">
      <c r="A11" s="12"/>
      <c r="B11" s="44">
        <v>516</v>
      </c>
      <c r="C11" s="20" t="s">
        <v>80</v>
      </c>
      <c r="D11" s="46">
        <v>0</v>
      </c>
      <c r="E11" s="46">
        <v>0</v>
      </c>
      <c r="F11" s="46">
        <v>0</v>
      </c>
      <c r="G11" s="46">
        <v>62715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62715</v>
      </c>
      <c r="O11" s="47">
        <f t="shared" si="1"/>
        <v>0.59700142789148025</v>
      </c>
      <c r="P11" s="9"/>
    </row>
    <row r="12" spans="1:133">
      <c r="A12" s="12"/>
      <c r="B12" s="44">
        <v>517</v>
      </c>
      <c r="C12" s="20" t="s">
        <v>22</v>
      </c>
      <c r="D12" s="46">
        <v>3653671</v>
      </c>
      <c r="E12" s="46">
        <v>1737780</v>
      </c>
      <c r="F12" s="46">
        <v>0</v>
      </c>
      <c r="G12" s="46">
        <v>0</v>
      </c>
      <c r="H12" s="46">
        <v>0</v>
      </c>
      <c r="I12" s="46">
        <v>4796561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10188012</v>
      </c>
      <c r="O12" s="47">
        <f t="shared" si="1"/>
        <v>96.982503569728706</v>
      </c>
      <c r="P12" s="9"/>
    </row>
    <row r="13" spans="1:133">
      <c r="A13" s="12"/>
      <c r="B13" s="44">
        <v>518</v>
      </c>
      <c r="C13" s="20" t="s">
        <v>23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18331237</v>
      </c>
      <c r="L13" s="46">
        <v>0</v>
      </c>
      <c r="M13" s="46">
        <v>0</v>
      </c>
      <c r="N13" s="46">
        <f t="shared" si="2"/>
        <v>18331237</v>
      </c>
      <c r="O13" s="47">
        <f t="shared" si="1"/>
        <v>174.50011423131841</v>
      </c>
      <c r="P13" s="9"/>
    </row>
    <row r="14" spans="1:133">
      <c r="A14" s="12"/>
      <c r="B14" s="44">
        <v>519</v>
      </c>
      <c r="C14" s="20" t="s">
        <v>65</v>
      </c>
      <c r="D14" s="46">
        <v>1875958</v>
      </c>
      <c r="E14" s="46">
        <v>0</v>
      </c>
      <c r="F14" s="46">
        <v>0</v>
      </c>
      <c r="G14" s="46">
        <v>138516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2014474</v>
      </c>
      <c r="O14" s="47">
        <f t="shared" si="1"/>
        <v>19.176335078534031</v>
      </c>
      <c r="P14" s="9"/>
    </row>
    <row r="15" spans="1:133" ht="15.75">
      <c r="A15" s="28" t="s">
        <v>24</v>
      </c>
      <c r="B15" s="29"/>
      <c r="C15" s="30"/>
      <c r="D15" s="31">
        <f t="shared" ref="D15:M15" si="3">SUM(D16:D21)</f>
        <v>89421672</v>
      </c>
      <c r="E15" s="31">
        <f t="shared" si="3"/>
        <v>815959</v>
      </c>
      <c r="F15" s="31">
        <f t="shared" si="3"/>
        <v>0</v>
      </c>
      <c r="G15" s="31">
        <f t="shared" si="3"/>
        <v>3029596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27" si="4">SUM(D15:M15)</f>
        <v>93267227</v>
      </c>
      <c r="O15" s="43">
        <f t="shared" si="1"/>
        <v>887.83652546406472</v>
      </c>
      <c r="P15" s="10"/>
    </row>
    <row r="16" spans="1:133">
      <c r="A16" s="12"/>
      <c r="B16" s="44">
        <v>521</v>
      </c>
      <c r="C16" s="20" t="s">
        <v>25</v>
      </c>
      <c r="D16" s="46">
        <v>48703319</v>
      </c>
      <c r="E16" s="46">
        <v>569081</v>
      </c>
      <c r="F16" s="46">
        <v>0</v>
      </c>
      <c r="G16" s="46">
        <v>243652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49516052</v>
      </c>
      <c r="O16" s="47">
        <f t="shared" si="1"/>
        <v>471.35699190861493</v>
      </c>
      <c r="P16" s="9"/>
    </row>
    <row r="17" spans="1:16">
      <c r="A17" s="12"/>
      <c r="B17" s="44">
        <v>522</v>
      </c>
      <c r="C17" s="20" t="s">
        <v>26</v>
      </c>
      <c r="D17" s="46">
        <v>22450710</v>
      </c>
      <c r="E17" s="46">
        <v>246878</v>
      </c>
      <c r="F17" s="46">
        <v>0</v>
      </c>
      <c r="G17" s="46">
        <v>2408304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25105892</v>
      </c>
      <c r="O17" s="47">
        <f t="shared" si="1"/>
        <v>238.989928605426</v>
      </c>
      <c r="P17" s="9"/>
    </row>
    <row r="18" spans="1:16">
      <c r="A18" s="12"/>
      <c r="B18" s="44">
        <v>524</v>
      </c>
      <c r="C18" s="20" t="s">
        <v>51</v>
      </c>
      <c r="D18" s="46">
        <v>4597295</v>
      </c>
      <c r="E18" s="46">
        <v>0</v>
      </c>
      <c r="F18" s="46">
        <v>0</v>
      </c>
      <c r="G18" s="46">
        <v>147074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4744369</v>
      </c>
      <c r="O18" s="47">
        <f t="shared" si="1"/>
        <v>45.16296049500238</v>
      </c>
      <c r="P18" s="9"/>
    </row>
    <row r="19" spans="1:16">
      <c r="A19" s="12"/>
      <c r="B19" s="44">
        <v>525</v>
      </c>
      <c r="C19" s="20" t="s">
        <v>87</v>
      </c>
      <c r="D19" s="46">
        <v>766289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766289</v>
      </c>
      <c r="O19" s="47">
        <f t="shared" si="1"/>
        <v>7.2945168967158498</v>
      </c>
      <c r="P19" s="9"/>
    </row>
    <row r="20" spans="1:16">
      <c r="A20" s="12"/>
      <c r="B20" s="44">
        <v>526</v>
      </c>
      <c r="C20" s="20" t="s">
        <v>52</v>
      </c>
      <c r="D20" s="46">
        <v>10341070</v>
      </c>
      <c r="E20" s="46">
        <v>0</v>
      </c>
      <c r="F20" s="46">
        <v>0</v>
      </c>
      <c r="G20" s="46">
        <v>230566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10571636</v>
      </c>
      <c r="O20" s="47">
        <f t="shared" si="1"/>
        <v>100.63432651118515</v>
      </c>
      <c r="P20" s="9"/>
    </row>
    <row r="21" spans="1:16">
      <c r="A21" s="12"/>
      <c r="B21" s="44">
        <v>529</v>
      </c>
      <c r="C21" s="20" t="s">
        <v>66</v>
      </c>
      <c r="D21" s="46">
        <v>2562989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2562989</v>
      </c>
      <c r="O21" s="47">
        <f t="shared" si="1"/>
        <v>24.397801047120417</v>
      </c>
      <c r="P21" s="9"/>
    </row>
    <row r="22" spans="1:16" ht="15.75">
      <c r="A22" s="28" t="s">
        <v>27</v>
      </c>
      <c r="B22" s="29"/>
      <c r="C22" s="30"/>
      <c r="D22" s="31">
        <f t="shared" ref="D22:M22" si="5">SUM(D23:D27)</f>
        <v>3265808</v>
      </c>
      <c r="E22" s="31">
        <f t="shared" si="5"/>
        <v>0</v>
      </c>
      <c r="F22" s="31">
        <f t="shared" si="5"/>
        <v>0</v>
      </c>
      <c r="G22" s="31">
        <f t="shared" si="5"/>
        <v>459761</v>
      </c>
      <c r="H22" s="31">
        <f t="shared" si="5"/>
        <v>0</v>
      </c>
      <c r="I22" s="31">
        <f t="shared" si="5"/>
        <v>23744474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si="4"/>
        <v>27470043</v>
      </c>
      <c r="O22" s="43">
        <f t="shared" si="1"/>
        <v>261.49493574488338</v>
      </c>
      <c r="P22" s="10"/>
    </row>
    <row r="23" spans="1:16">
      <c r="A23" s="12"/>
      <c r="B23" s="44">
        <v>534</v>
      </c>
      <c r="C23" s="20" t="s">
        <v>88</v>
      </c>
      <c r="D23" s="46">
        <v>158016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158016</v>
      </c>
      <c r="O23" s="47">
        <f t="shared" si="1"/>
        <v>1.5041980009519276</v>
      </c>
      <c r="P23" s="9"/>
    </row>
    <row r="24" spans="1:16">
      <c r="A24" s="12"/>
      <c r="B24" s="44">
        <v>536</v>
      </c>
      <c r="C24" s="20" t="s">
        <v>76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23744474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23744474</v>
      </c>
      <c r="O24" s="47">
        <f t="shared" si="1"/>
        <v>226.03021418372202</v>
      </c>
      <c r="P24" s="9"/>
    </row>
    <row r="25" spans="1:16">
      <c r="A25" s="12"/>
      <c r="B25" s="44">
        <v>537</v>
      </c>
      <c r="C25" s="20" t="s">
        <v>67</v>
      </c>
      <c r="D25" s="46">
        <v>306107</v>
      </c>
      <c r="E25" s="46">
        <v>0</v>
      </c>
      <c r="F25" s="46">
        <v>0</v>
      </c>
      <c r="G25" s="46">
        <v>179856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485963</v>
      </c>
      <c r="O25" s="47">
        <f t="shared" si="1"/>
        <v>4.6260161827701092</v>
      </c>
      <c r="P25" s="9"/>
    </row>
    <row r="26" spans="1:16">
      <c r="A26" s="12"/>
      <c r="B26" s="44">
        <v>538</v>
      </c>
      <c r="C26" s="20" t="s">
        <v>81</v>
      </c>
      <c r="D26" s="46">
        <v>499362</v>
      </c>
      <c r="E26" s="46">
        <v>0</v>
      </c>
      <c r="F26" s="46">
        <v>0</v>
      </c>
      <c r="G26" s="46">
        <v>279905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779267</v>
      </c>
      <c r="O26" s="47">
        <f t="shared" si="1"/>
        <v>7.4180580675868635</v>
      </c>
      <c r="P26" s="9"/>
    </row>
    <row r="27" spans="1:16">
      <c r="A27" s="12"/>
      <c r="B27" s="44">
        <v>539</v>
      </c>
      <c r="C27" s="20" t="s">
        <v>54</v>
      </c>
      <c r="D27" s="46">
        <v>2302323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2302323</v>
      </c>
      <c r="O27" s="47">
        <f t="shared" si="1"/>
        <v>21.91644930985245</v>
      </c>
      <c r="P27" s="9"/>
    </row>
    <row r="28" spans="1:16" ht="15.75">
      <c r="A28" s="28" t="s">
        <v>29</v>
      </c>
      <c r="B28" s="29"/>
      <c r="C28" s="30"/>
      <c r="D28" s="31">
        <f t="shared" ref="D28:M28" si="6">SUM(D29:D31)</f>
        <v>5444229</v>
      </c>
      <c r="E28" s="31">
        <f t="shared" si="6"/>
        <v>0</v>
      </c>
      <c r="F28" s="31">
        <f t="shared" si="6"/>
        <v>0</v>
      </c>
      <c r="G28" s="31">
        <f t="shared" si="6"/>
        <v>6648325</v>
      </c>
      <c r="H28" s="31">
        <f t="shared" si="6"/>
        <v>0</v>
      </c>
      <c r="I28" s="31">
        <f t="shared" si="6"/>
        <v>0</v>
      </c>
      <c r="J28" s="31">
        <f t="shared" si="6"/>
        <v>4571689</v>
      </c>
      <c r="K28" s="31">
        <f t="shared" si="6"/>
        <v>0</v>
      </c>
      <c r="L28" s="31">
        <f t="shared" si="6"/>
        <v>0</v>
      </c>
      <c r="M28" s="31">
        <f t="shared" si="6"/>
        <v>0</v>
      </c>
      <c r="N28" s="31">
        <f t="shared" ref="N28:N35" si="7">SUM(D28:M28)</f>
        <v>16664243</v>
      </c>
      <c r="O28" s="43">
        <f t="shared" si="1"/>
        <v>158.63153736316039</v>
      </c>
      <c r="P28" s="10"/>
    </row>
    <row r="29" spans="1:16">
      <c r="A29" s="12"/>
      <c r="B29" s="44">
        <v>541</v>
      </c>
      <c r="C29" s="20" t="s">
        <v>68</v>
      </c>
      <c r="D29" s="46">
        <v>4866191</v>
      </c>
      <c r="E29" s="46">
        <v>0</v>
      </c>
      <c r="F29" s="46">
        <v>0</v>
      </c>
      <c r="G29" s="46">
        <v>6648325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11514516</v>
      </c>
      <c r="O29" s="47">
        <f t="shared" si="1"/>
        <v>109.60986197049024</v>
      </c>
      <c r="P29" s="9"/>
    </row>
    <row r="30" spans="1:16">
      <c r="A30" s="12"/>
      <c r="B30" s="44">
        <v>544</v>
      </c>
      <c r="C30" s="20" t="s">
        <v>69</v>
      </c>
      <c r="D30" s="46">
        <v>578038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578038</v>
      </c>
      <c r="O30" s="47">
        <f t="shared" si="1"/>
        <v>5.5025035697287006</v>
      </c>
      <c r="P30" s="9"/>
    </row>
    <row r="31" spans="1:16">
      <c r="A31" s="12"/>
      <c r="B31" s="44">
        <v>549</v>
      </c>
      <c r="C31" s="20" t="s">
        <v>70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4571689</v>
      </c>
      <c r="K31" s="46">
        <v>0</v>
      </c>
      <c r="L31" s="46">
        <v>0</v>
      </c>
      <c r="M31" s="46">
        <v>0</v>
      </c>
      <c r="N31" s="46">
        <f t="shared" si="7"/>
        <v>4571689</v>
      </c>
      <c r="O31" s="47">
        <f t="shared" si="1"/>
        <v>43.519171822941459</v>
      </c>
      <c r="P31" s="9"/>
    </row>
    <row r="32" spans="1:16" ht="15.75">
      <c r="A32" s="28" t="s">
        <v>31</v>
      </c>
      <c r="B32" s="29"/>
      <c r="C32" s="30"/>
      <c r="D32" s="31">
        <f t="shared" ref="D32:M32" si="8">SUM(D33:D34)</f>
        <v>283517</v>
      </c>
      <c r="E32" s="31">
        <f t="shared" si="8"/>
        <v>2309042</v>
      </c>
      <c r="F32" s="31">
        <f t="shared" si="8"/>
        <v>0</v>
      </c>
      <c r="G32" s="31">
        <f t="shared" si="8"/>
        <v>0</v>
      </c>
      <c r="H32" s="31">
        <f t="shared" si="8"/>
        <v>0</v>
      </c>
      <c r="I32" s="31">
        <f t="shared" si="8"/>
        <v>0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si="7"/>
        <v>2592559</v>
      </c>
      <c r="O32" s="43">
        <f t="shared" si="1"/>
        <v>24.679286054259876</v>
      </c>
      <c r="P32" s="10"/>
    </row>
    <row r="33" spans="1:119">
      <c r="A33" s="13"/>
      <c r="B33" s="45">
        <v>552</v>
      </c>
      <c r="C33" s="21" t="s">
        <v>57</v>
      </c>
      <c r="D33" s="46">
        <v>0</v>
      </c>
      <c r="E33" s="46">
        <v>1571070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1571070</v>
      </c>
      <c r="O33" s="47">
        <f t="shared" si="1"/>
        <v>14.955449785816278</v>
      </c>
      <c r="P33" s="9"/>
    </row>
    <row r="34" spans="1:119">
      <c r="A34" s="13"/>
      <c r="B34" s="45">
        <v>554</v>
      </c>
      <c r="C34" s="21" t="s">
        <v>32</v>
      </c>
      <c r="D34" s="46">
        <v>283517</v>
      </c>
      <c r="E34" s="46">
        <v>737972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1021489</v>
      </c>
      <c r="O34" s="47">
        <f t="shared" si="1"/>
        <v>9.7238362684435984</v>
      </c>
      <c r="P34" s="9"/>
    </row>
    <row r="35" spans="1:119" ht="15.75">
      <c r="A35" s="28" t="s">
        <v>58</v>
      </c>
      <c r="B35" s="29"/>
      <c r="C35" s="30"/>
      <c r="D35" s="31">
        <f t="shared" ref="D35:M35" si="9">SUM(D36:D37)</f>
        <v>0</v>
      </c>
      <c r="E35" s="31">
        <f t="shared" si="9"/>
        <v>113355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14227113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14340468</v>
      </c>
      <c r="O35" s="43">
        <f t="shared" si="1"/>
        <v>136.51088053307947</v>
      </c>
      <c r="P35" s="10"/>
    </row>
    <row r="36" spans="1:119">
      <c r="A36" s="12"/>
      <c r="B36" s="44">
        <v>562</v>
      </c>
      <c r="C36" s="20" t="s">
        <v>71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14227113</v>
      </c>
      <c r="K36" s="46">
        <v>0</v>
      </c>
      <c r="L36" s="46">
        <v>0</v>
      </c>
      <c r="M36" s="46">
        <v>0</v>
      </c>
      <c r="N36" s="46">
        <f t="shared" ref="N36:N42" si="10">SUM(D36:M36)</f>
        <v>14227113</v>
      </c>
      <c r="O36" s="47">
        <f t="shared" si="1"/>
        <v>135.43182294145646</v>
      </c>
      <c r="P36" s="9"/>
    </row>
    <row r="37" spans="1:119">
      <c r="A37" s="12"/>
      <c r="B37" s="44">
        <v>569</v>
      </c>
      <c r="C37" s="20" t="s">
        <v>82</v>
      </c>
      <c r="D37" s="46">
        <v>0</v>
      </c>
      <c r="E37" s="46">
        <v>113355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113355</v>
      </c>
      <c r="O37" s="47">
        <f t="shared" si="1"/>
        <v>1.0790575916230367</v>
      </c>
      <c r="P37" s="9"/>
    </row>
    <row r="38" spans="1:119" ht="15.75">
      <c r="A38" s="28" t="s">
        <v>33</v>
      </c>
      <c r="B38" s="29"/>
      <c r="C38" s="30"/>
      <c r="D38" s="31">
        <f t="shared" ref="D38:M38" si="11">SUM(D39:D39)</f>
        <v>4631108</v>
      </c>
      <c r="E38" s="31">
        <f t="shared" si="11"/>
        <v>571590</v>
      </c>
      <c r="F38" s="31">
        <f t="shared" si="11"/>
        <v>0</v>
      </c>
      <c r="G38" s="31">
        <f t="shared" si="11"/>
        <v>2505714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10"/>
        <v>7708412</v>
      </c>
      <c r="O38" s="43">
        <f t="shared" si="1"/>
        <v>73.378505473584013</v>
      </c>
      <c r="P38" s="9"/>
    </row>
    <row r="39" spans="1:119">
      <c r="A39" s="12"/>
      <c r="B39" s="44">
        <v>572</v>
      </c>
      <c r="C39" s="20" t="s">
        <v>72</v>
      </c>
      <c r="D39" s="46">
        <v>4631108</v>
      </c>
      <c r="E39" s="46">
        <v>571590</v>
      </c>
      <c r="F39" s="46">
        <v>0</v>
      </c>
      <c r="G39" s="46">
        <v>2505714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7708412</v>
      </c>
      <c r="O39" s="47">
        <f t="shared" si="1"/>
        <v>73.378505473584013</v>
      </c>
      <c r="P39" s="9"/>
    </row>
    <row r="40" spans="1:119" ht="15.75">
      <c r="A40" s="28" t="s">
        <v>73</v>
      </c>
      <c r="B40" s="29"/>
      <c r="C40" s="30"/>
      <c r="D40" s="31">
        <f t="shared" ref="D40:M40" si="12">SUM(D41:D41)</f>
        <v>7600214</v>
      </c>
      <c r="E40" s="31">
        <f t="shared" si="12"/>
        <v>27500</v>
      </c>
      <c r="F40" s="31">
        <f t="shared" si="12"/>
        <v>0</v>
      </c>
      <c r="G40" s="31">
        <f t="shared" si="12"/>
        <v>2067488</v>
      </c>
      <c r="H40" s="31">
        <f t="shared" si="12"/>
        <v>0</v>
      </c>
      <c r="I40" s="31">
        <f t="shared" si="12"/>
        <v>754336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 t="shared" si="10"/>
        <v>10449538</v>
      </c>
      <c r="O40" s="43">
        <f t="shared" si="1"/>
        <v>99.472041884816747</v>
      </c>
      <c r="P40" s="9"/>
    </row>
    <row r="41" spans="1:119" ht="15.75" thickBot="1">
      <c r="A41" s="12"/>
      <c r="B41" s="44">
        <v>581</v>
      </c>
      <c r="C41" s="20" t="s">
        <v>74</v>
      </c>
      <c r="D41" s="46">
        <v>7600214</v>
      </c>
      <c r="E41" s="46">
        <v>27500</v>
      </c>
      <c r="F41" s="46">
        <v>0</v>
      </c>
      <c r="G41" s="46">
        <v>2067488</v>
      </c>
      <c r="H41" s="46">
        <v>0</v>
      </c>
      <c r="I41" s="46">
        <v>754336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10449538</v>
      </c>
      <c r="O41" s="47">
        <f t="shared" si="1"/>
        <v>99.472041884816747</v>
      </c>
      <c r="P41" s="9"/>
    </row>
    <row r="42" spans="1:119" ht="16.5" thickBot="1">
      <c r="A42" s="14" t="s">
        <v>10</v>
      </c>
      <c r="B42" s="23"/>
      <c r="C42" s="22"/>
      <c r="D42" s="15">
        <f t="shared" ref="D42:M42" si="13">SUM(D5,D15,D22,D28,D32,D35,D38,D40)</f>
        <v>127117079</v>
      </c>
      <c r="E42" s="15">
        <f t="shared" si="13"/>
        <v>5575226</v>
      </c>
      <c r="F42" s="15">
        <f t="shared" si="13"/>
        <v>0</v>
      </c>
      <c r="G42" s="15">
        <f t="shared" si="13"/>
        <v>14912115</v>
      </c>
      <c r="H42" s="15">
        <f t="shared" si="13"/>
        <v>0</v>
      </c>
      <c r="I42" s="15">
        <f t="shared" si="13"/>
        <v>29295371</v>
      </c>
      <c r="J42" s="15">
        <f t="shared" si="13"/>
        <v>23608787</v>
      </c>
      <c r="K42" s="15">
        <f t="shared" si="13"/>
        <v>19919794</v>
      </c>
      <c r="L42" s="15">
        <f t="shared" si="13"/>
        <v>14957</v>
      </c>
      <c r="M42" s="15">
        <f t="shared" si="13"/>
        <v>0</v>
      </c>
      <c r="N42" s="15">
        <f t="shared" si="10"/>
        <v>220443329</v>
      </c>
      <c r="O42" s="37">
        <f t="shared" si="1"/>
        <v>2098.4610090433125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93" t="s">
        <v>95</v>
      </c>
      <c r="M44" s="93"/>
      <c r="N44" s="93"/>
      <c r="O44" s="41">
        <v>105050</v>
      </c>
    </row>
    <row r="45" spans="1:119">
      <c r="A45" s="94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6"/>
    </row>
    <row r="46" spans="1:119" ht="15.75" customHeight="1" thickBot="1">
      <c r="A46" s="97" t="s">
        <v>41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9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92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17048330</v>
      </c>
      <c r="E5" s="26">
        <f t="shared" ref="E5:M5" si="0">SUM(E6:E14)</f>
        <v>1745238</v>
      </c>
      <c r="F5" s="26">
        <f t="shared" si="0"/>
        <v>0</v>
      </c>
      <c r="G5" s="26">
        <f t="shared" si="0"/>
        <v>975178</v>
      </c>
      <c r="H5" s="26">
        <f t="shared" si="0"/>
        <v>0</v>
      </c>
      <c r="I5" s="26">
        <f t="shared" si="0"/>
        <v>6302363</v>
      </c>
      <c r="J5" s="26">
        <f t="shared" si="0"/>
        <v>4266334</v>
      </c>
      <c r="K5" s="26">
        <f t="shared" si="0"/>
        <v>18495611</v>
      </c>
      <c r="L5" s="26">
        <f t="shared" si="0"/>
        <v>7953</v>
      </c>
      <c r="M5" s="26">
        <f t="shared" si="0"/>
        <v>0</v>
      </c>
      <c r="N5" s="27">
        <f>SUM(D5:M5)</f>
        <v>48841007</v>
      </c>
      <c r="O5" s="32">
        <f t="shared" ref="O5:O42" si="1">(N5/O$44)</f>
        <v>468.50336214256254</v>
      </c>
      <c r="P5" s="6"/>
    </row>
    <row r="6" spans="1:133">
      <c r="A6" s="12"/>
      <c r="B6" s="44">
        <v>511</v>
      </c>
      <c r="C6" s="20" t="s">
        <v>50</v>
      </c>
      <c r="D6" s="46">
        <v>381364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381364</v>
      </c>
      <c r="O6" s="47">
        <f t="shared" si="1"/>
        <v>3.6582029563832745</v>
      </c>
      <c r="P6" s="9"/>
    </row>
    <row r="7" spans="1:133">
      <c r="A7" s="12"/>
      <c r="B7" s="44">
        <v>512</v>
      </c>
      <c r="C7" s="20" t="s">
        <v>19</v>
      </c>
      <c r="D7" s="46">
        <v>1619409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433867</v>
      </c>
      <c r="L7" s="46">
        <v>7953</v>
      </c>
      <c r="M7" s="46">
        <v>0</v>
      </c>
      <c r="N7" s="46">
        <f t="shared" ref="N7:N14" si="2">SUM(D7:M7)</f>
        <v>2061229</v>
      </c>
      <c r="O7" s="47">
        <f t="shared" si="1"/>
        <v>19.772170476455411</v>
      </c>
      <c r="P7" s="9"/>
    </row>
    <row r="8" spans="1:133">
      <c r="A8" s="12"/>
      <c r="B8" s="44">
        <v>513</v>
      </c>
      <c r="C8" s="20" t="s">
        <v>20</v>
      </c>
      <c r="D8" s="46">
        <v>5644747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4266334</v>
      </c>
      <c r="K8" s="46">
        <v>1179492</v>
      </c>
      <c r="L8" s="46">
        <v>0</v>
      </c>
      <c r="M8" s="46">
        <v>0</v>
      </c>
      <c r="N8" s="46">
        <f t="shared" si="2"/>
        <v>11090573</v>
      </c>
      <c r="O8" s="47">
        <f t="shared" si="1"/>
        <v>106.38541376895702</v>
      </c>
      <c r="P8" s="9"/>
    </row>
    <row r="9" spans="1:133">
      <c r="A9" s="12"/>
      <c r="B9" s="44">
        <v>514</v>
      </c>
      <c r="C9" s="20" t="s">
        <v>43</v>
      </c>
      <c r="D9" s="46">
        <v>444333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444333</v>
      </c>
      <c r="O9" s="47">
        <f t="shared" si="1"/>
        <v>4.2622279350401442</v>
      </c>
      <c r="P9" s="9"/>
    </row>
    <row r="10" spans="1:133">
      <c r="A10" s="12"/>
      <c r="B10" s="44">
        <v>515</v>
      </c>
      <c r="C10" s="20" t="s">
        <v>21</v>
      </c>
      <c r="D10" s="46">
        <v>2824823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2824823</v>
      </c>
      <c r="O10" s="47">
        <f t="shared" si="1"/>
        <v>27.096883423342192</v>
      </c>
      <c r="P10" s="9"/>
    </row>
    <row r="11" spans="1:133">
      <c r="A11" s="12"/>
      <c r="B11" s="44">
        <v>516</v>
      </c>
      <c r="C11" s="20" t="s">
        <v>80</v>
      </c>
      <c r="D11" s="46">
        <v>0</v>
      </c>
      <c r="E11" s="46">
        <v>0</v>
      </c>
      <c r="F11" s="46">
        <v>0</v>
      </c>
      <c r="G11" s="46">
        <v>509480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509480</v>
      </c>
      <c r="O11" s="47">
        <f t="shared" si="1"/>
        <v>4.8871452004335776</v>
      </c>
      <c r="P11" s="9"/>
    </row>
    <row r="12" spans="1:133">
      <c r="A12" s="12"/>
      <c r="B12" s="44">
        <v>517</v>
      </c>
      <c r="C12" s="20" t="s">
        <v>22</v>
      </c>
      <c r="D12" s="46">
        <v>4408384</v>
      </c>
      <c r="E12" s="46">
        <v>1745238</v>
      </c>
      <c r="F12" s="46">
        <v>0</v>
      </c>
      <c r="G12" s="46">
        <v>0</v>
      </c>
      <c r="H12" s="46">
        <v>0</v>
      </c>
      <c r="I12" s="46">
        <v>6302363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12455985</v>
      </c>
      <c r="O12" s="47">
        <f t="shared" si="1"/>
        <v>119.48301662366066</v>
      </c>
      <c r="P12" s="9"/>
    </row>
    <row r="13" spans="1:133">
      <c r="A13" s="12"/>
      <c r="B13" s="44">
        <v>518</v>
      </c>
      <c r="C13" s="20" t="s">
        <v>23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16882252</v>
      </c>
      <c r="L13" s="46">
        <v>0</v>
      </c>
      <c r="M13" s="46">
        <v>0</v>
      </c>
      <c r="N13" s="46">
        <f t="shared" si="2"/>
        <v>16882252</v>
      </c>
      <c r="O13" s="47">
        <f t="shared" si="1"/>
        <v>161.94162054312272</v>
      </c>
      <c r="P13" s="9"/>
    </row>
    <row r="14" spans="1:133">
      <c r="A14" s="12"/>
      <c r="B14" s="44">
        <v>519</v>
      </c>
      <c r="C14" s="20" t="s">
        <v>65</v>
      </c>
      <c r="D14" s="46">
        <v>1725270</v>
      </c>
      <c r="E14" s="46">
        <v>0</v>
      </c>
      <c r="F14" s="46">
        <v>0</v>
      </c>
      <c r="G14" s="46">
        <v>465698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2190968</v>
      </c>
      <c r="O14" s="47">
        <f t="shared" si="1"/>
        <v>21.01668121516753</v>
      </c>
      <c r="P14" s="9"/>
    </row>
    <row r="15" spans="1:133" ht="15.75">
      <c r="A15" s="28" t="s">
        <v>24</v>
      </c>
      <c r="B15" s="29"/>
      <c r="C15" s="30"/>
      <c r="D15" s="31">
        <f t="shared" ref="D15:M15" si="3">SUM(D16:D21)</f>
        <v>86286696</v>
      </c>
      <c r="E15" s="31">
        <f t="shared" si="3"/>
        <v>157649</v>
      </c>
      <c r="F15" s="31">
        <f t="shared" si="3"/>
        <v>0</v>
      </c>
      <c r="G15" s="31">
        <f t="shared" si="3"/>
        <v>3000719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27" si="4">SUM(D15:M15)</f>
        <v>89445064</v>
      </c>
      <c r="O15" s="43">
        <f t="shared" si="1"/>
        <v>857.99445558230775</v>
      </c>
      <c r="P15" s="10"/>
    </row>
    <row r="16" spans="1:133">
      <c r="A16" s="12"/>
      <c r="B16" s="44">
        <v>521</v>
      </c>
      <c r="C16" s="20" t="s">
        <v>25</v>
      </c>
      <c r="D16" s="46">
        <v>47797483</v>
      </c>
      <c r="E16" s="46">
        <v>104270</v>
      </c>
      <c r="F16" s="46">
        <v>0</v>
      </c>
      <c r="G16" s="46">
        <v>303045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48204798</v>
      </c>
      <c r="O16" s="47">
        <f t="shared" si="1"/>
        <v>462.40057938205643</v>
      </c>
      <c r="P16" s="9"/>
    </row>
    <row r="17" spans="1:16">
      <c r="A17" s="12"/>
      <c r="B17" s="44">
        <v>522</v>
      </c>
      <c r="C17" s="20" t="s">
        <v>26</v>
      </c>
      <c r="D17" s="46">
        <v>22094435</v>
      </c>
      <c r="E17" s="46">
        <v>53379</v>
      </c>
      <c r="F17" s="46">
        <v>0</v>
      </c>
      <c r="G17" s="46">
        <v>2500657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24648471</v>
      </c>
      <c r="O17" s="47">
        <f t="shared" si="1"/>
        <v>236.43844065650509</v>
      </c>
      <c r="P17" s="9"/>
    </row>
    <row r="18" spans="1:16">
      <c r="A18" s="12"/>
      <c r="B18" s="44">
        <v>524</v>
      </c>
      <c r="C18" s="20" t="s">
        <v>51</v>
      </c>
      <c r="D18" s="46">
        <v>4413759</v>
      </c>
      <c r="E18" s="46">
        <v>0</v>
      </c>
      <c r="F18" s="46">
        <v>0</v>
      </c>
      <c r="G18" s="46">
        <v>92636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4506395</v>
      </c>
      <c r="O18" s="47">
        <f t="shared" si="1"/>
        <v>43.227225201200973</v>
      </c>
      <c r="P18" s="9"/>
    </row>
    <row r="19" spans="1:16">
      <c r="A19" s="12"/>
      <c r="B19" s="44">
        <v>525</v>
      </c>
      <c r="C19" s="20" t="s">
        <v>87</v>
      </c>
      <c r="D19" s="46">
        <v>140874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140874</v>
      </c>
      <c r="O19" s="47">
        <f t="shared" si="1"/>
        <v>1.3513223148423485</v>
      </c>
      <c r="P19" s="9"/>
    </row>
    <row r="20" spans="1:16">
      <c r="A20" s="12"/>
      <c r="B20" s="44">
        <v>526</v>
      </c>
      <c r="C20" s="20" t="s">
        <v>52</v>
      </c>
      <c r="D20" s="46">
        <v>9280626</v>
      </c>
      <c r="E20" s="46">
        <v>0</v>
      </c>
      <c r="F20" s="46">
        <v>0</v>
      </c>
      <c r="G20" s="46">
        <v>104381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9385007</v>
      </c>
      <c r="O20" s="47">
        <f t="shared" si="1"/>
        <v>90.024911509942541</v>
      </c>
      <c r="P20" s="9"/>
    </row>
    <row r="21" spans="1:16">
      <c r="A21" s="12"/>
      <c r="B21" s="44">
        <v>529</v>
      </c>
      <c r="C21" s="20" t="s">
        <v>66</v>
      </c>
      <c r="D21" s="46">
        <v>2559519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2559519</v>
      </c>
      <c r="O21" s="47">
        <f t="shared" si="1"/>
        <v>24.551976517760362</v>
      </c>
      <c r="P21" s="9"/>
    </row>
    <row r="22" spans="1:16" ht="15.75">
      <c r="A22" s="28" t="s">
        <v>27</v>
      </c>
      <c r="B22" s="29"/>
      <c r="C22" s="30"/>
      <c r="D22" s="31">
        <f t="shared" ref="D22:M22" si="5">SUM(D23:D27)</f>
        <v>2744507</v>
      </c>
      <c r="E22" s="31">
        <f t="shared" si="5"/>
        <v>0</v>
      </c>
      <c r="F22" s="31">
        <f t="shared" si="5"/>
        <v>0</v>
      </c>
      <c r="G22" s="31">
        <f t="shared" si="5"/>
        <v>127002</v>
      </c>
      <c r="H22" s="31">
        <f t="shared" si="5"/>
        <v>0</v>
      </c>
      <c r="I22" s="31">
        <f t="shared" si="5"/>
        <v>24384917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si="4"/>
        <v>27256426</v>
      </c>
      <c r="O22" s="43">
        <f t="shared" si="1"/>
        <v>261.45503553990926</v>
      </c>
      <c r="P22" s="10"/>
    </row>
    <row r="23" spans="1:16">
      <c r="A23" s="12"/>
      <c r="B23" s="44">
        <v>534</v>
      </c>
      <c r="C23" s="20" t="s">
        <v>88</v>
      </c>
      <c r="D23" s="46">
        <v>363122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363122</v>
      </c>
      <c r="O23" s="47">
        <f t="shared" si="1"/>
        <v>3.4832180644418651</v>
      </c>
      <c r="P23" s="9"/>
    </row>
    <row r="24" spans="1:16">
      <c r="A24" s="12"/>
      <c r="B24" s="44">
        <v>536</v>
      </c>
      <c r="C24" s="20" t="s">
        <v>76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24384917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24384917</v>
      </c>
      <c r="O24" s="47">
        <f t="shared" si="1"/>
        <v>233.91032048269048</v>
      </c>
      <c r="P24" s="9"/>
    </row>
    <row r="25" spans="1:16">
      <c r="A25" s="12"/>
      <c r="B25" s="44">
        <v>537</v>
      </c>
      <c r="C25" s="20" t="s">
        <v>67</v>
      </c>
      <c r="D25" s="46">
        <v>188538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188538</v>
      </c>
      <c r="O25" s="47">
        <f t="shared" si="1"/>
        <v>1.8085353336722654</v>
      </c>
      <c r="P25" s="9"/>
    </row>
    <row r="26" spans="1:16">
      <c r="A26" s="12"/>
      <c r="B26" s="44">
        <v>538</v>
      </c>
      <c r="C26" s="20" t="s">
        <v>81</v>
      </c>
      <c r="D26" s="46">
        <v>0</v>
      </c>
      <c r="E26" s="46">
        <v>0</v>
      </c>
      <c r="F26" s="46">
        <v>0</v>
      </c>
      <c r="G26" s="46">
        <v>127002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127002</v>
      </c>
      <c r="O26" s="47">
        <f t="shared" si="1"/>
        <v>1.2182562902282037</v>
      </c>
      <c r="P26" s="9"/>
    </row>
    <row r="27" spans="1:16">
      <c r="A27" s="12"/>
      <c r="B27" s="44">
        <v>539</v>
      </c>
      <c r="C27" s="20" t="s">
        <v>54</v>
      </c>
      <c r="D27" s="46">
        <v>2192847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2192847</v>
      </c>
      <c r="O27" s="47">
        <f t="shared" si="1"/>
        <v>21.034705368876441</v>
      </c>
      <c r="P27" s="9"/>
    </row>
    <row r="28" spans="1:16" ht="15.75">
      <c r="A28" s="28" t="s">
        <v>29</v>
      </c>
      <c r="B28" s="29"/>
      <c r="C28" s="30"/>
      <c r="D28" s="31">
        <f t="shared" ref="D28:M28" si="6">SUM(D29:D31)</f>
        <v>5019520</v>
      </c>
      <c r="E28" s="31">
        <f t="shared" si="6"/>
        <v>0</v>
      </c>
      <c r="F28" s="31">
        <f t="shared" si="6"/>
        <v>0</v>
      </c>
      <c r="G28" s="31">
        <f t="shared" si="6"/>
        <v>4530010</v>
      </c>
      <c r="H28" s="31">
        <f t="shared" si="6"/>
        <v>0</v>
      </c>
      <c r="I28" s="31">
        <f t="shared" si="6"/>
        <v>0</v>
      </c>
      <c r="J28" s="31">
        <f t="shared" si="6"/>
        <v>4454922</v>
      </c>
      <c r="K28" s="31">
        <f t="shared" si="6"/>
        <v>0</v>
      </c>
      <c r="L28" s="31">
        <f t="shared" si="6"/>
        <v>0</v>
      </c>
      <c r="M28" s="31">
        <f t="shared" si="6"/>
        <v>0</v>
      </c>
      <c r="N28" s="31">
        <f t="shared" ref="N28:N35" si="7">SUM(D28:M28)</f>
        <v>14004452</v>
      </c>
      <c r="O28" s="43">
        <f t="shared" si="1"/>
        <v>134.33655958330536</v>
      </c>
      <c r="P28" s="10"/>
    </row>
    <row r="29" spans="1:16">
      <c r="A29" s="12"/>
      <c r="B29" s="44">
        <v>541</v>
      </c>
      <c r="C29" s="20" t="s">
        <v>68</v>
      </c>
      <c r="D29" s="46">
        <v>4576796</v>
      </c>
      <c r="E29" s="46">
        <v>0</v>
      </c>
      <c r="F29" s="46">
        <v>0</v>
      </c>
      <c r="G29" s="46">
        <v>4530010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9106806</v>
      </c>
      <c r="O29" s="47">
        <f t="shared" si="1"/>
        <v>87.35629118744545</v>
      </c>
      <c r="P29" s="9"/>
    </row>
    <row r="30" spans="1:16">
      <c r="A30" s="12"/>
      <c r="B30" s="44">
        <v>544</v>
      </c>
      <c r="C30" s="20" t="s">
        <v>69</v>
      </c>
      <c r="D30" s="46">
        <v>442724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442724</v>
      </c>
      <c r="O30" s="47">
        <f t="shared" si="1"/>
        <v>4.2467937342324626</v>
      </c>
      <c r="P30" s="9"/>
    </row>
    <row r="31" spans="1:16">
      <c r="A31" s="12"/>
      <c r="B31" s="44">
        <v>549</v>
      </c>
      <c r="C31" s="20" t="s">
        <v>70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4454922</v>
      </c>
      <c r="K31" s="46">
        <v>0</v>
      </c>
      <c r="L31" s="46">
        <v>0</v>
      </c>
      <c r="M31" s="46">
        <v>0</v>
      </c>
      <c r="N31" s="46">
        <f t="shared" si="7"/>
        <v>4454922</v>
      </c>
      <c r="O31" s="47">
        <f t="shared" si="1"/>
        <v>42.733474661627447</v>
      </c>
      <c r="P31" s="9"/>
    </row>
    <row r="32" spans="1:16" ht="15.75">
      <c r="A32" s="28" t="s">
        <v>31</v>
      </c>
      <c r="B32" s="29"/>
      <c r="C32" s="30"/>
      <c r="D32" s="31">
        <f t="shared" ref="D32:M32" si="8">SUM(D33:D34)</f>
        <v>244263</v>
      </c>
      <c r="E32" s="31">
        <f t="shared" si="8"/>
        <v>4364575</v>
      </c>
      <c r="F32" s="31">
        <f t="shared" si="8"/>
        <v>0</v>
      </c>
      <c r="G32" s="31">
        <f t="shared" si="8"/>
        <v>0</v>
      </c>
      <c r="H32" s="31">
        <f t="shared" si="8"/>
        <v>0</v>
      </c>
      <c r="I32" s="31">
        <f t="shared" si="8"/>
        <v>0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si="7"/>
        <v>4608838</v>
      </c>
      <c r="O32" s="43">
        <f t="shared" si="1"/>
        <v>44.209901294017207</v>
      </c>
      <c r="P32" s="10"/>
    </row>
    <row r="33" spans="1:119">
      <c r="A33" s="13"/>
      <c r="B33" s="45">
        <v>552</v>
      </c>
      <c r="C33" s="21" t="s">
        <v>57</v>
      </c>
      <c r="D33" s="46">
        <v>0</v>
      </c>
      <c r="E33" s="46">
        <v>3488747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3488747</v>
      </c>
      <c r="O33" s="47">
        <f t="shared" si="1"/>
        <v>33.465520052950147</v>
      </c>
      <c r="P33" s="9"/>
    </row>
    <row r="34" spans="1:119">
      <c r="A34" s="13"/>
      <c r="B34" s="45">
        <v>554</v>
      </c>
      <c r="C34" s="21" t="s">
        <v>32</v>
      </c>
      <c r="D34" s="46">
        <v>244263</v>
      </c>
      <c r="E34" s="46">
        <v>875828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1120091</v>
      </c>
      <c r="O34" s="47">
        <f t="shared" si="1"/>
        <v>10.74438124106706</v>
      </c>
      <c r="P34" s="9"/>
    </row>
    <row r="35" spans="1:119" ht="15.75">
      <c r="A35" s="28" t="s">
        <v>58</v>
      </c>
      <c r="B35" s="29"/>
      <c r="C35" s="30"/>
      <c r="D35" s="31">
        <f t="shared" ref="D35:M35" si="9">SUM(D36:D37)</f>
        <v>0</v>
      </c>
      <c r="E35" s="31">
        <f t="shared" si="9"/>
        <v>130901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16027698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16158599</v>
      </c>
      <c r="O35" s="43">
        <f t="shared" si="1"/>
        <v>155.00003836967261</v>
      </c>
      <c r="P35" s="10"/>
    </row>
    <row r="36" spans="1:119">
      <c r="A36" s="12"/>
      <c r="B36" s="44">
        <v>562</v>
      </c>
      <c r="C36" s="20" t="s">
        <v>71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16027698</v>
      </c>
      <c r="K36" s="46">
        <v>0</v>
      </c>
      <c r="L36" s="46">
        <v>0</v>
      </c>
      <c r="M36" s="46">
        <v>0</v>
      </c>
      <c r="N36" s="46">
        <f t="shared" ref="N36:N42" si="10">SUM(D36:M36)</f>
        <v>16027698</v>
      </c>
      <c r="O36" s="47">
        <f t="shared" si="1"/>
        <v>153.74438124106706</v>
      </c>
      <c r="P36" s="9"/>
    </row>
    <row r="37" spans="1:119">
      <c r="A37" s="12"/>
      <c r="B37" s="44">
        <v>569</v>
      </c>
      <c r="C37" s="20" t="s">
        <v>82</v>
      </c>
      <c r="D37" s="46">
        <v>0</v>
      </c>
      <c r="E37" s="46">
        <v>130901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130901</v>
      </c>
      <c r="O37" s="47">
        <f t="shared" si="1"/>
        <v>1.2556571286055502</v>
      </c>
      <c r="P37" s="9"/>
    </row>
    <row r="38" spans="1:119" ht="15.75">
      <c r="A38" s="28" t="s">
        <v>33</v>
      </c>
      <c r="B38" s="29"/>
      <c r="C38" s="30"/>
      <c r="D38" s="31">
        <f t="shared" ref="D38:M38" si="11">SUM(D39:D39)</f>
        <v>4559172</v>
      </c>
      <c r="E38" s="31">
        <f t="shared" si="11"/>
        <v>335809</v>
      </c>
      <c r="F38" s="31">
        <f t="shared" si="11"/>
        <v>0</v>
      </c>
      <c r="G38" s="31">
        <f t="shared" si="11"/>
        <v>1044775</v>
      </c>
      <c r="H38" s="31">
        <f t="shared" si="11"/>
        <v>0</v>
      </c>
      <c r="I38" s="31">
        <f t="shared" si="11"/>
        <v>190840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10"/>
        <v>6130596</v>
      </c>
      <c r="O38" s="43">
        <f t="shared" si="1"/>
        <v>58.807240357221652</v>
      </c>
      <c r="P38" s="9"/>
    </row>
    <row r="39" spans="1:119">
      <c r="A39" s="12"/>
      <c r="B39" s="44">
        <v>572</v>
      </c>
      <c r="C39" s="20" t="s">
        <v>72</v>
      </c>
      <c r="D39" s="46">
        <v>4559172</v>
      </c>
      <c r="E39" s="46">
        <v>335809</v>
      </c>
      <c r="F39" s="46">
        <v>0</v>
      </c>
      <c r="G39" s="46">
        <v>1044775</v>
      </c>
      <c r="H39" s="46">
        <v>0</v>
      </c>
      <c r="I39" s="46">
        <v>190840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6130596</v>
      </c>
      <c r="O39" s="47">
        <f t="shared" si="1"/>
        <v>58.807240357221652</v>
      </c>
      <c r="P39" s="9"/>
    </row>
    <row r="40" spans="1:119" ht="15.75">
      <c r="A40" s="28" t="s">
        <v>73</v>
      </c>
      <c r="B40" s="29"/>
      <c r="C40" s="30"/>
      <c r="D40" s="31">
        <f t="shared" ref="D40:M40" si="12">SUM(D41:D41)</f>
        <v>17396734</v>
      </c>
      <c r="E40" s="31">
        <f t="shared" si="12"/>
        <v>0</v>
      </c>
      <c r="F40" s="31">
        <f t="shared" si="12"/>
        <v>0</v>
      </c>
      <c r="G40" s="31">
        <f t="shared" si="12"/>
        <v>25322</v>
      </c>
      <c r="H40" s="31">
        <f t="shared" si="12"/>
        <v>0</v>
      </c>
      <c r="I40" s="31">
        <f t="shared" si="12"/>
        <v>28410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 t="shared" si="10"/>
        <v>17450466</v>
      </c>
      <c r="O40" s="43">
        <f t="shared" si="1"/>
        <v>167.39216683133651</v>
      </c>
      <c r="P40" s="9"/>
    </row>
    <row r="41" spans="1:119" ht="15.75" thickBot="1">
      <c r="A41" s="12"/>
      <c r="B41" s="44">
        <v>581</v>
      </c>
      <c r="C41" s="20" t="s">
        <v>74</v>
      </c>
      <c r="D41" s="46">
        <v>17396734</v>
      </c>
      <c r="E41" s="46">
        <v>0</v>
      </c>
      <c r="F41" s="46">
        <v>0</v>
      </c>
      <c r="G41" s="46">
        <v>25322</v>
      </c>
      <c r="H41" s="46">
        <v>0</v>
      </c>
      <c r="I41" s="46">
        <v>28410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17450466</v>
      </c>
      <c r="O41" s="47">
        <f t="shared" si="1"/>
        <v>167.39216683133651</v>
      </c>
      <c r="P41" s="9"/>
    </row>
    <row r="42" spans="1:119" ht="16.5" thickBot="1">
      <c r="A42" s="14" t="s">
        <v>10</v>
      </c>
      <c r="B42" s="23"/>
      <c r="C42" s="22"/>
      <c r="D42" s="15">
        <f t="shared" ref="D42:M42" si="13">SUM(D5,D15,D22,D28,D32,D35,D38,D40)</f>
        <v>133299222</v>
      </c>
      <c r="E42" s="15">
        <f t="shared" si="13"/>
        <v>6734172</v>
      </c>
      <c r="F42" s="15">
        <f t="shared" si="13"/>
        <v>0</v>
      </c>
      <c r="G42" s="15">
        <f t="shared" si="13"/>
        <v>9703006</v>
      </c>
      <c r="H42" s="15">
        <f t="shared" si="13"/>
        <v>0</v>
      </c>
      <c r="I42" s="15">
        <f t="shared" si="13"/>
        <v>30906530</v>
      </c>
      <c r="J42" s="15">
        <f t="shared" si="13"/>
        <v>24748954</v>
      </c>
      <c r="K42" s="15">
        <f t="shared" si="13"/>
        <v>18495611</v>
      </c>
      <c r="L42" s="15">
        <f t="shared" si="13"/>
        <v>7953</v>
      </c>
      <c r="M42" s="15">
        <f t="shared" si="13"/>
        <v>0</v>
      </c>
      <c r="N42" s="15">
        <f t="shared" si="10"/>
        <v>223895448</v>
      </c>
      <c r="O42" s="37">
        <f t="shared" si="1"/>
        <v>2147.6987597003326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93" t="s">
        <v>93</v>
      </c>
      <c r="M44" s="93"/>
      <c r="N44" s="93"/>
      <c r="O44" s="41">
        <v>104249</v>
      </c>
    </row>
    <row r="45" spans="1:119">
      <c r="A45" s="94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6"/>
    </row>
    <row r="46" spans="1:119" ht="15.75" customHeight="1" thickBot="1">
      <c r="A46" s="97" t="s">
        <v>41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9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90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17861888</v>
      </c>
      <c r="E5" s="26">
        <f t="shared" ref="E5:M5" si="0">SUM(E6:E14)</f>
        <v>1714232</v>
      </c>
      <c r="F5" s="26">
        <f t="shared" si="0"/>
        <v>0</v>
      </c>
      <c r="G5" s="26">
        <f t="shared" si="0"/>
        <v>782492</v>
      </c>
      <c r="H5" s="26">
        <f t="shared" si="0"/>
        <v>0</v>
      </c>
      <c r="I5" s="26">
        <f t="shared" si="0"/>
        <v>6562409</v>
      </c>
      <c r="J5" s="26">
        <f t="shared" si="0"/>
        <v>3778929</v>
      </c>
      <c r="K5" s="26">
        <f t="shared" si="0"/>
        <v>14306744</v>
      </c>
      <c r="L5" s="26">
        <f t="shared" si="0"/>
        <v>14776</v>
      </c>
      <c r="M5" s="26">
        <f t="shared" si="0"/>
        <v>0</v>
      </c>
      <c r="N5" s="27">
        <f>SUM(D5:M5)</f>
        <v>45021470</v>
      </c>
      <c r="O5" s="32">
        <f t="shared" ref="O5:O42" si="1">(N5/O$44)</f>
        <v>436.37717963381181</v>
      </c>
      <c r="P5" s="6"/>
    </row>
    <row r="6" spans="1:133">
      <c r="A6" s="12"/>
      <c r="B6" s="44">
        <v>511</v>
      </c>
      <c r="C6" s="20" t="s">
        <v>50</v>
      </c>
      <c r="D6" s="46">
        <v>385069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385069</v>
      </c>
      <c r="O6" s="47">
        <f t="shared" si="1"/>
        <v>3.7323375754814823</v>
      </c>
      <c r="P6" s="9"/>
    </row>
    <row r="7" spans="1:133">
      <c r="A7" s="12"/>
      <c r="B7" s="44">
        <v>512</v>
      </c>
      <c r="C7" s="20" t="s">
        <v>19</v>
      </c>
      <c r="D7" s="46">
        <v>1615895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435475</v>
      </c>
      <c r="L7" s="46">
        <v>14776</v>
      </c>
      <c r="M7" s="46">
        <v>0</v>
      </c>
      <c r="N7" s="46">
        <f t="shared" ref="N7:N14" si="2">SUM(D7:M7)</f>
        <v>2066146</v>
      </c>
      <c r="O7" s="47">
        <f t="shared" si="1"/>
        <v>20.026422153512129</v>
      </c>
      <c r="P7" s="9"/>
    </row>
    <row r="8" spans="1:133">
      <c r="A8" s="12"/>
      <c r="B8" s="44">
        <v>513</v>
      </c>
      <c r="C8" s="20" t="s">
        <v>20</v>
      </c>
      <c r="D8" s="46">
        <v>5558943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3778929</v>
      </c>
      <c r="K8" s="46">
        <v>1084831</v>
      </c>
      <c r="L8" s="46">
        <v>0</v>
      </c>
      <c r="M8" s="46">
        <v>0</v>
      </c>
      <c r="N8" s="46">
        <f t="shared" si="2"/>
        <v>10422703</v>
      </c>
      <c r="O8" s="47">
        <f t="shared" si="1"/>
        <v>101.02357251553246</v>
      </c>
      <c r="P8" s="9"/>
    </row>
    <row r="9" spans="1:133">
      <c r="A9" s="12"/>
      <c r="B9" s="44">
        <v>514</v>
      </c>
      <c r="C9" s="20" t="s">
        <v>43</v>
      </c>
      <c r="D9" s="46">
        <v>427612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427612</v>
      </c>
      <c r="O9" s="47">
        <f t="shared" si="1"/>
        <v>4.1446918223144102</v>
      </c>
      <c r="P9" s="9"/>
    </row>
    <row r="10" spans="1:133">
      <c r="A10" s="12"/>
      <c r="B10" s="44">
        <v>515</v>
      </c>
      <c r="C10" s="20" t="s">
        <v>21</v>
      </c>
      <c r="D10" s="46">
        <v>2739940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2739940</v>
      </c>
      <c r="O10" s="47">
        <f t="shared" si="1"/>
        <v>26.557269000009693</v>
      </c>
      <c r="P10" s="9"/>
    </row>
    <row r="11" spans="1:133">
      <c r="A11" s="12"/>
      <c r="B11" s="44">
        <v>516</v>
      </c>
      <c r="C11" s="20" t="s">
        <v>80</v>
      </c>
      <c r="D11" s="46">
        <v>0</v>
      </c>
      <c r="E11" s="46">
        <v>0</v>
      </c>
      <c r="F11" s="46">
        <v>0</v>
      </c>
      <c r="G11" s="46">
        <v>606884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606884</v>
      </c>
      <c r="O11" s="47">
        <f t="shared" si="1"/>
        <v>5.8823118899690803</v>
      </c>
      <c r="P11" s="9"/>
    </row>
    <row r="12" spans="1:133">
      <c r="A12" s="12"/>
      <c r="B12" s="44">
        <v>517</v>
      </c>
      <c r="C12" s="20" t="s">
        <v>22</v>
      </c>
      <c r="D12" s="46">
        <v>5418552</v>
      </c>
      <c r="E12" s="46">
        <v>1714232</v>
      </c>
      <c r="F12" s="46">
        <v>0</v>
      </c>
      <c r="G12" s="46">
        <v>0</v>
      </c>
      <c r="H12" s="46">
        <v>0</v>
      </c>
      <c r="I12" s="46">
        <v>6562409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13695193</v>
      </c>
      <c r="O12" s="47">
        <f t="shared" si="1"/>
        <v>132.74266024367313</v>
      </c>
      <c r="P12" s="9"/>
    </row>
    <row r="13" spans="1:133">
      <c r="A13" s="12"/>
      <c r="B13" s="44">
        <v>518</v>
      </c>
      <c r="C13" s="20" t="s">
        <v>23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12786438</v>
      </c>
      <c r="L13" s="46">
        <v>0</v>
      </c>
      <c r="M13" s="46">
        <v>0</v>
      </c>
      <c r="N13" s="46">
        <f t="shared" si="2"/>
        <v>12786438</v>
      </c>
      <c r="O13" s="47">
        <f t="shared" si="1"/>
        <v>123.93441955588295</v>
      </c>
      <c r="P13" s="9"/>
    </row>
    <row r="14" spans="1:133">
      <c r="A14" s="12"/>
      <c r="B14" s="44">
        <v>519</v>
      </c>
      <c r="C14" s="20" t="s">
        <v>65</v>
      </c>
      <c r="D14" s="46">
        <v>1715877</v>
      </c>
      <c r="E14" s="46">
        <v>0</v>
      </c>
      <c r="F14" s="46">
        <v>0</v>
      </c>
      <c r="G14" s="46">
        <v>175608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1891485</v>
      </c>
      <c r="O14" s="47">
        <f t="shared" si="1"/>
        <v>18.33349487743649</v>
      </c>
      <c r="P14" s="9"/>
    </row>
    <row r="15" spans="1:133" ht="15.75">
      <c r="A15" s="28" t="s">
        <v>24</v>
      </c>
      <c r="B15" s="29"/>
      <c r="C15" s="30"/>
      <c r="D15" s="31">
        <f t="shared" ref="D15:M15" si="3">SUM(D16:D21)</f>
        <v>92730549</v>
      </c>
      <c r="E15" s="31">
        <f t="shared" si="3"/>
        <v>903826</v>
      </c>
      <c r="F15" s="31">
        <f t="shared" si="3"/>
        <v>0</v>
      </c>
      <c r="G15" s="31">
        <f t="shared" si="3"/>
        <v>5656219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27" si="4">SUM(D15:M15)</f>
        <v>99290594</v>
      </c>
      <c r="O15" s="43">
        <f t="shared" si="1"/>
        <v>962.38859757102284</v>
      </c>
      <c r="P15" s="10"/>
    </row>
    <row r="16" spans="1:133">
      <c r="A16" s="12"/>
      <c r="B16" s="44">
        <v>521</v>
      </c>
      <c r="C16" s="20" t="s">
        <v>25</v>
      </c>
      <c r="D16" s="46">
        <v>46520934</v>
      </c>
      <c r="E16" s="46">
        <v>392330</v>
      </c>
      <c r="F16" s="46">
        <v>0</v>
      </c>
      <c r="G16" s="46">
        <v>107933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47021197</v>
      </c>
      <c r="O16" s="47">
        <f t="shared" si="1"/>
        <v>455.75982592007443</v>
      </c>
      <c r="P16" s="9"/>
    </row>
    <row r="17" spans="1:16">
      <c r="A17" s="12"/>
      <c r="B17" s="44">
        <v>522</v>
      </c>
      <c r="C17" s="20" t="s">
        <v>26</v>
      </c>
      <c r="D17" s="46">
        <v>21454782</v>
      </c>
      <c r="E17" s="46">
        <v>511496</v>
      </c>
      <c r="F17" s="46">
        <v>0</v>
      </c>
      <c r="G17" s="46">
        <v>4574557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26540835</v>
      </c>
      <c r="O17" s="47">
        <f t="shared" si="1"/>
        <v>257.25092322454952</v>
      </c>
      <c r="P17" s="9"/>
    </row>
    <row r="18" spans="1:16">
      <c r="A18" s="12"/>
      <c r="B18" s="44">
        <v>524</v>
      </c>
      <c r="C18" s="20" t="s">
        <v>51</v>
      </c>
      <c r="D18" s="46">
        <v>4309029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4309029</v>
      </c>
      <c r="O18" s="47">
        <f t="shared" si="1"/>
        <v>41.765893516588967</v>
      </c>
      <c r="P18" s="9"/>
    </row>
    <row r="19" spans="1:16">
      <c r="A19" s="12"/>
      <c r="B19" s="44">
        <v>525</v>
      </c>
      <c r="C19" s="20" t="s">
        <v>87</v>
      </c>
      <c r="D19" s="46">
        <v>9283932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9283932</v>
      </c>
      <c r="O19" s="47">
        <f t="shared" si="1"/>
        <v>89.985868121855944</v>
      </c>
      <c r="P19" s="9"/>
    </row>
    <row r="20" spans="1:16">
      <c r="A20" s="12"/>
      <c r="B20" s="44">
        <v>526</v>
      </c>
      <c r="C20" s="20" t="s">
        <v>52</v>
      </c>
      <c r="D20" s="46">
        <v>8560076</v>
      </c>
      <c r="E20" s="46">
        <v>0</v>
      </c>
      <c r="F20" s="46">
        <v>0</v>
      </c>
      <c r="G20" s="46">
        <v>973729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9533805</v>
      </c>
      <c r="O20" s="47">
        <f t="shared" si="1"/>
        <v>92.407798703123945</v>
      </c>
      <c r="P20" s="9"/>
    </row>
    <row r="21" spans="1:16">
      <c r="A21" s="12"/>
      <c r="B21" s="44">
        <v>529</v>
      </c>
      <c r="C21" s="20" t="s">
        <v>66</v>
      </c>
      <c r="D21" s="46">
        <v>2601796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2601796</v>
      </c>
      <c r="O21" s="47">
        <f t="shared" si="1"/>
        <v>25.218288084830039</v>
      </c>
      <c r="P21" s="9"/>
    </row>
    <row r="22" spans="1:16" ht="15.75">
      <c r="A22" s="28" t="s">
        <v>27</v>
      </c>
      <c r="B22" s="29"/>
      <c r="C22" s="30"/>
      <c r="D22" s="31">
        <f t="shared" ref="D22:M22" si="5">SUM(D23:D27)</f>
        <v>2857911</v>
      </c>
      <c r="E22" s="31">
        <f t="shared" si="5"/>
        <v>0</v>
      </c>
      <c r="F22" s="31">
        <f t="shared" si="5"/>
        <v>0</v>
      </c>
      <c r="G22" s="31">
        <f t="shared" si="5"/>
        <v>106305</v>
      </c>
      <c r="H22" s="31">
        <f t="shared" si="5"/>
        <v>0</v>
      </c>
      <c r="I22" s="31">
        <f t="shared" si="5"/>
        <v>22950799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si="4"/>
        <v>25915015</v>
      </c>
      <c r="O22" s="43">
        <f t="shared" si="1"/>
        <v>251.18507138633919</v>
      </c>
      <c r="P22" s="10"/>
    </row>
    <row r="23" spans="1:16">
      <c r="A23" s="12"/>
      <c r="B23" s="44">
        <v>534</v>
      </c>
      <c r="C23" s="20" t="s">
        <v>88</v>
      </c>
      <c r="D23" s="46">
        <v>437624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437624</v>
      </c>
      <c r="O23" s="47">
        <f t="shared" si="1"/>
        <v>4.2417345959620434</v>
      </c>
      <c r="P23" s="9"/>
    </row>
    <row r="24" spans="1:16">
      <c r="A24" s="12"/>
      <c r="B24" s="44">
        <v>536</v>
      </c>
      <c r="C24" s="20" t="s">
        <v>76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22950799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22950799</v>
      </c>
      <c r="O24" s="47">
        <f t="shared" si="1"/>
        <v>222.45397446956994</v>
      </c>
      <c r="P24" s="9"/>
    </row>
    <row r="25" spans="1:16">
      <c r="A25" s="12"/>
      <c r="B25" s="44">
        <v>537</v>
      </c>
      <c r="C25" s="20" t="s">
        <v>67</v>
      </c>
      <c r="D25" s="46">
        <v>200343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200343</v>
      </c>
      <c r="O25" s="47">
        <f t="shared" si="1"/>
        <v>1.9418538155101723</v>
      </c>
      <c r="P25" s="9"/>
    </row>
    <row r="26" spans="1:16">
      <c r="A26" s="12"/>
      <c r="B26" s="44">
        <v>538</v>
      </c>
      <c r="C26" s="20" t="s">
        <v>81</v>
      </c>
      <c r="D26" s="46">
        <v>0</v>
      </c>
      <c r="E26" s="46">
        <v>0</v>
      </c>
      <c r="F26" s="46">
        <v>0</v>
      </c>
      <c r="G26" s="46">
        <v>106305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106305</v>
      </c>
      <c r="O26" s="47">
        <f t="shared" si="1"/>
        <v>1.0303767531573795</v>
      </c>
      <c r="P26" s="9"/>
    </row>
    <row r="27" spans="1:16">
      <c r="A27" s="12"/>
      <c r="B27" s="44">
        <v>539</v>
      </c>
      <c r="C27" s="20" t="s">
        <v>54</v>
      </c>
      <c r="D27" s="46">
        <v>2219944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2219944</v>
      </c>
      <c r="O27" s="47">
        <f t="shared" si="1"/>
        <v>21.517131752139651</v>
      </c>
      <c r="P27" s="9"/>
    </row>
    <row r="28" spans="1:16" ht="15.75">
      <c r="A28" s="28" t="s">
        <v>29</v>
      </c>
      <c r="B28" s="29"/>
      <c r="C28" s="30"/>
      <c r="D28" s="31">
        <f t="shared" ref="D28:M28" si="6">SUM(D29:D31)</f>
        <v>4849673</v>
      </c>
      <c r="E28" s="31">
        <f t="shared" si="6"/>
        <v>0</v>
      </c>
      <c r="F28" s="31">
        <f t="shared" si="6"/>
        <v>0</v>
      </c>
      <c r="G28" s="31">
        <f t="shared" si="6"/>
        <v>3533660</v>
      </c>
      <c r="H28" s="31">
        <f t="shared" si="6"/>
        <v>0</v>
      </c>
      <c r="I28" s="31">
        <f t="shared" si="6"/>
        <v>0</v>
      </c>
      <c r="J28" s="31">
        <f t="shared" si="6"/>
        <v>4548144</v>
      </c>
      <c r="K28" s="31">
        <f t="shared" si="6"/>
        <v>0</v>
      </c>
      <c r="L28" s="31">
        <f t="shared" si="6"/>
        <v>0</v>
      </c>
      <c r="M28" s="31">
        <f t="shared" si="6"/>
        <v>0</v>
      </c>
      <c r="N28" s="31">
        <f t="shared" ref="N28:N35" si="7">SUM(D28:M28)</f>
        <v>12931477</v>
      </c>
      <c r="O28" s="43">
        <f t="shared" si="1"/>
        <v>125.34023126653808</v>
      </c>
      <c r="P28" s="10"/>
    </row>
    <row r="29" spans="1:16">
      <c r="A29" s="12"/>
      <c r="B29" s="44">
        <v>541</v>
      </c>
      <c r="C29" s="20" t="s">
        <v>68</v>
      </c>
      <c r="D29" s="46">
        <v>4496703</v>
      </c>
      <c r="E29" s="46">
        <v>0</v>
      </c>
      <c r="F29" s="46">
        <v>0</v>
      </c>
      <c r="G29" s="46">
        <v>3533660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8030363</v>
      </c>
      <c r="O29" s="47">
        <f t="shared" si="1"/>
        <v>77.835467330936012</v>
      </c>
      <c r="P29" s="9"/>
    </row>
    <row r="30" spans="1:16">
      <c r="A30" s="12"/>
      <c r="B30" s="44">
        <v>544</v>
      </c>
      <c r="C30" s="20" t="s">
        <v>69</v>
      </c>
      <c r="D30" s="46">
        <v>352970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352970</v>
      </c>
      <c r="O30" s="47">
        <f t="shared" si="1"/>
        <v>3.421213325449981</v>
      </c>
      <c r="P30" s="9"/>
    </row>
    <row r="31" spans="1:16">
      <c r="A31" s="12"/>
      <c r="B31" s="44">
        <v>549</v>
      </c>
      <c r="C31" s="20" t="s">
        <v>70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4548144</v>
      </c>
      <c r="K31" s="46">
        <v>0</v>
      </c>
      <c r="L31" s="46">
        <v>0</v>
      </c>
      <c r="M31" s="46">
        <v>0</v>
      </c>
      <c r="N31" s="46">
        <f t="shared" si="7"/>
        <v>4548144</v>
      </c>
      <c r="O31" s="47">
        <f t="shared" si="1"/>
        <v>44.083550610152081</v>
      </c>
      <c r="P31" s="9"/>
    </row>
    <row r="32" spans="1:16" ht="15.75">
      <c r="A32" s="28" t="s">
        <v>31</v>
      </c>
      <c r="B32" s="29"/>
      <c r="C32" s="30"/>
      <c r="D32" s="31">
        <f t="shared" ref="D32:M32" si="8">SUM(D33:D34)</f>
        <v>216752</v>
      </c>
      <c r="E32" s="31">
        <f t="shared" si="8"/>
        <v>15742158</v>
      </c>
      <c r="F32" s="31">
        <f t="shared" si="8"/>
        <v>0</v>
      </c>
      <c r="G32" s="31">
        <f t="shared" si="8"/>
        <v>0</v>
      </c>
      <c r="H32" s="31">
        <f t="shared" si="8"/>
        <v>0</v>
      </c>
      <c r="I32" s="31">
        <f t="shared" si="8"/>
        <v>0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si="7"/>
        <v>15958910</v>
      </c>
      <c r="O32" s="43">
        <f t="shared" si="1"/>
        <v>154.6840681974586</v>
      </c>
      <c r="P32" s="10"/>
    </row>
    <row r="33" spans="1:119">
      <c r="A33" s="13"/>
      <c r="B33" s="45">
        <v>552</v>
      </c>
      <c r="C33" s="21" t="s">
        <v>57</v>
      </c>
      <c r="D33" s="46">
        <v>0</v>
      </c>
      <c r="E33" s="46">
        <v>13760151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13760151</v>
      </c>
      <c r="O33" s="47">
        <f t="shared" si="1"/>
        <v>133.37227515484003</v>
      </c>
      <c r="P33" s="9"/>
    </row>
    <row r="34" spans="1:119">
      <c r="A34" s="13"/>
      <c r="B34" s="45">
        <v>554</v>
      </c>
      <c r="C34" s="21" t="s">
        <v>32</v>
      </c>
      <c r="D34" s="46">
        <v>216752</v>
      </c>
      <c r="E34" s="46">
        <v>1982007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2198759</v>
      </c>
      <c r="O34" s="47">
        <f t="shared" si="1"/>
        <v>21.311793042618564</v>
      </c>
      <c r="P34" s="9"/>
    </row>
    <row r="35" spans="1:119" ht="15.75">
      <c r="A35" s="28" t="s">
        <v>58</v>
      </c>
      <c r="B35" s="29"/>
      <c r="C35" s="30"/>
      <c r="D35" s="31">
        <f t="shared" ref="D35:M35" si="9">SUM(D36:D37)</f>
        <v>0</v>
      </c>
      <c r="E35" s="31">
        <f t="shared" si="9"/>
        <v>133048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15956353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16089401</v>
      </c>
      <c r="O35" s="43">
        <f t="shared" si="1"/>
        <v>155.94887129135125</v>
      </c>
      <c r="P35" s="10"/>
    </row>
    <row r="36" spans="1:119">
      <c r="A36" s="12"/>
      <c r="B36" s="44">
        <v>562</v>
      </c>
      <c r="C36" s="20" t="s">
        <v>71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15956353</v>
      </c>
      <c r="K36" s="46">
        <v>0</v>
      </c>
      <c r="L36" s="46">
        <v>0</v>
      </c>
      <c r="M36" s="46">
        <v>0</v>
      </c>
      <c r="N36" s="46">
        <f t="shared" ref="N36:N42" si="10">SUM(D36:M36)</f>
        <v>15956353</v>
      </c>
      <c r="O36" s="47">
        <f t="shared" si="1"/>
        <v>154.65928410115245</v>
      </c>
      <c r="P36" s="9"/>
    </row>
    <row r="37" spans="1:119">
      <c r="A37" s="12"/>
      <c r="B37" s="44">
        <v>569</v>
      </c>
      <c r="C37" s="20" t="s">
        <v>82</v>
      </c>
      <c r="D37" s="46">
        <v>0</v>
      </c>
      <c r="E37" s="46">
        <v>133048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133048</v>
      </c>
      <c r="O37" s="47">
        <f t="shared" si="1"/>
        <v>1.2895871901987961</v>
      </c>
      <c r="P37" s="9"/>
    </row>
    <row r="38" spans="1:119" ht="15.75">
      <c r="A38" s="28" t="s">
        <v>33</v>
      </c>
      <c r="B38" s="29"/>
      <c r="C38" s="30"/>
      <c r="D38" s="31">
        <f t="shared" ref="D38:M38" si="11">SUM(D39:D39)</f>
        <v>4700355</v>
      </c>
      <c r="E38" s="31">
        <f t="shared" si="11"/>
        <v>1118162</v>
      </c>
      <c r="F38" s="31">
        <f t="shared" si="11"/>
        <v>0</v>
      </c>
      <c r="G38" s="31">
        <f t="shared" si="11"/>
        <v>1874655</v>
      </c>
      <c r="H38" s="31">
        <f t="shared" si="11"/>
        <v>0</v>
      </c>
      <c r="I38" s="31">
        <f t="shared" si="11"/>
        <v>205982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10"/>
        <v>7899154</v>
      </c>
      <c r="O38" s="43">
        <f t="shared" si="1"/>
        <v>76.563704917079406</v>
      </c>
      <c r="P38" s="9"/>
    </row>
    <row r="39" spans="1:119">
      <c r="A39" s="12"/>
      <c r="B39" s="44">
        <v>572</v>
      </c>
      <c r="C39" s="20" t="s">
        <v>72</v>
      </c>
      <c r="D39" s="46">
        <v>4700355</v>
      </c>
      <c r="E39" s="46">
        <v>1118162</v>
      </c>
      <c r="F39" s="46">
        <v>0</v>
      </c>
      <c r="G39" s="46">
        <v>1874655</v>
      </c>
      <c r="H39" s="46">
        <v>0</v>
      </c>
      <c r="I39" s="46">
        <v>205982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7899154</v>
      </c>
      <c r="O39" s="47">
        <f t="shared" si="1"/>
        <v>76.563704917079406</v>
      </c>
      <c r="P39" s="9"/>
    </row>
    <row r="40" spans="1:119" ht="15.75">
      <c r="A40" s="28" t="s">
        <v>73</v>
      </c>
      <c r="B40" s="29"/>
      <c r="C40" s="30"/>
      <c r="D40" s="31">
        <f t="shared" ref="D40:M40" si="12">SUM(D41:D41)</f>
        <v>7871724</v>
      </c>
      <c r="E40" s="31">
        <f t="shared" si="12"/>
        <v>155500</v>
      </c>
      <c r="F40" s="31">
        <f t="shared" si="12"/>
        <v>0</v>
      </c>
      <c r="G40" s="31">
        <f t="shared" si="12"/>
        <v>186424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 t="shared" si="10"/>
        <v>8213648</v>
      </c>
      <c r="O40" s="43">
        <f t="shared" si="1"/>
        <v>79.611983987748502</v>
      </c>
      <c r="P40" s="9"/>
    </row>
    <row r="41" spans="1:119" ht="15.75" thickBot="1">
      <c r="A41" s="12"/>
      <c r="B41" s="44">
        <v>581</v>
      </c>
      <c r="C41" s="20" t="s">
        <v>74</v>
      </c>
      <c r="D41" s="46">
        <v>7871724</v>
      </c>
      <c r="E41" s="46">
        <v>155500</v>
      </c>
      <c r="F41" s="46">
        <v>0</v>
      </c>
      <c r="G41" s="46">
        <v>186424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8213648</v>
      </c>
      <c r="O41" s="47">
        <f t="shared" si="1"/>
        <v>79.611983987748502</v>
      </c>
      <c r="P41" s="9"/>
    </row>
    <row r="42" spans="1:119" ht="16.5" thickBot="1">
      <c r="A42" s="14" t="s">
        <v>10</v>
      </c>
      <c r="B42" s="23"/>
      <c r="C42" s="22"/>
      <c r="D42" s="15">
        <f t="shared" ref="D42:M42" si="13">SUM(D5,D15,D22,D28,D32,D35,D38,D40)</f>
        <v>131088852</v>
      </c>
      <c r="E42" s="15">
        <f t="shared" si="13"/>
        <v>19766926</v>
      </c>
      <c r="F42" s="15">
        <f t="shared" si="13"/>
        <v>0</v>
      </c>
      <c r="G42" s="15">
        <f t="shared" si="13"/>
        <v>12139755</v>
      </c>
      <c r="H42" s="15">
        <f t="shared" si="13"/>
        <v>0</v>
      </c>
      <c r="I42" s="15">
        <f t="shared" si="13"/>
        <v>29719190</v>
      </c>
      <c r="J42" s="15">
        <f t="shared" si="13"/>
        <v>24283426</v>
      </c>
      <c r="K42" s="15">
        <f t="shared" si="13"/>
        <v>14306744</v>
      </c>
      <c r="L42" s="15">
        <f t="shared" si="13"/>
        <v>14776</v>
      </c>
      <c r="M42" s="15">
        <f t="shared" si="13"/>
        <v>0</v>
      </c>
      <c r="N42" s="15">
        <f t="shared" si="10"/>
        <v>231319669</v>
      </c>
      <c r="O42" s="37">
        <f t="shared" si="1"/>
        <v>2242.0997082513495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93" t="s">
        <v>91</v>
      </c>
      <c r="M44" s="93"/>
      <c r="N44" s="93"/>
      <c r="O44" s="41">
        <v>103171</v>
      </c>
    </row>
    <row r="45" spans="1:119">
      <c r="A45" s="94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6"/>
    </row>
    <row r="46" spans="1:119" ht="15.75" customHeight="1" thickBot="1">
      <c r="A46" s="97" t="s">
        <v>41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9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17526480</v>
      </c>
      <c r="E5" s="26">
        <f t="shared" ref="E5:M5" si="0">SUM(E6:E14)</f>
        <v>1685679</v>
      </c>
      <c r="F5" s="26">
        <f t="shared" si="0"/>
        <v>0</v>
      </c>
      <c r="G5" s="26">
        <f t="shared" si="0"/>
        <v>1017960</v>
      </c>
      <c r="H5" s="26">
        <f t="shared" si="0"/>
        <v>0</v>
      </c>
      <c r="I5" s="26">
        <f t="shared" si="0"/>
        <v>6610944</v>
      </c>
      <c r="J5" s="26">
        <f t="shared" si="0"/>
        <v>3101527</v>
      </c>
      <c r="K5" s="26">
        <f t="shared" si="0"/>
        <v>13019224</v>
      </c>
      <c r="L5" s="26">
        <f t="shared" si="0"/>
        <v>10798</v>
      </c>
      <c r="M5" s="26">
        <f t="shared" si="0"/>
        <v>0</v>
      </c>
      <c r="N5" s="27">
        <f>SUM(D5:M5)</f>
        <v>42972612</v>
      </c>
      <c r="O5" s="32">
        <f t="shared" ref="O5:O42" si="1">(N5/O$44)</f>
        <v>426.78556744033608</v>
      </c>
      <c r="P5" s="6"/>
    </row>
    <row r="6" spans="1:133">
      <c r="A6" s="12"/>
      <c r="B6" s="44">
        <v>511</v>
      </c>
      <c r="C6" s="20" t="s">
        <v>50</v>
      </c>
      <c r="D6" s="46">
        <v>387459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387459</v>
      </c>
      <c r="O6" s="47">
        <f t="shared" si="1"/>
        <v>3.8480767511843399</v>
      </c>
      <c r="P6" s="9"/>
    </row>
    <row r="7" spans="1:133">
      <c r="A7" s="12"/>
      <c r="B7" s="44">
        <v>512</v>
      </c>
      <c r="C7" s="20" t="s">
        <v>19</v>
      </c>
      <c r="D7" s="46">
        <v>1508286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421219</v>
      </c>
      <c r="L7" s="46">
        <v>10798</v>
      </c>
      <c r="M7" s="46">
        <v>0</v>
      </c>
      <c r="N7" s="46">
        <f t="shared" ref="N7:N14" si="2">SUM(D7:M7)</f>
        <v>1940303</v>
      </c>
      <c r="O7" s="47">
        <f t="shared" si="1"/>
        <v>19.270257922911142</v>
      </c>
      <c r="P7" s="9"/>
    </row>
    <row r="8" spans="1:133">
      <c r="A8" s="12"/>
      <c r="B8" s="44">
        <v>513</v>
      </c>
      <c r="C8" s="20" t="s">
        <v>20</v>
      </c>
      <c r="D8" s="46">
        <v>5205464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3101527</v>
      </c>
      <c r="K8" s="46">
        <v>1067924</v>
      </c>
      <c r="L8" s="46">
        <v>0</v>
      </c>
      <c r="M8" s="46">
        <v>0</v>
      </c>
      <c r="N8" s="46">
        <f t="shared" si="2"/>
        <v>9374915</v>
      </c>
      <c r="O8" s="47">
        <f t="shared" si="1"/>
        <v>93.107638371619544</v>
      </c>
      <c r="P8" s="9"/>
    </row>
    <row r="9" spans="1:133">
      <c r="A9" s="12"/>
      <c r="B9" s="44">
        <v>514</v>
      </c>
      <c r="C9" s="20" t="s">
        <v>43</v>
      </c>
      <c r="D9" s="46">
        <v>406899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406899</v>
      </c>
      <c r="O9" s="47">
        <f t="shared" si="1"/>
        <v>4.0411465006107914</v>
      </c>
      <c r="P9" s="9"/>
    </row>
    <row r="10" spans="1:133">
      <c r="A10" s="12"/>
      <c r="B10" s="44">
        <v>515</v>
      </c>
      <c r="C10" s="20" t="s">
        <v>21</v>
      </c>
      <c r="D10" s="46">
        <v>2399190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2399190</v>
      </c>
      <c r="O10" s="47">
        <f t="shared" si="1"/>
        <v>23.827726961237076</v>
      </c>
      <c r="P10" s="9"/>
    </row>
    <row r="11" spans="1:133">
      <c r="A11" s="12"/>
      <c r="B11" s="44">
        <v>516</v>
      </c>
      <c r="C11" s="20" t="s">
        <v>80</v>
      </c>
      <c r="D11" s="46">
        <v>0</v>
      </c>
      <c r="E11" s="46">
        <v>0</v>
      </c>
      <c r="F11" s="46">
        <v>0</v>
      </c>
      <c r="G11" s="46">
        <v>966667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966667</v>
      </c>
      <c r="O11" s="47">
        <f t="shared" si="1"/>
        <v>9.6005224006594556</v>
      </c>
      <c r="P11" s="9"/>
    </row>
    <row r="12" spans="1:133">
      <c r="A12" s="12"/>
      <c r="B12" s="44">
        <v>517</v>
      </c>
      <c r="C12" s="20" t="s">
        <v>22</v>
      </c>
      <c r="D12" s="46">
        <v>5968175</v>
      </c>
      <c r="E12" s="46">
        <v>1685679</v>
      </c>
      <c r="F12" s="46">
        <v>0</v>
      </c>
      <c r="G12" s="46">
        <v>0</v>
      </c>
      <c r="H12" s="46">
        <v>0</v>
      </c>
      <c r="I12" s="46">
        <v>6610944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14264798</v>
      </c>
      <c r="O12" s="47">
        <f t="shared" si="1"/>
        <v>141.67186087854682</v>
      </c>
      <c r="P12" s="9"/>
    </row>
    <row r="13" spans="1:133">
      <c r="A13" s="12"/>
      <c r="B13" s="44">
        <v>518</v>
      </c>
      <c r="C13" s="20" t="s">
        <v>23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11530081</v>
      </c>
      <c r="L13" s="46">
        <v>0</v>
      </c>
      <c r="M13" s="46">
        <v>0</v>
      </c>
      <c r="N13" s="46">
        <f t="shared" si="2"/>
        <v>11530081</v>
      </c>
      <c r="O13" s="47">
        <f t="shared" si="1"/>
        <v>114.51182353583808</v>
      </c>
      <c r="P13" s="9"/>
    </row>
    <row r="14" spans="1:133">
      <c r="A14" s="12"/>
      <c r="B14" s="44">
        <v>519</v>
      </c>
      <c r="C14" s="20" t="s">
        <v>65</v>
      </c>
      <c r="D14" s="46">
        <v>1651007</v>
      </c>
      <c r="E14" s="46">
        <v>0</v>
      </c>
      <c r="F14" s="46">
        <v>0</v>
      </c>
      <c r="G14" s="46">
        <v>51293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1702300</v>
      </c>
      <c r="O14" s="47">
        <f t="shared" si="1"/>
        <v>16.906514117728847</v>
      </c>
      <c r="P14" s="9"/>
    </row>
    <row r="15" spans="1:133" ht="15.75">
      <c r="A15" s="28" t="s">
        <v>24</v>
      </c>
      <c r="B15" s="29"/>
      <c r="C15" s="30"/>
      <c r="D15" s="31">
        <f t="shared" ref="D15:M15" si="3">SUM(D16:D21)</f>
        <v>78842391</v>
      </c>
      <c r="E15" s="31">
        <f t="shared" si="3"/>
        <v>835167</v>
      </c>
      <c r="F15" s="31">
        <f t="shared" si="3"/>
        <v>0</v>
      </c>
      <c r="G15" s="31">
        <f t="shared" si="3"/>
        <v>2019244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27" si="4">SUM(D15:M15)</f>
        <v>81696802</v>
      </c>
      <c r="O15" s="43">
        <f t="shared" si="1"/>
        <v>811.37762814210089</v>
      </c>
      <c r="P15" s="10"/>
    </row>
    <row r="16" spans="1:133">
      <c r="A16" s="12"/>
      <c r="B16" s="44">
        <v>521</v>
      </c>
      <c r="C16" s="20" t="s">
        <v>25</v>
      </c>
      <c r="D16" s="46">
        <v>44056867</v>
      </c>
      <c r="E16" s="46">
        <v>816149</v>
      </c>
      <c r="F16" s="46">
        <v>0</v>
      </c>
      <c r="G16" s="46">
        <v>161019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45034035</v>
      </c>
      <c r="O16" s="47">
        <f t="shared" si="1"/>
        <v>447.25873730000296</v>
      </c>
      <c r="P16" s="9"/>
    </row>
    <row r="17" spans="1:16">
      <c r="A17" s="12"/>
      <c r="B17" s="44">
        <v>522</v>
      </c>
      <c r="C17" s="20" t="s">
        <v>26</v>
      </c>
      <c r="D17" s="46">
        <v>20441138</v>
      </c>
      <c r="E17" s="46">
        <v>19018</v>
      </c>
      <c r="F17" s="46">
        <v>0</v>
      </c>
      <c r="G17" s="46">
        <v>1740033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22200189</v>
      </c>
      <c r="O17" s="47">
        <f t="shared" si="1"/>
        <v>220.48276375770939</v>
      </c>
      <c r="P17" s="9"/>
    </row>
    <row r="18" spans="1:16">
      <c r="A18" s="12"/>
      <c r="B18" s="44">
        <v>524</v>
      </c>
      <c r="C18" s="20" t="s">
        <v>51</v>
      </c>
      <c r="D18" s="46">
        <v>3408106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3408106</v>
      </c>
      <c r="O18" s="47">
        <f t="shared" si="1"/>
        <v>33.847848325040474</v>
      </c>
      <c r="P18" s="9"/>
    </row>
    <row r="19" spans="1:16">
      <c r="A19" s="12"/>
      <c r="B19" s="44">
        <v>525</v>
      </c>
      <c r="C19" s="20" t="s">
        <v>87</v>
      </c>
      <c r="D19" s="46">
        <v>847019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847019</v>
      </c>
      <c r="O19" s="47">
        <f t="shared" si="1"/>
        <v>8.4122297371113035</v>
      </c>
      <c r="P19" s="9"/>
    </row>
    <row r="20" spans="1:16">
      <c r="A20" s="12"/>
      <c r="B20" s="44">
        <v>526</v>
      </c>
      <c r="C20" s="20" t="s">
        <v>52</v>
      </c>
      <c r="D20" s="46">
        <v>7568112</v>
      </c>
      <c r="E20" s="46">
        <v>0</v>
      </c>
      <c r="F20" s="46">
        <v>0</v>
      </c>
      <c r="G20" s="46">
        <v>118192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7686304</v>
      </c>
      <c r="O20" s="47">
        <f t="shared" si="1"/>
        <v>76.337077535778491</v>
      </c>
      <c r="P20" s="9"/>
    </row>
    <row r="21" spans="1:16">
      <c r="A21" s="12"/>
      <c r="B21" s="44">
        <v>529</v>
      </c>
      <c r="C21" s="20" t="s">
        <v>66</v>
      </c>
      <c r="D21" s="46">
        <v>2521149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2521149</v>
      </c>
      <c r="O21" s="47">
        <f t="shared" si="1"/>
        <v>25.038971486458301</v>
      </c>
      <c r="P21" s="9"/>
    </row>
    <row r="22" spans="1:16" ht="15.75">
      <c r="A22" s="28" t="s">
        <v>27</v>
      </c>
      <c r="B22" s="29"/>
      <c r="C22" s="30"/>
      <c r="D22" s="31">
        <f t="shared" ref="D22:M22" si="5">SUM(D23:D27)</f>
        <v>2699834</v>
      </c>
      <c r="E22" s="31">
        <f t="shared" si="5"/>
        <v>0</v>
      </c>
      <c r="F22" s="31">
        <f t="shared" si="5"/>
        <v>0</v>
      </c>
      <c r="G22" s="31">
        <f t="shared" si="5"/>
        <v>48327</v>
      </c>
      <c r="H22" s="31">
        <f t="shared" si="5"/>
        <v>0</v>
      </c>
      <c r="I22" s="31">
        <f t="shared" si="5"/>
        <v>21174321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si="4"/>
        <v>23922482</v>
      </c>
      <c r="O22" s="43">
        <f t="shared" si="1"/>
        <v>237.587839783889</v>
      </c>
      <c r="P22" s="10"/>
    </row>
    <row r="23" spans="1:16">
      <c r="A23" s="12"/>
      <c r="B23" s="44">
        <v>534</v>
      </c>
      <c r="C23" s="20" t="s">
        <v>88</v>
      </c>
      <c r="D23" s="46">
        <v>413479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413479</v>
      </c>
      <c r="O23" s="47">
        <f t="shared" si="1"/>
        <v>4.1064962409001975</v>
      </c>
      <c r="P23" s="9"/>
    </row>
    <row r="24" spans="1:16">
      <c r="A24" s="12"/>
      <c r="B24" s="44">
        <v>536</v>
      </c>
      <c r="C24" s="20" t="s">
        <v>76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21174321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21174321</v>
      </c>
      <c r="O24" s="47">
        <f t="shared" si="1"/>
        <v>210.29428239430325</v>
      </c>
      <c r="P24" s="9"/>
    </row>
    <row r="25" spans="1:16">
      <c r="A25" s="12"/>
      <c r="B25" s="44">
        <v>537</v>
      </c>
      <c r="C25" s="20" t="s">
        <v>67</v>
      </c>
      <c r="D25" s="46">
        <v>161898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161898</v>
      </c>
      <c r="O25" s="47">
        <f t="shared" si="1"/>
        <v>1.6079015582635641</v>
      </c>
      <c r="P25" s="9"/>
    </row>
    <row r="26" spans="1:16">
      <c r="A26" s="12"/>
      <c r="B26" s="44">
        <v>538</v>
      </c>
      <c r="C26" s="20" t="s">
        <v>81</v>
      </c>
      <c r="D26" s="46">
        <v>0</v>
      </c>
      <c r="E26" s="46">
        <v>0</v>
      </c>
      <c r="F26" s="46">
        <v>0</v>
      </c>
      <c r="G26" s="46">
        <v>48327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48327</v>
      </c>
      <c r="O26" s="47">
        <f t="shared" si="1"/>
        <v>0.47996305455412208</v>
      </c>
      <c r="P26" s="9"/>
    </row>
    <row r="27" spans="1:16">
      <c r="A27" s="12"/>
      <c r="B27" s="44">
        <v>539</v>
      </c>
      <c r="C27" s="20" t="s">
        <v>54</v>
      </c>
      <c r="D27" s="46">
        <v>2124457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2124457</v>
      </c>
      <c r="O27" s="47">
        <f t="shared" si="1"/>
        <v>21.099196535867872</v>
      </c>
      <c r="P27" s="9"/>
    </row>
    <row r="28" spans="1:16" ht="15.75">
      <c r="A28" s="28" t="s">
        <v>29</v>
      </c>
      <c r="B28" s="29"/>
      <c r="C28" s="30"/>
      <c r="D28" s="31">
        <f t="shared" ref="D28:M28" si="6">SUM(D29:D31)</f>
        <v>4567717</v>
      </c>
      <c r="E28" s="31">
        <f t="shared" si="6"/>
        <v>0</v>
      </c>
      <c r="F28" s="31">
        <f t="shared" si="6"/>
        <v>0</v>
      </c>
      <c r="G28" s="31">
        <f t="shared" si="6"/>
        <v>1670555</v>
      </c>
      <c r="H28" s="31">
        <f t="shared" si="6"/>
        <v>0</v>
      </c>
      <c r="I28" s="31">
        <f t="shared" si="6"/>
        <v>0</v>
      </c>
      <c r="J28" s="31">
        <f t="shared" si="6"/>
        <v>4086591</v>
      </c>
      <c r="K28" s="31">
        <f t="shared" si="6"/>
        <v>0</v>
      </c>
      <c r="L28" s="31">
        <f t="shared" si="6"/>
        <v>0</v>
      </c>
      <c r="M28" s="31">
        <f t="shared" si="6"/>
        <v>0</v>
      </c>
      <c r="N28" s="31">
        <f t="shared" ref="N28:N35" si="7">SUM(D28:M28)</f>
        <v>10324863</v>
      </c>
      <c r="O28" s="43">
        <f t="shared" si="1"/>
        <v>102.54211482882937</v>
      </c>
      <c r="P28" s="10"/>
    </row>
    <row r="29" spans="1:16">
      <c r="A29" s="12"/>
      <c r="B29" s="44">
        <v>541</v>
      </c>
      <c r="C29" s="20" t="s">
        <v>68</v>
      </c>
      <c r="D29" s="46">
        <v>4175895</v>
      </c>
      <c r="E29" s="46">
        <v>0</v>
      </c>
      <c r="F29" s="46">
        <v>0</v>
      </c>
      <c r="G29" s="46">
        <v>1670555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5846450</v>
      </c>
      <c r="O29" s="47">
        <f t="shared" si="1"/>
        <v>58.064436035713932</v>
      </c>
      <c r="P29" s="9"/>
    </row>
    <row r="30" spans="1:16">
      <c r="A30" s="12"/>
      <c r="B30" s="44">
        <v>544</v>
      </c>
      <c r="C30" s="20" t="s">
        <v>69</v>
      </c>
      <c r="D30" s="46">
        <v>391822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391822</v>
      </c>
      <c r="O30" s="47">
        <f t="shared" si="1"/>
        <v>3.8914081975190933</v>
      </c>
      <c r="P30" s="9"/>
    </row>
    <row r="31" spans="1:16">
      <c r="A31" s="12"/>
      <c r="B31" s="44">
        <v>549</v>
      </c>
      <c r="C31" s="20" t="s">
        <v>70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4086591</v>
      </c>
      <c r="K31" s="46">
        <v>0</v>
      </c>
      <c r="L31" s="46">
        <v>0</v>
      </c>
      <c r="M31" s="46">
        <v>0</v>
      </c>
      <c r="N31" s="46">
        <f t="shared" si="7"/>
        <v>4086591</v>
      </c>
      <c r="O31" s="47">
        <f t="shared" si="1"/>
        <v>40.586270595596339</v>
      </c>
      <c r="P31" s="9"/>
    </row>
    <row r="32" spans="1:16" ht="15.75">
      <c r="A32" s="28" t="s">
        <v>31</v>
      </c>
      <c r="B32" s="29"/>
      <c r="C32" s="30"/>
      <c r="D32" s="31">
        <f t="shared" ref="D32:M32" si="8">SUM(D33:D34)</f>
        <v>268910</v>
      </c>
      <c r="E32" s="31">
        <f t="shared" si="8"/>
        <v>9900396</v>
      </c>
      <c r="F32" s="31">
        <f t="shared" si="8"/>
        <v>0</v>
      </c>
      <c r="G32" s="31">
        <f t="shared" si="8"/>
        <v>0</v>
      </c>
      <c r="H32" s="31">
        <f t="shared" si="8"/>
        <v>0</v>
      </c>
      <c r="I32" s="31">
        <f t="shared" si="8"/>
        <v>0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si="7"/>
        <v>10169306</v>
      </c>
      <c r="O32" s="43">
        <f t="shared" si="1"/>
        <v>100.99718936527327</v>
      </c>
      <c r="P32" s="10"/>
    </row>
    <row r="33" spans="1:119">
      <c r="A33" s="13"/>
      <c r="B33" s="45">
        <v>552</v>
      </c>
      <c r="C33" s="21" t="s">
        <v>57</v>
      </c>
      <c r="D33" s="46">
        <v>0</v>
      </c>
      <c r="E33" s="46">
        <v>9444907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9444907</v>
      </c>
      <c r="O33" s="47">
        <f t="shared" si="1"/>
        <v>93.802768922126546</v>
      </c>
      <c r="P33" s="9"/>
    </row>
    <row r="34" spans="1:119">
      <c r="A34" s="13"/>
      <c r="B34" s="45">
        <v>554</v>
      </c>
      <c r="C34" s="21" t="s">
        <v>32</v>
      </c>
      <c r="D34" s="46">
        <v>268910</v>
      </c>
      <c r="E34" s="46">
        <v>455489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724399</v>
      </c>
      <c r="O34" s="47">
        <f t="shared" si="1"/>
        <v>7.1944204431467194</v>
      </c>
      <c r="P34" s="9"/>
    </row>
    <row r="35" spans="1:119" ht="15.75">
      <c r="A35" s="28" t="s">
        <v>58</v>
      </c>
      <c r="B35" s="29"/>
      <c r="C35" s="30"/>
      <c r="D35" s="31">
        <f t="shared" ref="D35:M35" si="9">SUM(D36:D37)</f>
        <v>0</v>
      </c>
      <c r="E35" s="31">
        <f t="shared" si="9"/>
        <v>140012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13568176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13708188</v>
      </c>
      <c r="O35" s="43">
        <f t="shared" si="1"/>
        <v>136.14384888120847</v>
      </c>
      <c r="P35" s="10"/>
    </row>
    <row r="36" spans="1:119">
      <c r="A36" s="12"/>
      <c r="B36" s="44">
        <v>562</v>
      </c>
      <c r="C36" s="20" t="s">
        <v>71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13568176</v>
      </c>
      <c r="K36" s="46">
        <v>0</v>
      </c>
      <c r="L36" s="46">
        <v>0</v>
      </c>
      <c r="M36" s="46">
        <v>0</v>
      </c>
      <c r="N36" s="46">
        <f t="shared" ref="N36:N42" si="10">SUM(D36:M36)</f>
        <v>13568176</v>
      </c>
      <c r="O36" s="47">
        <f t="shared" si="1"/>
        <v>134.75330969619324</v>
      </c>
      <c r="P36" s="9"/>
    </row>
    <row r="37" spans="1:119">
      <c r="A37" s="12"/>
      <c r="B37" s="44">
        <v>569</v>
      </c>
      <c r="C37" s="20" t="s">
        <v>82</v>
      </c>
      <c r="D37" s="46">
        <v>0</v>
      </c>
      <c r="E37" s="46">
        <v>140012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140012</v>
      </c>
      <c r="O37" s="47">
        <f t="shared" si="1"/>
        <v>1.3905391850152449</v>
      </c>
      <c r="P37" s="9"/>
    </row>
    <row r="38" spans="1:119" ht="15.75">
      <c r="A38" s="28" t="s">
        <v>33</v>
      </c>
      <c r="B38" s="29"/>
      <c r="C38" s="30"/>
      <c r="D38" s="31">
        <f t="shared" ref="D38:M38" si="11">SUM(D39:D39)</f>
        <v>4630559</v>
      </c>
      <c r="E38" s="31">
        <f t="shared" si="11"/>
        <v>131745</v>
      </c>
      <c r="F38" s="31">
        <f t="shared" si="11"/>
        <v>0</v>
      </c>
      <c r="G38" s="31">
        <f t="shared" si="11"/>
        <v>2047598</v>
      </c>
      <c r="H38" s="31">
        <f t="shared" si="11"/>
        <v>0</v>
      </c>
      <c r="I38" s="31">
        <f t="shared" si="11"/>
        <v>199089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10"/>
        <v>7008991</v>
      </c>
      <c r="O38" s="43">
        <f t="shared" si="1"/>
        <v>69.610295066988456</v>
      </c>
      <c r="P38" s="9"/>
    </row>
    <row r="39" spans="1:119">
      <c r="A39" s="12"/>
      <c r="B39" s="44">
        <v>572</v>
      </c>
      <c r="C39" s="20" t="s">
        <v>72</v>
      </c>
      <c r="D39" s="46">
        <v>4630559</v>
      </c>
      <c r="E39" s="46">
        <v>131745</v>
      </c>
      <c r="F39" s="46">
        <v>0</v>
      </c>
      <c r="G39" s="46">
        <v>2047598</v>
      </c>
      <c r="H39" s="46">
        <v>0</v>
      </c>
      <c r="I39" s="46">
        <v>199089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7008991</v>
      </c>
      <c r="O39" s="47">
        <f t="shared" si="1"/>
        <v>69.610295066988456</v>
      </c>
      <c r="P39" s="9"/>
    </row>
    <row r="40" spans="1:119" ht="15.75">
      <c r="A40" s="28" t="s">
        <v>73</v>
      </c>
      <c r="B40" s="29"/>
      <c r="C40" s="30"/>
      <c r="D40" s="31">
        <f t="shared" ref="D40:M40" si="12">SUM(D41:D41)</f>
        <v>11075746</v>
      </c>
      <c r="E40" s="31">
        <f t="shared" si="12"/>
        <v>76000</v>
      </c>
      <c r="F40" s="31">
        <f t="shared" si="12"/>
        <v>0</v>
      </c>
      <c r="G40" s="31">
        <f t="shared" si="12"/>
        <v>1672261</v>
      </c>
      <c r="H40" s="31">
        <f t="shared" si="12"/>
        <v>0</v>
      </c>
      <c r="I40" s="31">
        <f t="shared" si="12"/>
        <v>52227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 t="shared" si="10"/>
        <v>12876234</v>
      </c>
      <c r="O40" s="43">
        <f t="shared" si="1"/>
        <v>127.8812382683312</v>
      </c>
      <c r="P40" s="9"/>
    </row>
    <row r="41" spans="1:119" ht="15.75" thickBot="1">
      <c r="A41" s="12"/>
      <c r="B41" s="44">
        <v>581</v>
      </c>
      <c r="C41" s="20" t="s">
        <v>74</v>
      </c>
      <c r="D41" s="46">
        <v>11075746</v>
      </c>
      <c r="E41" s="46">
        <v>76000</v>
      </c>
      <c r="F41" s="46">
        <v>0</v>
      </c>
      <c r="G41" s="46">
        <v>1672261</v>
      </c>
      <c r="H41" s="46">
        <v>0</v>
      </c>
      <c r="I41" s="46">
        <v>52227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12876234</v>
      </c>
      <c r="O41" s="47">
        <f t="shared" si="1"/>
        <v>127.8812382683312</v>
      </c>
      <c r="P41" s="9"/>
    </row>
    <row r="42" spans="1:119" ht="16.5" thickBot="1">
      <c r="A42" s="14" t="s">
        <v>10</v>
      </c>
      <c r="B42" s="23"/>
      <c r="C42" s="22"/>
      <c r="D42" s="15">
        <f t="shared" ref="D42:M42" si="13">SUM(D5,D15,D22,D28,D32,D35,D38,D40)</f>
        <v>119611637</v>
      </c>
      <c r="E42" s="15">
        <f t="shared" si="13"/>
        <v>12768999</v>
      </c>
      <c r="F42" s="15">
        <f t="shared" si="13"/>
        <v>0</v>
      </c>
      <c r="G42" s="15">
        <f t="shared" si="13"/>
        <v>8475945</v>
      </c>
      <c r="H42" s="15">
        <f t="shared" si="13"/>
        <v>0</v>
      </c>
      <c r="I42" s="15">
        <f t="shared" si="13"/>
        <v>28036581</v>
      </c>
      <c r="J42" s="15">
        <f t="shared" si="13"/>
        <v>20756294</v>
      </c>
      <c r="K42" s="15">
        <f t="shared" si="13"/>
        <v>13019224</v>
      </c>
      <c r="L42" s="15">
        <f t="shared" si="13"/>
        <v>10798</v>
      </c>
      <c r="M42" s="15">
        <f t="shared" si="13"/>
        <v>0</v>
      </c>
      <c r="N42" s="15">
        <f t="shared" si="10"/>
        <v>202679478</v>
      </c>
      <c r="O42" s="37">
        <f t="shared" si="1"/>
        <v>2012.9257217769568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93" t="s">
        <v>89</v>
      </c>
      <c r="M44" s="93"/>
      <c r="N44" s="93"/>
      <c r="O44" s="41">
        <v>100689</v>
      </c>
    </row>
    <row r="45" spans="1:119">
      <c r="A45" s="94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6"/>
    </row>
    <row r="46" spans="1:119" ht="15.75" customHeight="1" thickBot="1">
      <c r="A46" s="97" t="s">
        <v>41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9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17775429</v>
      </c>
      <c r="E5" s="26">
        <f t="shared" ref="E5:M5" si="0">SUM(E6:E14)</f>
        <v>1685679</v>
      </c>
      <c r="F5" s="26">
        <f t="shared" si="0"/>
        <v>0</v>
      </c>
      <c r="G5" s="26">
        <f t="shared" si="0"/>
        <v>875855</v>
      </c>
      <c r="H5" s="26">
        <f t="shared" si="0"/>
        <v>0</v>
      </c>
      <c r="I5" s="26">
        <f t="shared" si="0"/>
        <v>6757287</v>
      </c>
      <c r="J5" s="26">
        <f t="shared" si="0"/>
        <v>2371760</v>
      </c>
      <c r="K5" s="26">
        <f t="shared" si="0"/>
        <v>14564680</v>
      </c>
      <c r="L5" s="26">
        <f t="shared" si="0"/>
        <v>2373</v>
      </c>
      <c r="M5" s="26">
        <f t="shared" si="0"/>
        <v>0</v>
      </c>
      <c r="N5" s="27">
        <f>SUM(D5:M5)</f>
        <v>44033063</v>
      </c>
      <c r="O5" s="32">
        <f t="shared" ref="O5:O40" si="1">(N5/O$42)</f>
        <v>442.78365142891619</v>
      </c>
      <c r="P5" s="6"/>
    </row>
    <row r="6" spans="1:133">
      <c r="A6" s="12"/>
      <c r="B6" s="44">
        <v>511</v>
      </c>
      <c r="C6" s="20" t="s">
        <v>50</v>
      </c>
      <c r="D6" s="46">
        <v>374214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374214</v>
      </c>
      <c r="O6" s="47">
        <f t="shared" si="1"/>
        <v>3.7629869476902038</v>
      </c>
      <c r="P6" s="9"/>
    </row>
    <row r="7" spans="1:133">
      <c r="A7" s="12"/>
      <c r="B7" s="44">
        <v>512</v>
      </c>
      <c r="C7" s="20" t="s">
        <v>19</v>
      </c>
      <c r="D7" s="46">
        <v>1576610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439497</v>
      </c>
      <c r="L7" s="46">
        <v>2373</v>
      </c>
      <c r="M7" s="46">
        <v>0</v>
      </c>
      <c r="N7" s="46">
        <f t="shared" ref="N7:N14" si="2">SUM(D7:M7)</f>
        <v>2018480</v>
      </c>
      <c r="O7" s="47">
        <f t="shared" si="1"/>
        <v>20.29724674697826</v>
      </c>
      <c r="P7" s="9"/>
    </row>
    <row r="8" spans="1:133">
      <c r="A8" s="12"/>
      <c r="B8" s="44">
        <v>513</v>
      </c>
      <c r="C8" s="20" t="s">
        <v>20</v>
      </c>
      <c r="D8" s="46">
        <v>4817250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2371760</v>
      </c>
      <c r="K8" s="46">
        <v>786386</v>
      </c>
      <c r="L8" s="46">
        <v>0</v>
      </c>
      <c r="M8" s="46">
        <v>0</v>
      </c>
      <c r="N8" s="46">
        <f t="shared" si="2"/>
        <v>7975396</v>
      </c>
      <c r="O8" s="47">
        <f t="shared" si="1"/>
        <v>80.19825835126602</v>
      </c>
      <c r="P8" s="9"/>
    </row>
    <row r="9" spans="1:133">
      <c r="A9" s="12"/>
      <c r="B9" s="44">
        <v>514</v>
      </c>
      <c r="C9" s="20" t="s">
        <v>43</v>
      </c>
      <c r="D9" s="46">
        <v>425168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425168</v>
      </c>
      <c r="O9" s="47">
        <f t="shared" si="1"/>
        <v>4.2753655250085476</v>
      </c>
      <c r="P9" s="9"/>
    </row>
    <row r="10" spans="1:133">
      <c r="A10" s="12"/>
      <c r="B10" s="44">
        <v>515</v>
      </c>
      <c r="C10" s="20" t="s">
        <v>21</v>
      </c>
      <c r="D10" s="46">
        <v>2230310</v>
      </c>
      <c r="E10" s="46">
        <v>0</v>
      </c>
      <c r="F10" s="46">
        <v>0</v>
      </c>
      <c r="G10" s="46">
        <v>540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2230850</v>
      </c>
      <c r="O10" s="47">
        <f t="shared" si="1"/>
        <v>22.432777587836615</v>
      </c>
      <c r="P10" s="9"/>
    </row>
    <row r="11" spans="1:133">
      <c r="A11" s="12"/>
      <c r="B11" s="44">
        <v>516</v>
      </c>
      <c r="C11" s="20" t="s">
        <v>80</v>
      </c>
      <c r="D11" s="46">
        <v>0</v>
      </c>
      <c r="E11" s="46">
        <v>0</v>
      </c>
      <c r="F11" s="46">
        <v>0</v>
      </c>
      <c r="G11" s="46">
        <v>675395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675395</v>
      </c>
      <c r="O11" s="47">
        <f t="shared" si="1"/>
        <v>6.7915753273133159</v>
      </c>
      <c r="P11" s="9"/>
    </row>
    <row r="12" spans="1:133">
      <c r="A12" s="12"/>
      <c r="B12" s="44">
        <v>517</v>
      </c>
      <c r="C12" s="20" t="s">
        <v>22</v>
      </c>
      <c r="D12" s="46">
        <v>6894135</v>
      </c>
      <c r="E12" s="46">
        <v>1685679</v>
      </c>
      <c r="F12" s="46">
        <v>0</v>
      </c>
      <c r="G12" s="46">
        <v>0</v>
      </c>
      <c r="H12" s="46">
        <v>0</v>
      </c>
      <c r="I12" s="46">
        <v>6757287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15337101</v>
      </c>
      <c r="O12" s="47">
        <f t="shared" si="1"/>
        <v>154.22541882026425</v>
      </c>
      <c r="P12" s="9"/>
    </row>
    <row r="13" spans="1:133">
      <c r="A13" s="12"/>
      <c r="B13" s="44">
        <v>518</v>
      </c>
      <c r="C13" s="20" t="s">
        <v>23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13338797</v>
      </c>
      <c r="L13" s="46">
        <v>0</v>
      </c>
      <c r="M13" s="46">
        <v>0</v>
      </c>
      <c r="N13" s="46">
        <f t="shared" si="2"/>
        <v>13338797</v>
      </c>
      <c r="O13" s="47">
        <f t="shared" si="1"/>
        <v>134.13105605051987</v>
      </c>
      <c r="P13" s="9"/>
    </row>
    <row r="14" spans="1:133">
      <c r="A14" s="12"/>
      <c r="B14" s="44">
        <v>519</v>
      </c>
      <c r="C14" s="20" t="s">
        <v>65</v>
      </c>
      <c r="D14" s="46">
        <v>1457742</v>
      </c>
      <c r="E14" s="46">
        <v>0</v>
      </c>
      <c r="F14" s="46">
        <v>0</v>
      </c>
      <c r="G14" s="46">
        <v>199920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1657662</v>
      </c>
      <c r="O14" s="47">
        <f t="shared" si="1"/>
        <v>16.668966072039098</v>
      </c>
      <c r="P14" s="9"/>
    </row>
    <row r="15" spans="1:133" ht="15.75">
      <c r="A15" s="28" t="s">
        <v>24</v>
      </c>
      <c r="B15" s="29"/>
      <c r="C15" s="30"/>
      <c r="D15" s="31">
        <f t="shared" ref="D15:M15" si="3">SUM(D16:D20)</f>
        <v>72489510</v>
      </c>
      <c r="E15" s="31">
        <f t="shared" si="3"/>
        <v>187863</v>
      </c>
      <c r="F15" s="31">
        <f t="shared" si="3"/>
        <v>0</v>
      </c>
      <c r="G15" s="31">
        <f t="shared" si="3"/>
        <v>1382957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25" si="4">SUM(D15:M15)</f>
        <v>74060330</v>
      </c>
      <c r="O15" s="43">
        <f t="shared" si="1"/>
        <v>744.72909920962127</v>
      </c>
      <c r="P15" s="10"/>
    </row>
    <row r="16" spans="1:133">
      <c r="A16" s="12"/>
      <c r="B16" s="44">
        <v>521</v>
      </c>
      <c r="C16" s="20" t="s">
        <v>25</v>
      </c>
      <c r="D16" s="46">
        <v>42081300</v>
      </c>
      <c r="E16" s="46">
        <v>161150</v>
      </c>
      <c r="F16" s="46">
        <v>0</v>
      </c>
      <c r="G16" s="46">
        <v>140846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42383296</v>
      </c>
      <c r="O16" s="47">
        <f t="shared" si="1"/>
        <v>426.19407517647767</v>
      </c>
      <c r="P16" s="9"/>
    </row>
    <row r="17" spans="1:16">
      <c r="A17" s="12"/>
      <c r="B17" s="44">
        <v>522</v>
      </c>
      <c r="C17" s="20" t="s">
        <v>26</v>
      </c>
      <c r="D17" s="46">
        <v>17708515</v>
      </c>
      <c r="E17" s="46">
        <v>26713</v>
      </c>
      <c r="F17" s="46">
        <v>0</v>
      </c>
      <c r="G17" s="46">
        <v>951600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18686828</v>
      </c>
      <c r="O17" s="47">
        <f t="shared" si="1"/>
        <v>187.90929750819541</v>
      </c>
      <c r="P17" s="9"/>
    </row>
    <row r="18" spans="1:16">
      <c r="A18" s="12"/>
      <c r="B18" s="44">
        <v>524</v>
      </c>
      <c r="C18" s="20" t="s">
        <v>51</v>
      </c>
      <c r="D18" s="46">
        <v>3395043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3395043</v>
      </c>
      <c r="O18" s="47">
        <f t="shared" si="1"/>
        <v>34.139563180017298</v>
      </c>
      <c r="P18" s="9"/>
    </row>
    <row r="19" spans="1:16">
      <c r="A19" s="12"/>
      <c r="B19" s="44">
        <v>526</v>
      </c>
      <c r="C19" s="20" t="s">
        <v>52</v>
      </c>
      <c r="D19" s="46">
        <v>7175145</v>
      </c>
      <c r="E19" s="46">
        <v>0</v>
      </c>
      <c r="F19" s="46">
        <v>0</v>
      </c>
      <c r="G19" s="46">
        <v>290511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7465656</v>
      </c>
      <c r="O19" s="47">
        <f t="shared" si="1"/>
        <v>75.072461436357415</v>
      </c>
      <c r="P19" s="9"/>
    </row>
    <row r="20" spans="1:16">
      <c r="A20" s="12"/>
      <c r="B20" s="44">
        <v>529</v>
      </c>
      <c r="C20" s="20" t="s">
        <v>66</v>
      </c>
      <c r="D20" s="46">
        <v>2129507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2129507</v>
      </c>
      <c r="O20" s="47">
        <f t="shared" si="1"/>
        <v>21.413701908573497</v>
      </c>
      <c r="P20" s="9"/>
    </row>
    <row r="21" spans="1:16" ht="15.75">
      <c r="A21" s="28" t="s">
        <v>27</v>
      </c>
      <c r="B21" s="29"/>
      <c r="C21" s="30"/>
      <c r="D21" s="31">
        <f t="shared" ref="D21:M21" si="5">SUM(D22:D25)</f>
        <v>2055332</v>
      </c>
      <c r="E21" s="31">
        <f t="shared" si="5"/>
        <v>0</v>
      </c>
      <c r="F21" s="31">
        <f t="shared" si="5"/>
        <v>0</v>
      </c>
      <c r="G21" s="31">
        <f t="shared" si="5"/>
        <v>11500</v>
      </c>
      <c r="H21" s="31">
        <f t="shared" si="5"/>
        <v>0</v>
      </c>
      <c r="I21" s="31">
        <f t="shared" si="5"/>
        <v>19997161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si="4"/>
        <v>22063993</v>
      </c>
      <c r="O21" s="43">
        <f t="shared" si="1"/>
        <v>221.86908472940087</v>
      </c>
      <c r="P21" s="10"/>
    </row>
    <row r="22" spans="1:16">
      <c r="A22" s="12"/>
      <c r="B22" s="44">
        <v>536</v>
      </c>
      <c r="C22" s="20" t="s">
        <v>76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19997161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19997161</v>
      </c>
      <c r="O22" s="47">
        <f t="shared" si="1"/>
        <v>201.08562435894856</v>
      </c>
      <c r="P22" s="9"/>
    </row>
    <row r="23" spans="1:16">
      <c r="A23" s="12"/>
      <c r="B23" s="44">
        <v>537</v>
      </c>
      <c r="C23" s="20" t="s">
        <v>67</v>
      </c>
      <c r="D23" s="46">
        <v>150520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150520</v>
      </c>
      <c r="O23" s="47">
        <f t="shared" si="1"/>
        <v>1.513585262353438</v>
      </c>
      <c r="P23" s="9"/>
    </row>
    <row r="24" spans="1:16">
      <c r="A24" s="12"/>
      <c r="B24" s="44">
        <v>538</v>
      </c>
      <c r="C24" s="20" t="s">
        <v>81</v>
      </c>
      <c r="D24" s="46">
        <v>0</v>
      </c>
      <c r="E24" s="46">
        <v>0</v>
      </c>
      <c r="F24" s="46">
        <v>0</v>
      </c>
      <c r="G24" s="46">
        <v>11500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11500</v>
      </c>
      <c r="O24" s="47">
        <f t="shared" si="1"/>
        <v>0.11564064919654889</v>
      </c>
      <c r="P24" s="9"/>
    </row>
    <row r="25" spans="1:16">
      <c r="A25" s="12"/>
      <c r="B25" s="44">
        <v>539</v>
      </c>
      <c r="C25" s="20" t="s">
        <v>54</v>
      </c>
      <c r="D25" s="46">
        <v>1904812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1904812</v>
      </c>
      <c r="O25" s="47">
        <f t="shared" si="1"/>
        <v>19.154234458902319</v>
      </c>
      <c r="P25" s="9"/>
    </row>
    <row r="26" spans="1:16" ht="15.75">
      <c r="A26" s="28" t="s">
        <v>29</v>
      </c>
      <c r="B26" s="29"/>
      <c r="C26" s="30"/>
      <c r="D26" s="31">
        <f t="shared" ref="D26:M26" si="6">SUM(D27:D29)</f>
        <v>4381431</v>
      </c>
      <c r="E26" s="31">
        <f t="shared" si="6"/>
        <v>0</v>
      </c>
      <c r="F26" s="31">
        <f t="shared" si="6"/>
        <v>0</v>
      </c>
      <c r="G26" s="31">
        <f t="shared" si="6"/>
        <v>3545472</v>
      </c>
      <c r="H26" s="31">
        <f t="shared" si="6"/>
        <v>0</v>
      </c>
      <c r="I26" s="31">
        <f t="shared" si="6"/>
        <v>0</v>
      </c>
      <c r="J26" s="31">
        <f t="shared" si="6"/>
        <v>4089315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3" si="7">SUM(D26:M26)</f>
        <v>12016218</v>
      </c>
      <c r="O26" s="43">
        <f t="shared" si="1"/>
        <v>120.83158699193532</v>
      </c>
      <c r="P26" s="10"/>
    </row>
    <row r="27" spans="1:16">
      <c r="A27" s="12"/>
      <c r="B27" s="44">
        <v>541</v>
      </c>
      <c r="C27" s="20" t="s">
        <v>68</v>
      </c>
      <c r="D27" s="46">
        <v>3986520</v>
      </c>
      <c r="E27" s="46">
        <v>0</v>
      </c>
      <c r="F27" s="46">
        <v>0</v>
      </c>
      <c r="G27" s="46">
        <v>3545472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7531992</v>
      </c>
      <c r="O27" s="47">
        <f t="shared" si="1"/>
        <v>75.73951692375762</v>
      </c>
      <c r="P27" s="9"/>
    </row>
    <row r="28" spans="1:16">
      <c r="A28" s="12"/>
      <c r="B28" s="44">
        <v>544</v>
      </c>
      <c r="C28" s="20" t="s">
        <v>69</v>
      </c>
      <c r="D28" s="46">
        <v>394911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394911</v>
      </c>
      <c r="O28" s="47">
        <f t="shared" si="1"/>
        <v>3.9711099491181145</v>
      </c>
      <c r="P28" s="9"/>
    </row>
    <row r="29" spans="1:16">
      <c r="A29" s="12"/>
      <c r="B29" s="44">
        <v>549</v>
      </c>
      <c r="C29" s="20" t="s">
        <v>70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4089315</v>
      </c>
      <c r="K29" s="46">
        <v>0</v>
      </c>
      <c r="L29" s="46">
        <v>0</v>
      </c>
      <c r="M29" s="46">
        <v>0</v>
      </c>
      <c r="N29" s="46">
        <f t="shared" si="7"/>
        <v>4089315</v>
      </c>
      <c r="O29" s="47">
        <f t="shared" si="1"/>
        <v>41.120960119059589</v>
      </c>
      <c r="P29" s="9"/>
    </row>
    <row r="30" spans="1:16" ht="15.75">
      <c r="A30" s="28" t="s">
        <v>31</v>
      </c>
      <c r="B30" s="29"/>
      <c r="C30" s="30"/>
      <c r="D30" s="31">
        <f t="shared" ref="D30:M30" si="8">SUM(D31:D32)</f>
        <v>426359</v>
      </c>
      <c r="E30" s="31">
        <f t="shared" si="8"/>
        <v>3672532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4098891</v>
      </c>
      <c r="O30" s="43">
        <f t="shared" si="1"/>
        <v>41.217253584860124</v>
      </c>
      <c r="P30" s="10"/>
    </row>
    <row r="31" spans="1:16">
      <c r="A31" s="13"/>
      <c r="B31" s="45">
        <v>552</v>
      </c>
      <c r="C31" s="21" t="s">
        <v>57</v>
      </c>
      <c r="D31" s="46">
        <v>0</v>
      </c>
      <c r="E31" s="46">
        <v>3063509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3063509</v>
      </c>
      <c r="O31" s="47">
        <f t="shared" si="1"/>
        <v>30.805753876475674</v>
      </c>
      <c r="P31" s="9"/>
    </row>
    <row r="32" spans="1:16">
      <c r="A32" s="13"/>
      <c r="B32" s="45">
        <v>554</v>
      </c>
      <c r="C32" s="21" t="s">
        <v>32</v>
      </c>
      <c r="D32" s="46">
        <v>426359</v>
      </c>
      <c r="E32" s="46">
        <v>609023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1035382</v>
      </c>
      <c r="O32" s="47">
        <f t="shared" si="1"/>
        <v>10.411499708384451</v>
      </c>
      <c r="P32" s="9"/>
    </row>
    <row r="33" spans="1:119" ht="15.75">
      <c r="A33" s="28" t="s">
        <v>58</v>
      </c>
      <c r="B33" s="29"/>
      <c r="C33" s="30"/>
      <c r="D33" s="31">
        <f t="shared" ref="D33:M33" si="9">SUM(D34:D35)</f>
        <v>0</v>
      </c>
      <c r="E33" s="31">
        <f t="shared" si="9"/>
        <v>146659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14637125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14783784</v>
      </c>
      <c r="O33" s="43">
        <f t="shared" si="1"/>
        <v>148.66142429056976</v>
      </c>
      <c r="P33" s="10"/>
    </row>
    <row r="34" spans="1:119">
      <c r="A34" s="12"/>
      <c r="B34" s="44">
        <v>562</v>
      </c>
      <c r="C34" s="20" t="s">
        <v>71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14637125</v>
      </c>
      <c r="K34" s="46">
        <v>0</v>
      </c>
      <c r="L34" s="46">
        <v>0</v>
      </c>
      <c r="M34" s="46">
        <v>0</v>
      </c>
      <c r="N34" s="46">
        <f t="shared" ref="N34:N40" si="10">SUM(D34:M34)</f>
        <v>14637125</v>
      </c>
      <c r="O34" s="47">
        <f t="shared" si="1"/>
        <v>147.1866641192205</v>
      </c>
      <c r="P34" s="9"/>
    </row>
    <row r="35" spans="1:119">
      <c r="A35" s="12"/>
      <c r="B35" s="44">
        <v>569</v>
      </c>
      <c r="C35" s="20" t="s">
        <v>82</v>
      </c>
      <c r="D35" s="46">
        <v>0</v>
      </c>
      <c r="E35" s="46">
        <v>146659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146659</v>
      </c>
      <c r="O35" s="47">
        <f t="shared" si="1"/>
        <v>1.4747601713492751</v>
      </c>
      <c r="P35" s="9"/>
    </row>
    <row r="36" spans="1:119" ht="15.75">
      <c r="A36" s="28" t="s">
        <v>33</v>
      </c>
      <c r="B36" s="29"/>
      <c r="C36" s="30"/>
      <c r="D36" s="31">
        <f t="shared" ref="D36:M36" si="11">SUM(D37:D37)</f>
        <v>4310667</v>
      </c>
      <c r="E36" s="31">
        <f t="shared" si="11"/>
        <v>52916</v>
      </c>
      <c r="F36" s="31">
        <f t="shared" si="11"/>
        <v>0</v>
      </c>
      <c r="G36" s="31">
        <f t="shared" si="11"/>
        <v>1344025</v>
      </c>
      <c r="H36" s="31">
        <f t="shared" si="11"/>
        <v>0</v>
      </c>
      <c r="I36" s="31">
        <f t="shared" si="11"/>
        <v>133986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 t="shared" si="10"/>
        <v>5841594</v>
      </c>
      <c r="O36" s="43">
        <f t="shared" si="1"/>
        <v>58.741367174144763</v>
      </c>
      <c r="P36" s="9"/>
    </row>
    <row r="37" spans="1:119">
      <c r="A37" s="12"/>
      <c r="B37" s="44">
        <v>572</v>
      </c>
      <c r="C37" s="20" t="s">
        <v>72</v>
      </c>
      <c r="D37" s="46">
        <v>4310667</v>
      </c>
      <c r="E37" s="46">
        <v>52916</v>
      </c>
      <c r="F37" s="46">
        <v>0</v>
      </c>
      <c r="G37" s="46">
        <v>1344025</v>
      </c>
      <c r="H37" s="46">
        <v>0</v>
      </c>
      <c r="I37" s="46">
        <v>133986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5841594</v>
      </c>
      <c r="O37" s="47">
        <f t="shared" si="1"/>
        <v>58.741367174144763</v>
      </c>
      <c r="P37" s="9"/>
    </row>
    <row r="38" spans="1:119" ht="15.75">
      <c r="A38" s="28" t="s">
        <v>73</v>
      </c>
      <c r="B38" s="29"/>
      <c r="C38" s="30"/>
      <c r="D38" s="31">
        <f t="shared" ref="D38:M38" si="12">SUM(D39:D39)</f>
        <v>9512001</v>
      </c>
      <c r="E38" s="31">
        <f t="shared" si="12"/>
        <v>170690</v>
      </c>
      <c r="F38" s="31">
        <f t="shared" si="12"/>
        <v>0</v>
      </c>
      <c r="G38" s="31">
        <f t="shared" si="12"/>
        <v>0</v>
      </c>
      <c r="H38" s="31">
        <f t="shared" si="12"/>
        <v>0</v>
      </c>
      <c r="I38" s="31">
        <f t="shared" si="12"/>
        <v>23396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 t="shared" si="10"/>
        <v>9706087</v>
      </c>
      <c r="O38" s="43">
        <f t="shared" si="1"/>
        <v>97.601582768537696</v>
      </c>
      <c r="P38" s="9"/>
    </row>
    <row r="39" spans="1:119" ht="15.75" thickBot="1">
      <c r="A39" s="12"/>
      <c r="B39" s="44">
        <v>581</v>
      </c>
      <c r="C39" s="20" t="s">
        <v>74</v>
      </c>
      <c r="D39" s="46">
        <v>9512001</v>
      </c>
      <c r="E39" s="46">
        <v>170690</v>
      </c>
      <c r="F39" s="46">
        <v>0</v>
      </c>
      <c r="G39" s="46">
        <v>0</v>
      </c>
      <c r="H39" s="46">
        <v>0</v>
      </c>
      <c r="I39" s="46">
        <v>23396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9706087</v>
      </c>
      <c r="O39" s="47">
        <f t="shared" si="1"/>
        <v>97.601582768537696</v>
      </c>
      <c r="P39" s="9"/>
    </row>
    <row r="40" spans="1:119" ht="16.5" thickBot="1">
      <c r="A40" s="14" t="s">
        <v>10</v>
      </c>
      <c r="B40" s="23"/>
      <c r="C40" s="22"/>
      <c r="D40" s="15">
        <f t="shared" ref="D40:M40" si="13">SUM(D5,D15,D21,D26,D30,D33,D36,D38)</f>
        <v>110950729</v>
      </c>
      <c r="E40" s="15">
        <f t="shared" si="13"/>
        <v>5916339</v>
      </c>
      <c r="F40" s="15">
        <f t="shared" si="13"/>
        <v>0</v>
      </c>
      <c r="G40" s="15">
        <f t="shared" si="13"/>
        <v>7159809</v>
      </c>
      <c r="H40" s="15">
        <f t="shared" si="13"/>
        <v>0</v>
      </c>
      <c r="I40" s="15">
        <f t="shared" si="13"/>
        <v>26911830</v>
      </c>
      <c r="J40" s="15">
        <f t="shared" si="13"/>
        <v>21098200</v>
      </c>
      <c r="K40" s="15">
        <f t="shared" si="13"/>
        <v>14564680</v>
      </c>
      <c r="L40" s="15">
        <f t="shared" si="13"/>
        <v>2373</v>
      </c>
      <c r="M40" s="15">
        <f t="shared" si="13"/>
        <v>0</v>
      </c>
      <c r="N40" s="15">
        <f t="shared" si="10"/>
        <v>186603960</v>
      </c>
      <c r="O40" s="37">
        <f t="shared" si="1"/>
        <v>1876.4350501779861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93" t="s">
        <v>85</v>
      </c>
      <c r="M42" s="93"/>
      <c r="N42" s="93"/>
      <c r="O42" s="41">
        <v>99446</v>
      </c>
    </row>
    <row r="43" spans="1:119">
      <c r="A43" s="94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6"/>
    </row>
    <row r="44" spans="1:119" ht="15.75" customHeight="1" thickBot="1">
      <c r="A44" s="97" t="s">
        <v>41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9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46899471</v>
      </c>
      <c r="E5" s="26">
        <f t="shared" ref="E5:M5" si="0">SUM(E6:E14)</f>
        <v>1685679</v>
      </c>
      <c r="F5" s="26">
        <f t="shared" si="0"/>
        <v>0</v>
      </c>
      <c r="G5" s="26">
        <f t="shared" si="0"/>
        <v>316627</v>
      </c>
      <c r="H5" s="26">
        <f t="shared" si="0"/>
        <v>0</v>
      </c>
      <c r="I5" s="26">
        <f t="shared" si="0"/>
        <v>6743818</v>
      </c>
      <c r="J5" s="26">
        <f t="shared" si="0"/>
        <v>2263759</v>
      </c>
      <c r="K5" s="26">
        <f t="shared" si="0"/>
        <v>14512845</v>
      </c>
      <c r="L5" s="26">
        <f t="shared" si="0"/>
        <v>10636</v>
      </c>
      <c r="M5" s="26">
        <f t="shared" si="0"/>
        <v>0</v>
      </c>
      <c r="N5" s="27">
        <f>SUM(D5:M5)</f>
        <v>72432835</v>
      </c>
      <c r="O5" s="32">
        <f t="shared" ref="O5:O39" si="1">(N5/O$41)</f>
        <v>747.43916910884548</v>
      </c>
      <c r="P5" s="6"/>
    </row>
    <row r="6" spans="1:133">
      <c r="A6" s="12"/>
      <c r="B6" s="44">
        <v>511</v>
      </c>
      <c r="C6" s="20" t="s">
        <v>50</v>
      </c>
      <c r="D6" s="46">
        <v>317064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317064</v>
      </c>
      <c r="O6" s="47">
        <f t="shared" si="1"/>
        <v>3.2718041854129689</v>
      </c>
      <c r="P6" s="9"/>
    </row>
    <row r="7" spans="1:133">
      <c r="A7" s="12"/>
      <c r="B7" s="44">
        <v>512</v>
      </c>
      <c r="C7" s="20" t="s">
        <v>19</v>
      </c>
      <c r="D7" s="46">
        <v>1415180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409039</v>
      </c>
      <c r="L7" s="46">
        <v>10636</v>
      </c>
      <c r="M7" s="46">
        <v>0</v>
      </c>
      <c r="N7" s="46">
        <f t="shared" ref="N7:N14" si="2">SUM(D7:M7)</f>
        <v>1834855</v>
      </c>
      <c r="O7" s="47">
        <f t="shared" si="1"/>
        <v>18.933988937961779</v>
      </c>
      <c r="P7" s="9"/>
    </row>
    <row r="8" spans="1:133">
      <c r="A8" s="12"/>
      <c r="B8" s="44">
        <v>513</v>
      </c>
      <c r="C8" s="20" t="s">
        <v>20</v>
      </c>
      <c r="D8" s="46">
        <v>4790386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2263759</v>
      </c>
      <c r="K8" s="46">
        <v>806565</v>
      </c>
      <c r="L8" s="46">
        <v>0</v>
      </c>
      <c r="M8" s="46">
        <v>0</v>
      </c>
      <c r="N8" s="46">
        <f t="shared" si="2"/>
        <v>7860710</v>
      </c>
      <c r="O8" s="47">
        <f t="shared" si="1"/>
        <v>81.115181409171583</v>
      </c>
      <c r="P8" s="9"/>
    </row>
    <row r="9" spans="1:133">
      <c r="A9" s="12"/>
      <c r="B9" s="44">
        <v>514</v>
      </c>
      <c r="C9" s="20" t="s">
        <v>43</v>
      </c>
      <c r="D9" s="46">
        <v>597232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597232</v>
      </c>
      <c r="O9" s="47">
        <f t="shared" si="1"/>
        <v>6.1628761299376729</v>
      </c>
      <c r="P9" s="9"/>
    </row>
    <row r="10" spans="1:133">
      <c r="A10" s="12"/>
      <c r="B10" s="44">
        <v>515</v>
      </c>
      <c r="C10" s="20" t="s">
        <v>21</v>
      </c>
      <c r="D10" s="46">
        <v>2096375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2096375</v>
      </c>
      <c r="O10" s="47">
        <f t="shared" si="1"/>
        <v>21.632630948941262</v>
      </c>
      <c r="P10" s="9"/>
    </row>
    <row r="11" spans="1:133">
      <c r="A11" s="12"/>
      <c r="B11" s="44">
        <v>516</v>
      </c>
      <c r="C11" s="20" t="s">
        <v>80</v>
      </c>
      <c r="D11" s="46">
        <v>0</v>
      </c>
      <c r="E11" s="46">
        <v>0</v>
      </c>
      <c r="F11" s="46">
        <v>0</v>
      </c>
      <c r="G11" s="46">
        <v>14998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14998</v>
      </c>
      <c r="O11" s="47">
        <f t="shared" si="1"/>
        <v>0.15476534445040657</v>
      </c>
      <c r="P11" s="9"/>
    </row>
    <row r="12" spans="1:133">
      <c r="A12" s="12"/>
      <c r="B12" s="44">
        <v>517</v>
      </c>
      <c r="C12" s="20" t="s">
        <v>22</v>
      </c>
      <c r="D12" s="46">
        <v>36109867</v>
      </c>
      <c r="E12" s="46">
        <v>1685679</v>
      </c>
      <c r="F12" s="46">
        <v>0</v>
      </c>
      <c r="G12" s="46">
        <v>0</v>
      </c>
      <c r="H12" s="46">
        <v>0</v>
      </c>
      <c r="I12" s="46">
        <v>6743818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44539364</v>
      </c>
      <c r="O12" s="47">
        <f t="shared" si="1"/>
        <v>459.60461468609401</v>
      </c>
      <c r="P12" s="9"/>
    </row>
    <row r="13" spans="1:133">
      <c r="A13" s="12"/>
      <c r="B13" s="44">
        <v>518</v>
      </c>
      <c r="C13" s="20" t="s">
        <v>23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13297241</v>
      </c>
      <c r="L13" s="46">
        <v>0</v>
      </c>
      <c r="M13" s="46">
        <v>0</v>
      </c>
      <c r="N13" s="46">
        <f t="shared" si="2"/>
        <v>13297241</v>
      </c>
      <c r="O13" s="47">
        <f t="shared" si="1"/>
        <v>137.21510092046066</v>
      </c>
      <c r="P13" s="9"/>
    </row>
    <row r="14" spans="1:133">
      <c r="A14" s="12"/>
      <c r="B14" s="44">
        <v>519</v>
      </c>
      <c r="C14" s="20" t="s">
        <v>65</v>
      </c>
      <c r="D14" s="46">
        <v>1573367</v>
      </c>
      <c r="E14" s="46">
        <v>0</v>
      </c>
      <c r="F14" s="46">
        <v>0</v>
      </c>
      <c r="G14" s="46">
        <v>301629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1874996</v>
      </c>
      <c r="O14" s="47">
        <f t="shared" si="1"/>
        <v>19.348206546415156</v>
      </c>
      <c r="P14" s="9"/>
    </row>
    <row r="15" spans="1:133" ht="15.75">
      <c r="A15" s="28" t="s">
        <v>24</v>
      </c>
      <c r="B15" s="29"/>
      <c r="C15" s="30"/>
      <c r="D15" s="31">
        <f t="shared" ref="D15:M15" si="3">SUM(D16:D20)</f>
        <v>68393535</v>
      </c>
      <c r="E15" s="31">
        <f t="shared" si="3"/>
        <v>241795</v>
      </c>
      <c r="F15" s="31">
        <f t="shared" si="3"/>
        <v>0</v>
      </c>
      <c r="G15" s="31">
        <f t="shared" si="3"/>
        <v>934633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25" si="4">SUM(D15:M15)</f>
        <v>69569963</v>
      </c>
      <c r="O15" s="43">
        <f t="shared" si="1"/>
        <v>717.89700540719036</v>
      </c>
      <c r="P15" s="10"/>
    </row>
    <row r="16" spans="1:133">
      <c r="A16" s="12"/>
      <c r="B16" s="44">
        <v>521</v>
      </c>
      <c r="C16" s="20" t="s">
        <v>25</v>
      </c>
      <c r="D16" s="46">
        <v>39399887</v>
      </c>
      <c r="E16" s="46">
        <v>95716</v>
      </c>
      <c r="F16" s="46">
        <v>0</v>
      </c>
      <c r="G16" s="46">
        <v>214549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39710152</v>
      </c>
      <c r="O16" s="47">
        <f t="shared" si="1"/>
        <v>409.77165971849587</v>
      </c>
      <c r="P16" s="9"/>
    </row>
    <row r="17" spans="1:16">
      <c r="A17" s="12"/>
      <c r="B17" s="44">
        <v>522</v>
      </c>
      <c r="C17" s="20" t="s">
        <v>26</v>
      </c>
      <c r="D17" s="46">
        <v>16661802</v>
      </c>
      <c r="E17" s="46">
        <v>146079</v>
      </c>
      <c r="F17" s="46">
        <v>0</v>
      </c>
      <c r="G17" s="46">
        <v>717720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17525601</v>
      </c>
      <c r="O17" s="47">
        <f t="shared" si="1"/>
        <v>180.84782474099146</v>
      </c>
      <c r="P17" s="9"/>
    </row>
    <row r="18" spans="1:16">
      <c r="A18" s="12"/>
      <c r="B18" s="44">
        <v>524</v>
      </c>
      <c r="C18" s="20" t="s">
        <v>51</v>
      </c>
      <c r="D18" s="46">
        <v>3152092</v>
      </c>
      <c r="E18" s="46">
        <v>0</v>
      </c>
      <c r="F18" s="46">
        <v>0</v>
      </c>
      <c r="G18" s="46">
        <v>2364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3154456</v>
      </c>
      <c r="O18" s="47">
        <f t="shared" si="1"/>
        <v>32.551038097989846</v>
      </c>
      <c r="P18" s="9"/>
    </row>
    <row r="19" spans="1:16">
      <c r="A19" s="12"/>
      <c r="B19" s="44">
        <v>526</v>
      </c>
      <c r="C19" s="20" t="s">
        <v>52</v>
      </c>
      <c r="D19" s="46">
        <v>7151357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7151357</v>
      </c>
      <c r="O19" s="47">
        <f t="shared" si="1"/>
        <v>73.795321335699839</v>
      </c>
      <c r="P19" s="9"/>
    </row>
    <row r="20" spans="1:16">
      <c r="A20" s="12"/>
      <c r="B20" s="44">
        <v>529</v>
      </c>
      <c r="C20" s="20" t="s">
        <v>66</v>
      </c>
      <c r="D20" s="46">
        <v>2028397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2028397</v>
      </c>
      <c r="O20" s="47">
        <f t="shared" si="1"/>
        <v>20.93116151401329</v>
      </c>
      <c r="P20" s="9"/>
    </row>
    <row r="21" spans="1:16" ht="15.75">
      <c r="A21" s="28" t="s">
        <v>27</v>
      </c>
      <c r="B21" s="29"/>
      <c r="C21" s="30"/>
      <c r="D21" s="31">
        <f t="shared" ref="D21:M21" si="5">SUM(D22:D25)</f>
        <v>2000113</v>
      </c>
      <c r="E21" s="31">
        <f t="shared" si="5"/>
        <v>0</v>
      </c>
      <c r="F21" s="31">
        <f t="shared" si="5"/>
        <v>0</v>
      </c>
      <c r="G21" s="31">
        <f t="shared" si="5"/>
        <v>38661</v>
      </c>
      <c r="H21" s="31">
        <f t="shared" si="5"/>
        <v>0</v>
      </c>
      <c r="I21" s="31">
        <f t="shared" si="5"/>
        <v>19598915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si="4"/>
        <v>21637689</v>
      </c>
      <c r="O21" s="43">
        <f t="shared" si="1"/>
        <v>223.28073017707516</v>
      </c>
      <c r="P21" s="10"/>
    </row>
    <row r="22" spans="1:16">
      <c r="A22" s="12"/>
      <c r="B22" s="44">
        <v>536</v>
      </c>
      <c r="C22" s="20" t="s">
        <v>76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19598915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19598915</v>
      </c>
      <c r="O22" s="47">
        <f t="shared" si="1"/>
        <v>202.24248772031206</v>
      </c>
      <c r="P22" s="9"/>
    </row>
    <row r="23" spans="1:16">
      <c r="A23" s="12"/>
      <c r="B23" s="44">
        <v>537</v>
      </c>
      <c r="C23" s="20" t="s">
        <v>67</v>
      </c>
      <c r="D23" s="46">
        <v>154783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154783</v>
      </c>
      <c r="O23" s="47">
        <f t="shared" si="1"/>
        <v>1.5972159161266355</v>
      </c>
      <c r="P23" s="9"/>
    </row>
    <row r="24" spans="1:16">
      <c r="A24" s="12"/>
      <c r="B24" s="44">
        <v>538</v>
      </c>
      <c r="C24" s="20" t="s">
        <v>81</v>
      </c>
      <c r="D24" s="46">
        <v>0</v>
      </c>
      <c r="E24" s="46">
        <v>0</v>
      </c>
      <c r="F24" s="46">
        <v>0</v>
      </c>
      <c r="G24" s="46">
        <v>38661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38661</v>
      </c>
      <c r="O24" s="47">
        <f t="shared" si="1"/>
        <v>0.39894539150534525</v>
      </c>
      <c r="P24" s="9"/>
    </row>
    <row r="25" spans="1:16">
      <c r="A25" s="12"/>
      <c r="B25" s="44">
        <v>539</v>
      </c>
      <c r="C25" s="20" t="s">
        <v>54</v>
      </c>
      <c r="D25" s="46">
        <v>1845330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1845330</v>
      </c>
      <c r="O25" s="47">
        <f t="shared" si="1"/>
        <v>19.042081149131135</v>
      </c>
      <c r="P25" s="9"/>
    </row>
    <row r="26" spans="1:16" ht="15.75">
      <c r="A26" s="28" t="s">
        <v>29</v>
      </c>
      <c r="B26" s="29"/>
      <c r="C26" s="30"/>
      <c r="D26" s="31">
        <f t="shared" ref="D26:M26" si="6">SUM(D27:D28)</f>
        <v>3803148</v>
      </c>
      <c r="E26" s="31">
        <f t="shared" si="6"/>
        <v>0</v>
      </c>
      <c r="F26" s="31">
        <f t="shared" si="6"/>
        <v>0</v>
      </c>
      <c r="G26" s="31">
        <f t="shared" si="6"/>
        <v>2582066</v>
      </c>
      <c r="H26" s="31">
        <f t="shared" si="6"/>
        <v>0</v>
      </c>
      <c r="I26" s="31">
        <f t="shared" si="6"/>
        <v>0</v>
      </c>
      <c r="J26" s="31">
        <f t="shared" si="6"/>
        <v>3994682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2" si="7">SUM(D26:M26)</f>
        <v>10379896</v>
      </c>
      <c r="O26" s="43">
        <f t="shared" si="1"/>
        <v>107.11082676352829</v>
      </c>
      <c r="P26" s="10"/>
    </row>
    <row r="27" spans="1:16">
      <c r="A27" s="12"/>
      <c r="B27" s="44">
        <v>541</v>
      </c>
      <c r="C27" s="20" t="s">
        <v>68</v>
      </c>
      <c r="D27" s="46">
        <v>3803148</v>
      </c>
      <c r="E27" s="46">
        <v>0</v>
      </c>
      <c r="F27" s="46">
        <v>0</v>
      </c>
      <c r="G27" s="46">
        <v>2582066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6385214</v>
      </c>
      <c r="O27" s="47">
        <f t="shared" si="1"/>
        <v>65.889441532174843</v>
      </c>
      <c r="P27" s="9"/>
    </row>
    <row r="28" spans="1:16">
      <c r="A28" s="12"/>
      <c r="B28" s="44">
        <v>549</v>
      </c>
      <c r="C28" s="20" t="s">
        <v>70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3994682</v>
      </c>
      <c r="K28" s="46">
        <v>0</v>
      </c>
      <c r="L28" s="46">
        <v>0</v>
      </c>
      <c r="M28" s="46">
        <v>0</v>
      </c>
      <c r="N28" s="46">
        <f t="shared" si="7"/>
        <v>3994682</v>
      </c>
      <c r="O28" s="47">
        <f t="shared" si="1"/>
        <v>41.221385231353452</v>
      </c>
      <c r="P28" s="9"/>
    </row>
    <row r="29" spans="1:16" ht="15.75">
      <c r="A29" s="28" t="s">
        <v>31</v>
      </c>
      <c r="B29" s="29"/>
      <c r="C29" s="30"/>
      <c r="D29" s="31">
        <f t="shared" ref="D29:M29" si="8">SUM(D30:D31)</f>
        <v>683957</v>
      </c>
      <c r="E29" s="31">
        <f t="shared" si="8"/>
        <v>1883266</v>
      </c>
      <c r="F29" s="31">
        <f t="shared" si="8"/>
        <v>0</v>
      </c>
      <c r="G29" s="31">
        <f t="shared" si="8"/>
        <v>41075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2608298</v>
      </c>
      <c r="O29" s="43">
        <f t="shared" si="1"/>
        <v>26.915197919676395</v>
      </c>
      <c r="P29" s="10"/>
    </row>
    <row r="30" spans="1:16">
      <c r="A30" s="13"/>
      <c r="B30" s="45">
        <v>552</v>
      </c>
      <c r="C30" s="21" t="s">
        <v>57</v>
      </c>
      <c r="D30" s="46">
        <v>0</v>
      </c>
      <c r="E30" s="46">
        <v>1279514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1279514</v>
      </c>
      <c r="O30" s="47">
        <f t="shared" si="1"/>
        <v>13.203388781111983</v>
      </c>
      <c r="P30" s="9"/>
    </row>
    <row r="31" spans="1:16">
      <c r="A31" s="13"/>
      <c r="B31" s="45">
        <v>554</v>
      </c>
      <c r="C31" s="21" t="s">
        <v>32</v>
      </c>
      <c r="D31" s="46">
        <v>683957</v>
      </c>
      <c r="E31" s="46">
        <v>603752</v>
      </c>
      <c r="F31" s="46">
        <v>0</v>
      </c>
      <c r="G31" s="46">
        <v>41075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1328784</v>
      </c>
      <c r="O31" s="47">
        <f t="shared" si="1"/>
        <v>13.711809138564412</v>
      </c>
      <c r="P31" s="9"/>
    </row>
    <row r="32" spans="1:16" ht="15.75">
      <c r="A32" s="28" t="s">
        <v>58</v>
      </c>
      <c r="B32" s="29"/>
      <c r="C32" s="30"/>
      <c r="D32" s="31">
        <f t="shared" ref="D32:M32" si="9">SUM(D33:D34)</f>
        <v>0</v>
      </c>
      <c r="E32" s="31">
        <f t="shared" si="9"/>
        <v>213282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14160917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14374199</v>
      </c>
      <c r="O32" s="43">
        <f t="shared" si="1"/>
        <v>148.32830106905519</v>
      </c>
      <c r="P32" s="10"/>
    </row>
    <row r="33" spans="1:119">
      <c r="A33" s="12"/>
      <c r="B33" s="44">
        <v>562</v>
      </c>
      <c r="C33" s="20" t="s">
        <v>71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14160917</v>
      </c>
      <c r="K33" s="46">
        <v>0</v>
      </c>
      <c r="L33" s="46">
        <v>0</v>
      </c>
      <c r="M33" s="46">
        <v>0</v>
      </c>
      <c r="N33" s="46">
        <f t="shared" ref="N33:N39" si="10">SUM(D33:M33)</f>
        <v>14160917</v>
      </c>
      <c r="O33" s="47">
        <f t="shared" si="1"/>
        <v>146.12743013992653</v>
      </c>
      <c r="P33" s="9"/>
    </row>
    <row r="34" spans="1:119">
      <c r="A34" s="12"/>
      <c r="B34" s="44">
        <v>569</v>
      </c>
      <c r="C34" s="20" t="s">
        <v>82</v>
      </c>
      <c r="D34" s="46">
        <v>0</v>
      </c>
      <c r="E34" s="46">
        <v>213282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213282</v>
      </c>
      <c r="O34" s="47">
        <f t="shared" si="1"/>
        <v>2.2008709291286581</v>
      </c>
      <c r="P34" s="9"/>
    </row>
    <row r="35" spans="1:119" ht="15.75">
      <c r="A35" s="28" t="s">
        <v>33</v>
      </c>
      <c r="B35" s="29"/>
      <c r="C35" s="30"/>
      <c r="D35" s="31">
        <f t="shared" ref="D35:M35" si="11">SUM(D36:D36)</f>
        <v>4267448</v>
      </c>
      <c r="E35" s="31">
        <f t="shared" si="11"/>
        <v>9684</v>
      </c>
      <c r="F35" s="31">
        <f t="shared" si="11"/>
        <v>0</v>
      </c>
      <c r="G35" s="31">
        <f t="shared" si="11"/>
        <v>1138529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 t="shared" si="10"/>
        <v>5415661</v>
      </c>
      <c r="O35" s="43">
        <f t="shared" si="1"/>
        <v>55.884560614190782</v>
      </c>
      <c r="P35" s="9"/>
    </row>
    <row r="36" spans="1:119">
      <c r="A36" s="12"/>
      <c r="B36" s="44">
        <v>572</v>
      </c>
      <c r="C36" s="20" t="s">
        <v>72</v>
      </c>
      <c r="D36" s="46">
        <v>4267448</v>
      </c>
      <c r="E36" s="46">
        <v>9684</v>
      </c>
      <c r="F36" s="46">
        <v>0</v>
      </c>
      <c r="G36" s="46">
        <v>1138529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5415661</v>
      </c>
      <c r="O36" s="47">
        <f t="shared" si="1"/>
        <v>55.884560614190782</v>
      </c>
      <c r="P36" s="9"/>
    </row>
    <row r="37" spans="1:119" ht="15.75">
      <c r="A37" s="28" t="s">
        <v>73</v>
      </c>
      <c r="B37" s="29"/>
      <c r="C37" s="30"/>
      <c r="D37" s="31">
        <f t="shared" ref="D37:M37" si="12">SUM(D38:D38)</f>
        <v>5714643</v>
      </c>
      <c r="E37" s="31">
        <f t="shared" si="12"/>
        <v>0</v>
      </c>
      <c r="F37" s="31">
        <f t="shared" si="12"/>
        <v>0</v>
      </c>
      <c r="G37" s="31">
        <f t="shared" si="12"/>
        <v>4994360</v>
      </c>
      <c r="H37" s="31">
        <f t="shared" si="12"/>
        <v>0</v>
      </c>
      <c r="I37" s="31">
        <f t="shared" si="12"/>
        <v>0</v>
      </c>
      <c r="J37" s="31">
        <f t="shared" si="12"/>
        <v>0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 t="shared" si="10"/>
        <v>10709003</v>
      </c>
      <c r="O37" s="43">
        <f t="shared" si="1"/>
        <v>110.50690345482313</v>
      </c>
      <c r="P37" s="9"/>
    </row>
    <row r="38" spans="1:119" ht="15.75" thickBot="1">
      <c r="A38" s="12"/>
      <c r="B38" s="44">
        <v>581</v>
      </c>
      <c r="C38" s="20" t="s">
        <v>74</v>
      </c>
      <c r="D38" s="46">
        <v>5714643</v>
      </c>
      <c r="E38" s="46">
        <v>0</v>
      </c>
      <c r="F38" s="46">
        <v>0</v>
      </c>
      <c r="G38" s="46">
        <v>4994360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10709003</v>
      </c>
      <c r="O38" s="47">
        <f t="shared" si="1"/>
        <v>110.50690345482313</v>
      </c>
      <c r="P38" s="9"/>
    </row>
    <row r="39" spans="1:119" ht="16.5" thickBot="1">
      <c r="A39" s="14" t="s">
        <v>10</v>
      </c>
      <c r="B39" s="23"/>
      <c r="C39" s="22"/>
      <c r="D39" s="15">
        <f t="shared" ref="D39:M39" si="13">SUM(D5,D15,D21,D26,D29,D32,D35,D37)</f>
        <v>131762315</v>
      </c>
      <c r="E39" s="15">
        <f t="shared" si="13"/>
        <v>4033706</v>
      </c>
      <c r="F39" s="15">
        <f t="shared" si="13"/>
        <v>0</v>
      </c>
      <c r="G39" s="15">
        <f t="shared" si="13"/>
        <v>10045951</v>
      </c>
      <c r="H39" s="15">
        <f t="shared" si="13"/>
        <v>0</v>
      </c>
      <c r="I39" s="15">
        <f t="shared" si="13"/>
        <v>26342733</v>
      </c>
      <c r="J39" s="15">
        <f t="shared" si="13"/>
        <v>20419358</v>
      </c>
      <c r="K39" s="15">
        <f t="shared" si="13"/>
        <v>14512845</v>
      </c>
      <c r="L39" s="15">
        <f t="shared" si="13"/>
        <v>10636</v>
      </c>
      <c r="M39" s="15">
        <f t="shared" si="13"/>
        <v>0</v>
      </c>
      <c r="N39" s="15">
        <f t="shared" si="10"/>
        <v>207127544</v>
      </c>
      <c r="O39" s="37">
        <f t="shared" si="1"/>
        <v>2137.3626945143847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93" t="s">
        <v>83</v>
      </c>
      <c r="M41" s="93"/>
      <c r="N41" s="93"/>
      <c r="O41" s="41">
        <v>96908</v>
      </c>
    </row>
    <row r="42" spans="1:119">
      <c r="A42" s="94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6"/>
    </row>
    <row r="43" spans="1:119" ht="15.75" customHeight="1" thickBot="1">
      <c r="A43" s="97" t="s">
        <v>41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9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2024-05-21T18:52:00Z</cp:lastPrinted>
  <dcterms:created xsi:type="dcterms:W3CDTF">2000-08-31T21:26:31Z</dcterms:created>
  <dcterms:modified xsi:type="dcterms:W3CDTF">2024-05-21T18:52:09Z</dcterms:modified>
</cp:coreProperties>
</file>