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95" documentId="11_DF14F25FA3BC3ED8746864B6561AA8458C0823CC" xr6:coauthVersionLast="47" xr6:coauthVersionMax="47" xr10:uidLastSave="{614678AA-9101-4A7B-B25B-6C43B44C3F16}"/>
  <bookViews>
    <workbookView xWindow="-120" yWindow="-120" windowWidth="29040" windowHeight="15720" tabRatio="786" xr2:uid="{00000000-000D-0000-FFFF-FFFF00000000}"/>
  </bookViews>
  <sheets>
    <sheet name="2023" sheetId="48" r:id="rId1"/>
    <sheet name="2022" sheetId="47" r:id="rId2"/>
    <sheet name="2021" sheetId="46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8" r:id="rId11"/>
    <sheet name="2012" sheetId="36" r:id="rId12"/>
    <sheet name="2011" sheetId="35" r:id="rId13"/>
    <sheet name="2010" sheetId="34" r:id="rId14"/>
    <sheet name="2009" sheetId="33" r:id="rId15"/>
    <sheet name="2008" sheetId="37" r:id="rId16"/>
  </sheets>
  <definedNames>
    <definedName name="_xlnm.Print_Area" localSheetId="15">'2008'!$A$1:$O$48</definedName>
    <definedName name="_xlnm.Print_Area" localSheetId="14">'2009'!$A$1:$O$52</definedName>
    <definedName name="_xlnm.Print_Area" localSheetId="13">'2010'!$A$1:$O$50</definedName>
    <definedName name="_xlnm.Print_Area" localSheetId="12">'2011'!$A$1:$O$55</definedName>
    <definedName name="_xlnm.Print_Area" localSheetId="11">'2012'!$A$1:$O$54</definedName>
    <definedName name="_xlnm.Print_Area" localSheetId="10">'2013'!$A$1:$O$57</definedName>
    <definedName name="_xlnm.Print_Area" localSheetId="9">'2014'!$A$1:$O$53</definedName>
    <definedName name="_xlnm.Print_Area" localSheetId="8">'2015'!$A$1:$O$52</definedName>
    <definedName name="_xlnm.Print_Area" localSheetId="7">'2016'!$A$1:$O$49</definedName>
    <definedName name="_xlnm.Print_Area" localSheetId="6">'2017'!$A$1:$O$55</definedName>
    <definedName name="_xlnm.Print_Area" localSheetId="5">'2018'!$A$1:$O$62</definedName>
    <definedName name="_xlnm.Print_Area" localSheetId="4">'2019'!$A$1:$O$61</definedName>
    <definedName name="_xlnm.Print_Area" localSheetId="3">'2020'!$A$1:$O$71</definedName>
    <definedName name="_xlnm.Print_Area" localSheetId="2">'2021'!$A$1:$P$67</definedName>
    <definedName name="_xlnm.Print_Area" localSheetId="1">'2022'!$A$1:$P$66</definedName>
    <definedName name="_xlnm.Print_Area" localSheetId="0">'2023'!$A$1:$P$64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60" i="48" l="1"/>
  <c r="F60" i="48"/>
  <c r="G60" i="48"/>
  <c r="H60" i="48"/>
  <c r="I60" i="48"/>
  <c r="J60" i="48"/>
  <c r="K60" i="48"/>
  <c r="L60" i="48"/>
  <c r="M60" i="48"/>
  <c r="N60" i="48"/>
  <c r="D60" i="48"/>
  <c r="O59" i="48" l="1"/>
  <c r="P59" i="48" s="1"/>
  <c r="O58" i="48"/>
  <c r="P58" i="48" s="1"/>
  <c r="O57" i="48"/>
  <c r="P57" i="48" s="1"/>
  <c r="O56" i="48"/>
  <c r="P56" i="48" s="1"/>
  <c r="O55" i="48"/>
  <c r="P55" i="48" s="1"/>
  <c r="O54" i="48"/>
  <c r="P54" i="48" s="1"/>
  <c r="O53" i="48"/>
  <c r="P53" i="48" s="1"/>
  <c r="O52" i="48"/>
  <c r="P52" i="48" s="1"/>
  <c r="O51" i="48"/>
  <c r="P51" i="48" s="1"/>
  <c r="O50" i="48"/>
  <c r="P50" i="48" s="1"/>
  <c r="N49" i="48"/>
  <c r="M49" i="48"/>
  <c r="L49" i="48"/>
  <c r="K49" i="48"/>
  <c r="J49" i="48"/>
  <c r="I49" i="48"/>
  <c r="H49" i="48"/>
  <c r="G49" i="48"/>
  <c r="F49" i="48"/>
  <c r="E49" i="48"/>
  <c r="D49" i="48"/>
  <c r="O48" i="48"/>
  <c r="P48" i="48" s="1"/>
  <c r="O47" i="48"/>
  <c r="P47" i="48" s="1"/>
  <c r="O46" i="48"/>
  <c r="P46" i="48" s="1"/>
  <c r="O45" i="48"/>
  <c r="P45" i="48" s="1"/>
  <c r="N44" i="48"/>
  <c r="M44" i="48"/>
  <c r="L44" i="48"/>
  <c r="K44" i="48"/>
  <c r="J44" i="48"/>
  <c r="I44" i="48"/>
  <c r="H44" i="48"/>
  <c r="G44" i="48"/>
  <c r="F44" i="48"/>
  <c r="E44" i="48"/>
  <c r="D44" i="48"/>
  <c r="O43" i="48"/>
  <c r="P43" i="48" s="1"/>
  <c r="O42" i="48"/>
  <c r="P42" i="48" s="1"/>
  <c r="O41" i="48"/>
  <c r="P41" i="48" s="1"/>
  <c r="O40" i="48"/>
  <c r="P40" i="48" s="1"/>
  <c r="O39" i="48"/>
  <c r="P39" i="48" s="1"/>
  <c r="O38" i="48"/>
  <c r="P38" i="48" s="1"/>
  <c r="O37" i="48"/>
  <c r="P37" i="48" s="1"/>
  <c r="O36" i="48"/>
  <c r="P36" i="48" s="1"/>
  <c r="O35" i="48"/>
  <c r="P35" i="48" s="1"/>
  <c r="N34" i="48"/>
  <c r="M34" i="48"/>
  <c r="L34" i="48"/>
  <c r="K34" i="48"/>
  <c r="J34" i="48"/>
  <c r="I34" i="48"/>
  <c r="H34" i="48"/>
  <c r="G34" i="48"/>
  <c r="F34" i="48"/>
  <c r="E34" i="48"/>
  <c r="D34" i="48"/>
  <c r="O33" i="48"/>
  <c r="P33" i="48" s="1"/>
  <c r="O32" i="48"/>
  <c r="P32" i="48" s="1"/>
  <c r="O31" i="48"/>
  <c r="P31" i="48" s="1"/>
  <c r="O30" i="48"/>
  <c r="P30" i="48" s="1"/>
  <c r="O29" i="48"/>
  <c r="P29" i="48" s="1"/>
  <c r="O28" i="48"/>
  <c r="P28" i="48" s="1"/>
  <c r="O27" i="48"/>
  <c r="P27" i="48" s="1"/>
  <c r="N26" i="48"/>
  <c r="M26" i="48"/>
  <c r="L26" i="48"/>
  <c r="K26" i="48"/>
  <c r="J26" i="48"/>
  <c r="I26" i="48"/>
  <c r="H26" i="48"/>
  <c r="G26" i="48"/>
  <c r="F26" i="48"/>
  <c r="E26" i="48"/>
  <c r="D26" i="48"/>
  <c r="O25" i="48"/>
  <c r="P25" i="48" s="1"/>
  <c r="O24" i="48"/>
  <c r="P24" i="48" s="1"/>
  <c r="O23" i="48"/>
  <c r="P23" i="48" s="1"/>
  <c r="O22" i="48"/>
  <c r="P22" i="48" s="1"/>
  <c r="O21" i="48"/>
  <c r="P21" i="48" s="1"/>
  <c r="O20" i="48"/>
  <c r="P20" i="48" s="1"/>
  <c r="O19" i="48"/>
  <c r="P19" i="48" s="1"/>
  <c r="O18" i="48"/>
  <c r="P18" i="48" s="1"/>
  <c r="O17" i="48"/>
  <c r="P17" i="48" s="1"/>
  <c r="N16" i="48"/>
  <c r="M16" i="48"/>
  <c r="L16" i="48"/>
  <c r="K16" i="48"/>
  <c r="J16" i="48"/>
  <c r="I16" i="48"/>
  <c r="H16" i="48"/>
  <c r="G16" i="48"/>
  <c r="F16" i="48"/>
  <c r="E16" i="48"/>
  <c r="D16" i="48"/>
  <c r="O15" i="48"/>
  <c r="P15" i="48" s="1"/>
  <c r="O14" i="48"/>
  <c r="P14" i="48" s="1"/>
  <c r="O13" i="48"/>
  <c r="P13" i="48" s="1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26" i="48" l="1"/>
  <c r="P26" i="48" s="1"/>
  <c r="O49" i="48"/>
  <c r="P49" i="48" s="1"/>
  <c r="O44" i="48"/>
  <c r="P44" i="48" s="1"/>
  <c r="O5" i="48"/>
  <c r="P5" i="48" s="1"/>
  <c r="O34" i="48"/>
  <c r="P34" i="48" s="1"/>
  <c r="O16" i="48"/>
  <c r="P16" i="48" s="1"/>
  <c r="O60" i="48" l="1"/>
  <c r="P60" i="48" s="1"/>
  <c r="O61" i="47" l="1"/>
  <c r="P61" i="47" s="1"/>
  <c r="O60" i="47"/>
  <c r="P60" i="47" s="1"/>
  <c r="O59" i="47"/>
  <c r="P59" i="47" s="1"/>
  <c r="O58" i="47"/>
  <c r="P58" i="47" s="1"/>
  <c r="O57" i="47"/>
  <c r="P57" i="47" s="1"/>
  <c r="O56" i="47"/>
  <c r="P56" i="47" s="1"/>
  <c r="O55" i="47"/>
  <c r="P55" i="47" s="1"/>
  <c r="O54" i="47"/>
  <c r="P54" i="47" s="1"/>
  <c r="O53" i="47"/>
  <c r="P53" i="47" s="1"/>
  <c r="O52" i="47"/>
  <c r="P52" i="47" s="1"/>
  <c r="N51" i="47"/>
  <c r="M51" i="47"/>
  <c r="L51" i="47"/>
  <c r="K51" i="47"/>
  <c r="J51" i="47"/>
  <c r="I51" i="47"/>
  <c r="H51" i="47"/>
  <c r="G51" i="47"/>
  <c r="F51" i="47"/>
  <c r="E51" i="47"/>
  <c r="D51" i="47"/>
  <c r="O50" i="47"/>
  <c r="P50" i="47" s="1"/>
  <c r="O49" i="47"/>
  <c r="P49" i="47" s="1"/>
  <c r="O48" i="47"/>
  <c r="P48" i="47" s="1"/>
  <c r="O47" i="47"/>
  <c r="P47" i="47" s="1"/>
  <c r="N46" i="47"/>
  <c r="M46" i="47"/>
  <c r="L46" i="47"/>
  <c r="K46" i="47"/>
  <c r="J46" i="47"/>
  <c r="I46" i="47"/>
  <c r="H46" i="47"/>
  <c r="G46" i="47"/>
  <c r="F46" i="47"/>
  <c r="E46" i="47"/>
  <c r="D46" i="47"/>
  <c r="O45" i="47"/>
  <c r="P45" i="47" s="1"/>
  <c r="O44" i="47"/>
  <c r="P44" i="47" s="1"/>
  <c r="O43" i="47"/>
  <c r="P43" i="47" s="1"/>
  <c r="O42" i="47"/>
  <c r="P42" i="47" s="1"/>
  <c r="O41" i="47"/>
  <c r="P41" i="47" s="1"/>
  <c r="O40" i="47"/>
  <c r="P40" i="47" s="1"/>
  <c r="O39" i="47"/>
  <c r="P39" i="47" s="1"/>
  <c r="O38" i="47"/>
  <c r="P38" i="47" s="1"/>
  <c r="O37" i="47"/>
  <c r="P37" i="47" s="1"/>
  <c r="O36" i="47"/>
  <c r="P36" i="47" s="1"/>
  <c r="N35" i="47"/>
  <c r="M35" i="47"/>
  <c r="L35" i="47"/>
  <c r="K35" i="47"/>
  <c r="J35" i="47"/>
  <c r="I35" i="47"/>
  <c r="H35" i="47"/>
  <c r="G35" i="47"/>
  <c r="F35" i="47"/>
  <c r="E35" i="47"/>
  <c r="D35" i="47"/>
  <c r="O34" i="47"/>
  <c r="P34" i="47" s="1"/>
  <c r="O33" i="47"/>
  <c r="P33" i="47" s="1"/>
  <c r="O32" i="47"/>
  <c r="P32" i="47" s="1"/>
  <c r="O31" i="47"/>
  <c r="P31" i="47" s="1"/>
  <c r="O30" i="47"/>
  <c r="P30" i="47" s="1"/>
  <c r="O29" i="47"/>
  <c r="P29" i="47" s="1"/>
  <c r="O28" i="47"/>
  <c r="P28" i="47" s="1"/>
  <c r="O27" i="47"/>
  <c r="P27" i="47" s="1"/>
  <c r="N26" i="47"/>
  <c r="M26" i="47"/>
  <c r="L26" i="47"/>
  <c r="K26" i="47"/>
  <c r="J26" i="47"/>
  <c r="I26" i="47"/>
  <c r="H26" i="47"/>
  <c r="G26" i="47"/>
  <c r="F26" i="47"/>
  <c r="E26" i="47"/>
  <c r="D26" i="47"/>
  <c r="O25" i="47"/>
  <c r="P25" i="47" s="1"/>
  <c r="O24" i="47"/>
  <c r="P24" i="47" s="1"/>
  <c r="O23" i="47"/>
  <c r="P23" i="47" s="1"/>
  <c r="O22" i="47"/>
  <c r="P22" i="47" s="1"/>
  <c r="O21" i="47"/>
  <c r="P21" i="47" s="1"/>
  <c r="O20" i="47"/>
  <c r="P20" i="47" s="1"/>
  <c r="O19" i="47"/>
  <c r="P19" i="47" s="1"/>
  <c r="O18" i="47"/>
  <c r="P18" i="47" s="1"/>
  <c r="O17" i="47"/>
  <c r="P17" i="47" s="1"/>
  <c r="N16" i="47"/>
  <c r="M16" i="47"/>
  <c r="L16" i="47"/>
  <c r="K16" i="47"/>
  <c r="J16" i="47"/>
  <c r="I16" i="47"/>
  <c r="H16" i="47"/>
  <c r="G16" i="47"/>
  <c r="F16" i="47"/>
  <c r="E16" i="47"/>
  <c r="D16" i="47"/>
  <c r="O15" i="47"/>
  <c r="P15" i="47" s="1"/>
  <c r="O14" i="47"/>
  <c r="P14" i="47" s="1"/>
  <c r="O13" i="47"/>
  <c r="P13" i="47" s="1"/>
  <c r="O12" i="47"/>
  <c r="P12" i="47" s="1"/>
  <c r="O11" i="47"/>
  <c r="P11" i="47" s="1"/>
  <c r="O10" i="47"/>
  <c r="P10" i="47" s="1"/>
  <c r="O9" i="47"/>
  <c r="P9" i="47" s="1"/>
  <c r="O8" i="47"/>
  <c r="P8" i="47" s="1"/>
  <c r="O7" i="47"/>
  <c r="P7" i="47" s="1"/>
  <c r="O6" i="47"/>
  <c r="P6" i="47" s="1"/>
  <c r="N5" i="47"/>
  <c r="N62" i="47" s="1"/>
  <c r="M5" i="47"/>
  <c r="L5" i="47"/>
  <c r="K5" i="47"/>
  <c r="J5" i="47"/>
  <c r="I5" i="47"/>
  <c r="H5" i="47"/>
  <c r="G5" i="47"/>
  <c r="F5" i="47"/>
  <c r="E5" i="47"/>
  <c r="D5" i="47"/>
  <c r="D62" i="47" s="1"/>
  <c r="E62" i="47" l="1"/>
  <c r="J62" i="47"/>
  <c r="F62" i="47"/>
  <c r="H62" i="47"/>
  <c r="K62" i="47"/>
  <c r="L62" i="47"/>
  <c r="I62" i="47"/>
  <c r="G62" i="47"/>
  <c r="M62" i="47"/>
  <c r="O51" i="47"/>
  <c r="P51" i="47" s="1"/>
  <c r="O46" i="47"/>
  <c r="P46" i="47" s="1"/>
  <c r="O35" i="47"/>
  <c r="P35" i="47" s="1"/>
  <c r="O26" i="47"/>
  <c r="P26" i="47" s="1"/>
  <c r="O16" i="47"/>
  <c r="P16" i="47" s="1"/>
  <c r="O5" i="47"/>
  <c r="P5" i="47" s="1"/>
  <c r="N28" i="45"/>
  <c r="O28" i="45" s="1"/>
  <c r="N27" i="45"/>
  <c r="O27" i="45"/>
  <c r="O62" i="46"/>
  <c r="P62" i="46"/>
  <c r="N61" i="46"/>
  <c r="M61" i="46"/>
  <c r="L61" i="46"/>
  <c r="K61" i="46"/>
  <c r="J61" i="46"/>
  <c r="I61" i="46"/>
  <c r="H61" i="46"/>
  <c r="G61" i="46"/>
  <c r="F61" i="46"/>
  <c r="E61" i="46"/>
  <c r="D61" i="46"/>
  <c r="O60" i="46"/>
  <c r="P60" i="46"/>
  <c r="O59" i="46"/>
  <c r="P59" i="46" s="1"/>
  <c r="O58" i="46"/>
  <c r="P58" i="46"/>
  <c r="O57" i="46"/>
  <c r="P57" i="46"/>
  <c r="O56" i="46"/>
  <c r="P56" i="46" s="1"/>
  <c r="O55" i="46"/>
  <c r="P55" i="46" s="1"/>
  <c r="O54" i="46"/>
  <c r="P54" i="46" s="1"/>
  <c r="O53" i="46"/>
  <c r="P53" i="46" s="1"/>
  <c r="N52" i="46"/>
  <c r="M52" i="46"/>
  <c r="L52" i="46"/>
  <c r="K52" i="46"/>
  <c r="J52" i="46"/>
  <c r="I52" i="46"/>
  <c r="H52" i="46"/>
  <c r="G52" i="46"/>
  <c r="G63" i="46" s="1"/>
  <c r="F52" i="46"/>
  <c r="E52" i="46"/>
  <c r="D52" i="46"/>
  <c r="O52" i="46" s="1"/>
  <c r="P52" i="46" s="1"/>
  <c r="O51" i="46"/>
  <c r="P51" i="46" s="1"/>
  <c r="O50" i="46"/>
  <c r="P50" i="46" s="1"/>
  <c r="O49" i="46"/>
  <c r="P49" i="46" s="1"/>
  <c r="N48" i="46"/>
  <c r="M48" i="46"/>
  <c r="L48" i="46"/>
  <c r="K48" i="46"/>
  <c r="J48" i="46"/>
  <c r="I48" i="46"/>
  <c r="H48" i="46"/>
  <c r="G48" i="46"/>
  <c r="F48" i="46"/>
  <c r="E48" i="46"/>
  <c r="D48" i="46"/>
  <c r="O47" i="46"/>
  <c r="P47" i="46" s="1"/>
  <c r="O46" i="46"/>
  <c r="P46" i="46" s="1"/>
  <c r="O45" i="46"/>
  <c r="P45" i="46"/>
  <c r="O44" i="46"/>
  <c r="P44" i="46" s="1"/>
  <c r="O43" i="46"/>
  <c r="P43" i="46"/>
  <c r="O42" i="46"/>
  <c r="P42" i="46"/>
  <c r="O41" i="46"/>
  <c r="P41" i="46" s="1"/>
  <c r="O40" i="46"/>
  <c r="P40" i="46" s="1"/>
  <c r="N39" i="46"/>
  <c r="M39" i="46"/>
  <c r="L39" i="46"/>
  <c r="K39" i="46"/>
  <c r="J39" i="46"/>
  <c r="I39" i="46"/>
  <c r="H39" i="46"/>
  <c r="G39" i="46"/>
  <c r="F39" i="46"/>
  <c r="E39" i="46"/>
  <c r="D39" i="46"/>
  <c r="O38" i="46"/>
  <c r="P38" i="46"/>
  <c r="O37" i="46"/>
  <c r="P37" i="46"/>
  <c r="O36" i="46"/>
  <c r="P36" i="46" s="1"/>
  <c r="O35" i="46"/>
  <c r="P35" i="46" s="1"/>
  <c r="O34" i="46"/>
  <c r="P34" i="46" s="1"/>
  <c r="O33" i="46"/>
  <c r="P33" i="46"/>
  <c r="O32" i="46"/>
  <c r="P32" i="46" s="1"/>
  <c r="N31" i="46"/>
  <c r="M31" i="46"/>
  <c r="L31" i="46"/>
  <c r="K31" i="46"/>
  <c r="J31" i="46"/>
  <c r="I31" i="46"/>
  <c r="H31" i="46"/>
  <c r="G31" i="46"/>
  <c r="F31" i="46"/>
  <c r="E31" i="46"/>
  <c r="D31" i="46"/>
  <c r="D63" i="46" s="1"/>
  <c r="O30" i="46"/>
  <c r="P30" i="46"/>
  <c r="O29" i="46"/>
  <c r="P29" i="46" s="1"/>
  <c r="O28" i="46"/>
  <c r="P28" i="46"/>
  <c r="O27" i="46"/>
  <c r="P27" i="46"/>
  <c r="O26" i="46"/>
  <c r="P26" i="46" s="1"/>
  <c r="O25" i="46"/>
  <c r="P25" i="46" s="1"/>
  <c r="O24" i="46"/>
  <c r="P24" i="46" s="1"/>
  <c r="O23" i="46"/>
  <c r="P23" i="46" s="1"/>
  <c r="O22" i="46"/>
  <c r="P22" i="46"/>
  <c r="O21" i="46"/>
  <c r="P21" i="46"/>
  <c r="O20" i="46"/>
  <c r="P20" i="46" s="1"/>
  <c r="O19" i="46"/>
  <c r="P19" i="46" s="1"/>
  <c r="O18" i="46"/>
  <c r="P18" i="46"/>
  <c r="O17" i="46"/>
  <c r="P17" i="46" s="1"/>
  <c r="N16" i="46"/>
  <c r="M16" i="46"/>
  <c r="L16" i="46"/>
  <c r="K16" i="46"/>
  <c r="J16" i="46"/>
  <c r="J63" i="46" s="1"/>
  <c r="I16" i="46"/>
  <c r="H16" i="46"/>
  <c r="H63" i="46" s="1"/>
  <c r="G16" i="46"/>
  <c r="F16" i="46"/>
  <c r="E16" i="46"/>
  <c r="D16" i="46"/>
  <c r="O15" i="46"/>
  <c r="P15" i="46" s="1"/>
  <c r="O14" i="46"/>
  <c r="P14" i="46" s="1"/>
  <c r="O13" i="46"/>
  <c r="P13" i="46" s="1"/>
  <c r="O12" i="46"/>
  <c r="P12" i="46"/>
  <c r="O11" i="46"/>
  <c r="P11" i="46" s="1"/>
  <c r="O10" i="46"/>
  <c r="P10" i="46"/>
  <c r="O9" i="46"/>
  <c r="P9" i="46" s="1"/>
  <c r="O8" i="46"/>
  <c r="P8" i="46" s="1"/>
  <c r="O7" i="46"/>
  <c r="P7" i="46" s="1"/>
  <c r="O6" i="46"/>
  <c r="P6" i="46" s="1"/>
  <c r="N5" i="46"/>
  <c r="N63" i="46" s="1"/>
  <c r="M5" i="46"/>
  <c r="L5" i="46"/>
  <c r="K5" i="46"/>
  <c r="K63" i="46" s="1"/>
  <c r="J5" i="46"/>
  <c r="I5" i="46"/>
  <c r="H5" i="46"/>
  <c r="G5" i="46"/>
  <c r="F5" i="46"/>
  <c r="E5" i="46"/>
  <c r="D5" i="46"/>
  <c r="N66" i="45"/>
  <c r="O66" i="45" s="1"/>
  <c r="M65" i="45"/>
  <c r="L65" i="45"/>
  <c r="K65" i="45"/>
  <c r="J65" i="45"/>
  <c r="I65" i="45"/>
  <c r="H65" i="45"/>
  <c r="G65" i="45"/>
  <c r="F65" i="45"/>
  <c r="E65" i="45"/>
  <c r="D65" i="45"/>
  <c r="N64" i="45"/>
  <c r="O64" i="45"/>
  <c r="N63" i="45"/>
  <c r="O63" i="45" s="1"/>
  <c r="N62" i="45"/>
  <c r="O62" i="45" s="1"/>
  <c r="N61" i="45"/>
  <c r="O61" i="45"/>
  <c r="N60" i="45"/>
  <c r="O60" i="45" s="1"/>
  <c r="N59" i="45"/>
  <c r="O59" i="45" s="1"/>
  <c r="N58" i="45"/>
  <c r="O58" i="45"/>
  <c r="N57" i="45"/>
  <c r="O57" i="45" s="1"/>
  <c r="M56" i="45"/>
  <c r="L56" i="45"/>
  <c r="K56" i="45"/>
  <c r="J56" i="45"/>
  <c r="I56" i="45"/>
  <c r="H56" i="45"/>
  <c r="G56" i="45"/>
  <c r="F56" i="45"/>
  <c r="E56" i="45"/>
  <c r="D56" i="45"/>
  <c r="N55" i="45"/>
  <c r="O55" i="45" s="1"/>
  <c r="N54" i="45"/>
  <c r="O54" i="45"/>
  <c r="N53" i="45"/>
  <c r="O53" i="45" s="1"/>
  <c r="N52" i="45"/>
  <c r="O52" i="45" s="1"/>
  <c r="M51" i="45"/>
  <c r="L51" i="45"/>
  <c r="K51" i="45"/>
  <c r="J51" i="45"/>
  <c r="I51" i="45"/>
  <c r="H51" i="45"/>
  <c r="G51" i="45"/>
  <c r="F51" i="45"/>
  <c r="E51" i="45"/>
  <c r="D51" i="45"/>
  <c r="N50" i="45"/>
  <c r="O50" i="45"/>
  <c r="N49" i="45"/>
  <c r="O49" i="45" s="1"/>
  <c r="N48" i="45"/>
  <c r="O48" i="45"/>
  <c r="N47" i="45"/>
  <c r="O47" i="45"/>
  <c r="N46" i="45"/>
  <c r="O46" i="45" s="1"/>
  <c r="N45" i="45"/>
  <c r="O45" i="45" s="1"/>
  <c r="N44" i="45"/>
  <c r="O44" i="45"/>
  <c r="N43" i="45"/>
  <c r="O43" i="45" s="1"/>
  <c r="N42" i="45"/>
  <c r="O42" i="45"/>
  <c r="N41" i="45"/>
  <c r="O41" i="45"/>
  <c r="M40" i="45"/>
  <c r="L40" i="45"/>
  <c r="K40" i="45"/>
  <c r="J40" i="45"/>
  <c r="I40" i="45"/>
  <c r="H40" i="45"/>
  <c r="G40" i="45"/>
  <c r="F40" i="45"/>
  <c r="E40" i="45"/>
  <c r="D40" i="45"/>
  <c r="N39" i="45"/>
  <c r="O39" i="45"/>
  <c r="N38" i="45"/>
  <c r="O38" i="45" s="1"/>
  <c r="N37" i="45"/>
  <c r="O37" i="45" s="1"/>
  <c r="N36" i="45"/>
  <c r="O36" i="45"/>
  <c r="N35" i="45"/>
  <c r="O35" i="45" s="1"/>
  <c r="N34" i="45"/>
  <c r="O34" i="45"/>
  <c r="N33" i="45"/>
  <c r="O33" i="45"/>
  <c r="N32" i="45"/>
  <c r="O32" i="45" s="1"/>
  <c r="N31" i="45"/>
  <c r="O31" i="45" s="1"/>
  <c r="M30" i="45"/>
  <c r="L30" i="45"/>
  <c r="K30" i="45"/>
  <c r="J30" i="45"/>
  <c r="I30" i="45"/>
  <c r="H30" i="45"/>
  <c r="G30" i="45"/>
  <c r="F30" i="45"/>
  <c r="E30" i="45"/>
  <c r="D30" i="45"/>
  <c r="N29" i="45"/>
  <c r="O29" i="45"/>
  <c r="N26" i="45"/>
  <c r="O26" i="45" s="1"/>
  <c r="N25" i="45"/>
  <c r="O25" i="45"/>
  <c r="N24" i="45"/>
  <c r="O24" i="45"/>
  <c r="N23" i="45"/>
  <c r="O23" i="45" s="1"/>
  <c r="N22" i="45"/>
  <c r="O22" i="45" s="1"/>
  <c r="N21" i="45"/>
  <c r="O21" i="45"/>
  <c r="N20" i="45"/>
  <c r="O20" i="45" s="1"/>
  <c r="N19" i="45"/>
  <c r="O19" i="45"/>
  <c r="N18" i="45"/>
  <c r="O18" i="45"/>
  <c r="N17" i="45"/>
  <c r="O17" i="45" s="1"/>
  <c r="M16" i="45"/>
  <c r="L16" i="45"/>
  <c r="K16" i="45"/>
  <c r="J16" i="45"/>
  <c r="I16" i="45"/>
  <c r="H16" i="45"/>
  <c r="G16" i="45"/>
  <c r="F16" i="45"/>
  <c r="E16" i="45"/>
  <c r="D16" i="45"/>
  <c r="N15" i="45"/>
  <c r="O15" i="45"/>
  <c r="N14" i="45"/>
  <c r="O14" i="45" s="1"/>
  <c r="N13" i="45"/>
  <c r="O13" i="45"/>
  <c r="N12" i="45"/>
  <c r="O12" i="45"/>
  <c r="N11" i="45"/>
  <c r="O11" i="45" s="1"/>
  <c r="N10" i="45"/>
  <c r="O10" i="45" s="1"/>
  <c r="N9" i="45"/>
  <c r="O9" i="45" s="1"/>
  <c r="N8" i="45"/>
  <c r="O8" i="45" s="1"/>
  <c r="N7" i="45"/>
  <c r="O7" i="45"/>
  <c r="N6" i="45"/>
  <c r="O6" i="45"/>
  <c r="M5" i="45"/>
  <c r="L5" i="45"/>
  <c r="K5" i="45"/>
  <c r="K67" i="45" s="1"/>
  <c r="J5" i="45"/>
  <c r="J67" i="45" s="1"/>
  <c r="I5" i="45"/>
  <c r="I67" i="45" s="1"/>
  <c r="H5" i="45"/>
  <c r="G5" i="45"/>
  <c r="F5" i="45"/>
  <c r="E5" i="45"/>
  <c r="D5" i="45"/>
  <c r="N56" i="44"/>
  <c r="O56" i="44" s="1"/>
  <c r="N55" i="44"/>
  <c r="O55" i="44" s="1"/>
  <c r="N54" i="44"/>
  <c r="O54" i="44" s="1"/>
  <c r="N53" i="44"/>
  <c r="O53" i="44" s="1"/>
  <c r="N52" i="44"/>
  <c r="O52" i="44"/>
  <c r="N51" i="44"/>
  <c r="O51" i="44" s="1"/>
  <c r="N50" i="44"/>
  <c r="O50" i="44" s="1"/>
  <c r="N49" i="44"/>
  <c r="O49" i="44" s="1"/>
  <c r="M48" i="44"/>
  <c r="L48" i="44"/>
  <c r="K48" i="44"/>
  <c r="J48" i="44"/>
  <c r="I48" i="44"/>
  <c r="H48" i="44"/>
  <c r="G48" i="44"/>
  <c r="F48" i="44"/>
  <c r="E48" i="44"/>
  <c r="D48" i="44"/>
  <c r="N47" i="44"/>
  <c r="O47" i="44" s="1"/>
  <c r="N46" i="44"/>
  <c r="O46" i="44" s="1"/>
  <c r="N45" i="44"/>
  <c r="O45" i="44" s="1"/>
  <c r="M44" i="44"/>
  <c r="L44" i="44"/>
  <c r="K44" i="44"/>
  <c r="J44" i="44"/>
  <c r="I44" i="44"/>
  <c r="H44" i="44"/>
  <c r="G44" i="44"/>
  <c r="F44" i="44"/>
  <c r="E44" i="44"/>
  <c r="D44" i="44"/>
  <c r="N44" i="44" s="1"/>
  <c r="O44" i="44" s="1"/>
  <c r="N43" i="44"/>
  <c r="O43" i="44" s="1"/>
  <c r="N42" i="44"/>
  <c r="O42" i="44"/>
  <c r="N41" i="44"/>
  <c r="O41" i="44" s="1"/>
  <c r="N40" i="44"/>
  <c r="O40" i="44" s="1"/>
  <c r="N39" i="44"/>
  <c r="O39" i="44" s="1"/>
  <c r="N38" i="44"/>
  <c r="O38" i="44" s="1"/>
  <c r="N37" i="44"/>
  <c r="O37" i="44" s="1"/>
  <c r="N36" i="44"/>
  <c r="O36" i="44"/>
  <c r="N35" i="44"/>
  <c r="O35" i="44" s="1"/>
  <c r="M34" i="44"/>
  <c r="L34" i="44"/>
  <c r="K34" i="44"/>
  <c r="J34" i="44"/>
  <c r="I34" i="44"/>
  <c r="H34" i="44"/>
  <c r="G34" i="44"/>
  <c r="F34" i="44"/>
  <c r="E34" i="44"/>
  <c r="D34" i="44"/>
  <c r="N33" i="44"/>
  <c r="O33" i="44" s="1"/>
  <c r="N32" i="44"/>
  <c r="O32" i="44" s="1"/>
  <c r="N31" i="44"/>
  <c r="O31" i="44" s="1"/>
  <c r="N30" i="44"/>
  <c r="O30" i="44" s="1"/>
  <c r="N29" i="44"/>
  <c r="O29" i="44" s="1"/>
  <c r="N28" i="44"/>
  <c r="O28" i="44"/>
  <c r="N27" i="44"/>
  <c r="O27" i="44" s="1"/>
  <c r="N26" i="44"/>
  <c r="O26" i="44" s="1"/>
  <c r="M25" i="44"/>
  <c r="L25" i="44"/>
  <c r="K25" i="44"/>
  <c r="J25" i="44"/>
  <c r="I25" i="44"/>
  <c r="H25" i="44"/>
  <c r="G25" i="44"/>
  <c r="F25" i="44"/>
  <c r="E25" i="44"/>
  <c r="D25" i="44"/>
  <c r="N25" i="44" s="1"/>
  <c r="O25" i="44" s="1"/>
  <c r="N24" i="44"/>
  <c r="O24" i="44" s="1"/>
  <c r="N23" i="44"/>
  <c r="O23" i="44" s="1"/>
  <c r="N22" i="44"/>
  <c r="O22" i="44" s="1"/>
  <c r="N21" i="44"/>
  <c r="O21" i="44" s="1"/>
  <c r="N20" i="44"/>
  <c r="O20" i="44"/>
  <c r="N19" i="44"/>
  <c r="O19" i="44" s="1"/>
  <c r="N18" i="44"/>
  <c r="O18" i="44" s="1"/>
  <c r="N17" i="44"/>
  <c r="O17" i="44" s="1"/>
  <c r="N16" i="44"/>
  <c r="O16" i="44" s="1"/>
  <c r="M15" i="44"/>
  <c r="L15" i="44"/>
  <c r="K15" i="44"/>
  <c r="J15" i="44"/>
  <c r="I15" i="44"/>
  <c r="H15" i="44"/>
  <c r="G15" i="44"/>
  <c r="F15" i="44"/>
  <c r="E15" i="44"/>
  <c r="D15" i="44"/>
  <c r="N14" i="44"/>
  <c r="O14" i="44" s="1"/>
  <c r="N13" i="44"/>
  <c r="O13" i="44" s="1"/>
  <c r="N12" i="44"/>
  <c r="O12" i="44"/>
  <c r="N11" i="44"/>
  <c r="O11" i="44" s="1"/>
  <c r="N10" i="44"/>
  <c r="O10" i="44" s="1"/>
  <c r="N9" i="44"/>
  <c r="O9" i="44" s="1"/>
  <c r="N8" i="44"/>
  <c r="O8" i="44" s="1"/>
  <c r="N7" i="44"/>
  <c r="O7" i="44" s="1"/>
  <c r="N6" i="44"/>
  <c r="O6" i="44" s="1"/>
  <c r="M5" i="44"/>
  <c r="L5" i="44"/>
  <c r="K5" i="44"/>
  <c r="J5" i="44"/>
  <c r="I5" i="44"/>
  <c r="H5" i="44"/>
  <c r="G5" i="44"/>
  <c r="F5" i="44"/>
  <c r="E5" i="44"/>
  <c r="D5" i="44"/>
  <c r="N57" i="43"/>
  <c r="O57" i="43"/>
  <c r="M56" i="43"/>
  <c r="L56" i="43"/>
  <c r="K56" i="43"/>
  <c r="K58" i="43" s="1"/>
  <c r="J56" i="43"/>
  <c r="I56" i="43"/>
  <c r="N56" i="43" s="1"/>
  <c r="O56" i="43" s="1"/>
  <c r="H56" i="43"/>
  <c r="G56" i="43"/>
  <c r="F56" i="43"/>
  <c r="E56" i="43"/>
  <c r="D56" i="43"/>
  <c r="N55" i="43"/>
  <c r="O55" i="43" s="1"/>
  <c r="N54" i="43"/>
  <c r="O54" i="43" s="1"/>
  <c r="N53" i="43"/>
  <c r="O53" i="43" s="1"/>
  <c r="N52" i="43"/>
  <c r="O52" i="43" s="1"/>
  <c r="N51" i="43"/>
  <c r="O51" i="43" s="1"/>
  <c r="N50" i="43"/>
  <c r="O50" i="43" s="1"/>
  <c r="M49" i="43"/>
  <c r="L49" i="43"/>
  <c r="K49" i="43"/>
  <c r="J49" i="43"/>
  <c r="I49" i="43"/>
  <c r="H49" i="43"/>
  <c r="G49" i="43"/>
  <c r="F49" i="43"/>
  <c r="E49" i="43"/>
  <c r="D49" i="43"/>
  <c r="N48" i="43"/>
  <c r="O48" i="43" s="1"/>
  <c r="N47" i="43"/>
  <c r="O47" i="43" s="1"/>
  <c r="N46" i="43"/>
  <c r="O46" i="43" s="1"/>
  <c r="N45" i="43"/>
  <c r="O45" i="43" s="1"/>
  <c r="M44" i="43"/>
  <c r="L44" i="43"/>
  <c r="K44" i="43"/>
  <c r="J44" i="43"/>
  <c r="I44" i="43"/>
  <c r="H44" i="43"/>
  <c r="G44" i="43"/>
  <c r="F44" i="43"/>
  <c r="E44" i="43"/>
  <c r="D44" i="43"/>
  <c r="N44" i="43" s="1"/>
  <c r="O44" i="43" s="1"/>
  <c r="N43" i="43"/>
  <c r="O43" i="43" s="1"/>
  <c r="N42" i="43"/>
  <c r="O42" i="43" s="1"/>
  <c r="N41" i="43"/>
  <c r="O41" i="43" s="1"/>
  <c r="N40" i="43"/>
  <c r="O40" i="43" s="1"/>
  <c r="N39" i="43"/>
  <c r="O39" i="43" s="1"/>
  <c r="N38" i="43"/>
  <c r="O38" i="43" s="1"/>
  <c r="N37" i="43"/>
  <c r="O37" i="43" s="1"/>
  <c r="N36" i="43"/>
  <c r="O36" i="43" s="1"/>
  <c r="N35" i="43"/>
  <c r="O35" i="43" s="1"/>
  <c r="M34" i="43"/>
  <c r="L34" i="43"/>
  <c r="K34" i="43"/>
  <c r="J34" i="43"/>
  <c r="I34" i="43"/>
  <c r="H34" i="43"/>
  <c r="G34" i="43"/>
  <c r="F34" i="43"/>
  <c r="E34" i="43"/>
  <c r="D34" i="43"/>
  <c r="N33" i="43"/>
  <c r="O33" i="43" s="1"/>
  <c r="N32" i="43"/>
  <c r="O32" i="43" s="1"/>
  <c r="N31" i="43"/>
  <c r="O31" i="43" s="1"/>
  <c r="N30" i="43"/>
  <c r="O30" i="43" s="1"/>
  <c r="N29" i="43"/>
  <c r="O29" i="43" s="1"/>
  <c r="N28" i="43"/>
  <c r="O28" i="43" s="1"/>
  <c r="N27" i="43"/>
  <c r="O27" i="43" s="1"/>
  <c r="N26" i="43"/>
  <c r="O26" i="43" s="1"/>
  <c r="M25" i="43"/>
  <c r="L25" i="43"/>
  <c r="K25" i="43"/>
  <c r="J25" i="43"/>
  <c r="I25" i="43"/>
  <c r="H25" i="43"/>
  <c r="G25" i="43"/>
  <c r="F25" i="43"/>
  <c r="E25" i="43"/>
  <c r="D25" i="43"/>
  <c r="N24" i="43"/>
  <c r="O24" i="43" s="1"/>
  <c r="N23" i="43"/>
  <c r="O23" i="43"/>
  <c r="N22" i="43"/>
  <c r="O22" i="43" s="1"/>
  <c r="N21" i="43"/>
  <c r="O21" i="43" s="1"/>
  <c r="N20" i="43"/>
  <c r="O20" i="43" s="1"/>
  <c r="N19" i="43"/>
  <c r="O19" i="43" s="1"/>
  <c r="N18" i="43"/>
  <c r="O18" i="43" s="1"/>
  <c r="N17" i="43"/>
  <c r="O17" i="43"/>
  <c r="N16" i="43"/>
  <c r="O16" i="43" s="1"/>
  <c r="M15" i="43"/>
  <c r="L15" i="43"/>
  <c r="K15" i="43"/>
  <c r="J15" i="43"/>
  <c r="I15" i="43"/>
  <c r="H15" i="43"/>
  <c r="G15" i="43"/>
  <c r="F15" i="43"/>
  <c r="E15" i="43"/>
  <c r="D15" i="43"/>
  <c r="N14" i="43"/>
  <c r="O14" i="43" s="1"/>
  <c r="N13" i="43"/>
  <c r="O13" i="43" s="1"/>
  <c r="N12" i="43"/>
  <c r="O12" i="43" s="1"/>
  <c r="N11" i="43"/>
  <c r="O11" i="43" s="1"/>
  <c r="N10" i="43"/>
  <c r="O10" i="43" s="1"/>
  <c r="N9" i="43"/>
  <c r="O9" i="43"/>
  <c r="N8" i="43"/>
  <c r="O8" i="43" s="1"/>
  <c r="N7" i="43"/>
  <c r="O7" i="43" s="1"/>
  <c r="N6" i="43"/>
  <c r="O6" i="43" s="1"/>
  <c r="M5" i="43"/>
  <c r="L5" i="43"/>
  <c r="K5" i="43"/>
  <c r="J5" i="43"/>
  <c r="J58" i="43" s="1"/>
  <c r="I5" i="43"/>
  <c r="H5" i="43"/>
  <c r="H58" i="43" s="1"/>
  <c r="G5" i="43"/>
  <c r="F5" i="43"/>
  <c r="F58" i="43" s="1"/>
  <c r="E5" i="43"/>
  <c r="D5" i="43"/>
  <c r="D58" i="43" s="1"/>
  <c r="N50" i="42"/>
  <c r="O50" i="42" s="1"/>
  <c r="N49" i="42"/>
  <c r="O49" i="42" s="1"/>
  <c r="N48" i="42"/>
  <c r="O48" i="42" s="1"/>
  <c r="N47" i="42"/>
  <c r="O47" i="42" s="1"/>
  <c r="M46" i="42"/>
  <c r="L46" i="42"/>
  <c r="K46" i="42"/>
  <c r="J46" i="42"/>
  <c r="I46" i="42"/>
  <c r="H46" i="42"/>
  <c r="G46" i="42"/>
  <c r="F46" i="42"/>
  <c r="E46" i="42"/>
  <c r="D46" i="42"/>
  <c r="N45" i="42"/>
  <c r="O45" i="42" s="1"/>
  <c r="N44" i="42"/>
  <c r="O44" i="42"/>
  <c r="N43" i="42"/>
  <c r="O43" i="42" s="1"/>
  <c r="M42" i="42"/>
  <c r="L42" i="42"/>
  <c r="K42" i="42"/>
  <c r="J42" i="42"/>
  <c r="I42" i="42"/>
  <c r="H42" i="42"/>
  <c r="G42" i="42"/>
  <c r="F42" i="42"/>
  <c r="E42" i="42"/>
  <c r="D42" i="42"/>
  <c r="N41" i="42"/>
  <c r="O41" i="42" s="1"/>
  <c r="N40" i="42"/>
  <c r="O40" i="42" s="1"/>
  <c r="N39" i="42"/>
  <c r="O39" i="42" s="1"/>
  <c r="N38" i="42"/>
  <c r="O38" i="42" s="1"/>
  <c r="N37" i="42"/>
  <c r="O37" i="42" s="1"/>
  <c r="N36" i="42"/>
  <c r="O36" i="42"/>
  <c r="N35" i="42"/>
  <c r="O35" i="42" s="1"/>
  <c r="N34" i="42"/>
  <c r="O34" i="42" s="1"/>
  <c r="M33" i="42"/>
  <c r="L33" i="42"/>
  <c r="K33" i="42"/>
  <c r="J33" i="42"/>
  <c r="I33" i="42"/>
  <c r="H33" i="42"/>
  <c r="N33" i="42" s="1"/>
  <c r="O33" i="42" s="1"/>
  <c r="G33" i="42"/>
  <c r="F33" i="42"/>
  <c r="E33" i="42"/>
  <c r="D33" i="42"/>
  <c r="N32" i="42"/>
  <c r="O32" i="42" s="1"/>
  <c r="N31" i="42"/>
  <c r="O31" i="42" s="1"/>
  <c r="N30" i="42"/>
  <c r="O30" i="42" s="1"/>
  <c r="N29" i="42"/>
  <c r="O29" i="42" s="1"/>
  <c r="N28" i="42"/>
  <c r="O28" i="42"/>
  <c r="N27" i="42"/>
  <c r="O27" i="42" s="1"/>
  <c r="N26" i="42"/>
  <c r="O26" i="42" s="1"/>
  <c r="M25" i="42"/>
  <c r="L25" i="42"/>
  <c r="K25" i="42"/>
  <c r="J25" i="42"/>
  <c r="I25" i="42"/>
  <c r="H25" i="42"/>
  <c r="G25" i="42"/>
  <c r="F25" i="42"/>
  <c r="N25" i="42" s="1"/>
  <c r="O25" i="42" s="1"/>
  <c r="E25" i="42"/>
  <c r="D25" i="42"/>
  <c r="N24" i="42"/>
  <c r="O24" i="42" s="1"/>
  <c r="N23" i="42"/>
  <c r="O23" i="42" s="1"/>
  <c r="N22" i="42"/>
  <c r="O22" i="42" s="1"/>
  <c r="N21" i="42"/>
  <c r="O21" i="42" s="1"/>
  <c r="N20" i="42"/>
  <c r="O20" i="42" s="1"/>
  <c r="N19" i="42"/>
  <c r="O19" i="42" s="1"/>
  <c r="N18" i="42"/>
  <c r="O18" i="42" s="1"/>
  <c r="N17" i="42"/>
  <c r="O17" i="42" s="1"/>
  <c r="N16" i="42"/>
  <c r="O16" i="42" s="1"/>
  <c r="M15" i="42"/>
  <c r="L15" i="42"/>
  <c r="K15" i="42"/>
  <c r="J15" i="42"/>
  <c r="I15" i="42"/>
  <c r="H15" i="42"/>
  <c r="G15" i="42"/>
  <c r="F15" i="42"/>
  <c r="N15" i="42" s="1"/>
  <c r="O15" i="42" s="1"/>
  <c r="E15" i="42"/>
  <c r="D15" i="42"/>
  <c r="N14" i="42"/>
  <c r="O14" i="42" s="1"/>
  <c r="N13" i="42"/>
  <c r="O13" i="42" s="1"/>
  <c r="N12" i="42"/>
  <c r="O12" i="42"/>
  <c r="N11" i="42"/>
  <c r="O11" i="42" s="1"/>
  <c r="N10" i="42"/>
  <c r="O10" i="42" s="1"/>
  <c r="N9" i="42"/>
  <c r="O9" i="42" s="1"/>
  <c r="N8" i="42"/>
  <c r="O8" i="42" s="1"/>
  <c r="N7" i="42"/>
  <c r="O7" i="42" s="1"/>
  <c r="N6" i="42"/>
  <c r="O6" i="42"/>
  <c r="M5" i="42"/>
  <c r="L5" i="42"/>
  <c r="K5" i="42"/>
  <c r="J5" i="42"/>
  <c r="I5" i="42"/>
  <c r="H5" i="42"/>
  <c r="G5" i="42"/>
  <c r="G51" i="42" s="1"/>
  <c r="F5" i="42"/>
  <c r="E5" i="42"/>
  <c r="D5" i="42"/>
  <c r="N44" i="41"/>
  <c r="O44" i="41" s="1"/>
  <c r="N43" i="41"/>
  <c r="O43" i="41" s="1"/>
  <c r="N42" i="41"/>
  <c r="O42" i="41" s="1"/>
  <c r="N41" i="41"/>
  <c r="O41" i="41" s="1"/>
  <c r="M40" i="41"/>
  <c r="L40" i="41"/>
  <c r="K40" i="41"/>
  <c r="J40" i="41"/>
  <c r="I40" i="41"/>
  <c r="H40" i="41"/>
  <c r="G40" i="41"/>
  <c r="F40" i="41"/>
  <c r="E40" i="41"/>
  <c r="D40" i="41"/>
  <c r="N40" i="41" s="1"/>
  <c r="O40" i="41" s="1"/>
  <c r="N39" i="41"/>
  <c r="O39" i="41" s="1"/>
  <c r="N38" i="41"/>
  <c r="O38" i="41" s="1"/>
  <c r="M37" i="41"/>
  <c r="L37" i="41"/>
  <c r="K37" i="41"/>
  <c r="J37" i="41"/>
  <c r="I37" i="41"/>
  <c r="H37" i="41"/>
  <c r="G37" i="41"/>
  <c r="F37" i="41"/>
  <c r="E37" i="41"/>
  <c r="D37" i="41"/>
  <c r="N36" i="41"/>
  <c r="O36" i="41" s="1"/>
  <c r="N35" i="41"/>
  <c r="O35" i="41" s="1"/>
  <c r="N34" i="41"/>
  <c r="O34" i="41" s="1"/>
  <c r="N33" i="41"/>
  <c r="O33" i="41"/>
  <c r="N32" i="41"/>
  <c r="O32" i="41" s="1"/>
  <c r="N31" i="41"/>
  <c r="O31" i="41" s="1"/>
  <c r="N30" i="41"/>
  <c r="O30" i="41" s="1"/>
  <c r="N29" i="41"/>
  <c r="O29" i="41" s="1"/>
  <c r="M28" i="41"/>
  <c r="L28" i="41"/>
  <c r="K28" i="41"/>
  <c r="J28" i="41"/>
  <c r="I28" i="41"/>
  <c r="H28" i="41"/>
  <c r="G28" i="41"/>
  <c r="F28" i="41"/>
  <c r="E28" i="41"/>
  <c r="D28" i="41"/>
  <c r="N27" i="41"/>
  <c r="O27" i="41" s="1"/>
  <c r="N26" i="41"/>
  <c r="O26" i="41" s="1"/>
  <c r="N25" i="41"/>
  <c r="O25" i="41"/>
  <c r="M24" i="41"/>
  <c r="L24" i="41"/>
  <c r="K24" i="41"/>
  <c r="J24" i="41"/>
  <c r="I24" i="41"/>
  <c r="H24" i="41"/>
  <c r="N24" i="41" s="1"/>
  <c r="O24" i="41" s="1"/>
  <c r="G24" i="41"/>
  <c r="F24" i="41"/>
  <c r="E24" i="41"/>
  <c r="D24" i="41"/>
  <c r="N23" i="41"/>
  <c r="O23" i="41"/>
  <c r="N22" i="41"/>
  <c r="O22" i="41" s="1"/>
  <c r="N21" i="41"/>
  <c r="O21" i="41" s="1"/>
  <c r="N20" i="41"/>
  <c r="O20" i="41" s="1"/>
  <c r="N19" i="41"/>
  <c r="O19" i="41" s="1"/>
  <c r="N18" i="41"/>
  <c r="O18" i="41" s="1"/>
  <c r="N17" i="41"/>
  <c r="O17" i="41"/>
  <c r="N16" i="41"/>
  <c r="O16" i="41" s="1"/>
  <c r="N15" i="41"/>
  <c r="O15" i="41" s="1"/>
  <c r="M14" i="41"/>
  <c r="L14" i="41"/>
  <c r="K14" i="41"/>
  <c r="J14" i="41"/>
  <c r="I14" i="41"/>
  <c r="N14" i="41" s="1"/>
  <c r="O14" i="41" s="1"/>
  <c r="H14" i="41"/>
  <c r="G14" i="41"/>
  <c r="F14" i="41"/>
  <c r="E14" i="41"/>
  <c r="D14" i="41"/>
  <c r="N13" i="41"/>
  <c r="O13" i="41" s="1"/>
  <c r="N12" i="41"/>
  <c r="O12" i="41" s="1"/>
  <c r="N11" i="41"/>
  <c r="O11" i="41" s="1"/>
  <c r="N10" i="41"/>
  <c r="O10" i="41" s="1"/>
  <c r="N9" i="41"/>
  <c r="O9" i="41"/>
  <c r="N8" i="41"/>
  <c r="O8" i="41" s="1"/>
  <c r="N7" i="41"/>
  <c r="O7" i="41" s="1"/>
  <c r="N6" i="41"/>
  <c r="O6" i="41" s="1"/>
  <c r="M5" i="41"/>
  <c r="L5" i="41"/>
  <c r="K5" i="41"/>
  <c r="J5" i="41"/>
  <c r="I5" i="41"/>
  <c r="I45" i="41" s="1"/>
  <c r="H5" i="41"/>
  <c r="H45" i="41" s="1"/>
  <c r="G5" i="41"/>
  <c r="F5" i="41"/>
  <c r="E5" i="41"/>
  <c r="D5" i="41"/>
  <c r="N47" i="40"/>
  <c r="O47" i="40" s="1"/>
  <c r="M46" i="40"/>
  <c r="L46" i="40"/>
  <c r="K46" i="40"/>
  <c r="J46" i="40"/>
  <c r="I46" i="40"/>
  <c r="H46" i="40"/>
  <c r="G46" i="40"/>
  <c r="F46" i="40"/>
  <c r="E46" i="40"/>
  <c r="D46" i="40"/>
  <c r="N45" i="40"/>
  <c r="O45" i="40" s="1"/>
  <c r="N44" i="40"/>
  <c r="O44" i="40" s="1"/>
  <c r="N43" i="40"/>
  <c r="O43" i="40" s="1"/>
  <c r="N42" i="40"/>
  <c r="O42" i="40"/>
  <c r="M41" i="40"/>
  <c r="L41" i="40"/>
  <c r="K41" i="40"/>
  <c r="J41" i="40"/>
  <c r="I41" i="40"/>
  <c r="H41" i="40"/>
  <c r="G41" i="40"/>
  <c r="F41" i="40"/>
  <c r="E41" i="40"/>
  <c r="D41" i="40"/>
  <c r="N40" i="40"/>
  <c r="O40" i="40"/>
  <c r="N39" i="40"/>
  <c r="O39" i="40" s="1"/>
  <c r="N38" i="40"/>
  <c r="O38" i="40" s="1"/>
  <c r="M37" i="40"/>
  <c r="L37" i="40"/>
  <c r="K37" i="40"/>
  <c r="J37" i="40"/>
  <c r="I37" i="40"/>
  <c r="H37" i="40"/>
  <c r="G37" i="40"/>
  <c r="F37" i="40"/>
  <c r="E37" i="40"/>
  <c r="D37" i="40"/>
  <c r="N37" i="40" s="1"/>
  <c r="O37" i="40" s="1"/>
  <c r="N36" i="40"/>
  <c r="O36" i="40" s="1"/>
  <c r="N35" i="40"/>
  <c r="O35" i="40" s="1"/>
  <c r="N34" i="40"/>
  <c r="O34" i="40" s="1"/>
  <c r="N33" i="40"/>
  <c r="O33" i="40" s="1"/>
  <c r="N32" i="40"/>
  <c r="O32" i="40"/>
  <c r="N31" i="40"/>
  <c r="O31" i="40" s="1"/>
  <c r="N30" i="40"/>
  <c r="O30" i="40" s="1"/>
  <c r="N29" i="40"/>
  <c r="O29" i="40" s="1"/>
  <c r="M28" i="40"/>
  <c r="L28" i="40"/>
  <c r="L48" i="40" s="1"/>
  <c r="K28" i="40"/>
  <c r="J28" i="40"/>
  <c r="I28" i="40"/>
  <c r="H28" i="40"/>
  <c r="G28" i="40"/>
  <c r="F28" i="40"/>
  <c r="E28" i="40"/>
  <c r="D28" i="40"/>
  <c r="N27" i="40"/>
  <c r="O27" i="40" s="1"/>
  <c r="N26" i="40"/>
  <c r="O26" i="40" s="1"/>
  <c r="N25" i="40"/>
  <c r="O25" i="40" s="1"/>
  <c r="M24" i="40"/>
  <c r="L24" i="40"/>
  <c r="K24" i="40"/>
  <c r="J24" i="40"/>
  <c r="I24" i="40"/>
  <c r="H24" i="40"/>
  <c r="G24" i="40"/>
  <c r="F24" i="40"/>
  <c r="E24" i="40"/>
  <c r="D24" i="40"/>
  <c r="N23" i="40"/>
  <c r="O23" i="40" s="1"/>
  <c r="N22" i="40"/>
  <c r="O22" i="40"/>
  <c r="N21" i="40"/>
  <c r="O21" i="40" s="1"/>
  <c r="N20" i="40"/>
  <c r="O20" i="40" s="1"/>
  <c r="N19" i="40"/>
  <c r="O19" i="40" s="1"/>
  <c r="N18" i="40"/>
  <c r="O18" i="40" s="1"/>
  <c r="N17" i="40"/>
  <c r="O17" i="40" s="1"/>
  <c r="N16" i="40"/>
  <c r="O16" i="40"/>
  <c r="N15" i="40"/>
  <c r="O15" i="40" s="1"/>
  <c r="M14" i="40"/>
  <c r="L14" i="40"/>
  <c r="K14" i="40"/>
  <c r="J14" i="40"/>
  <c r="I14" i="40"/>
  <c r="H14" i="40"/>
  <c r="G14" i="40"/>
  <c r="F14" i="40"/>
  <c r="E14" i="40"/>
  <c r="D14" i="40"/>
  <c r="N13" i="40"/>
  <c r="O13" i="40" s="1"/>
  <c r="N12" i="40"/>
  <c r="O12" i="40" s="1"/>
  <c r="N11" i="40"/>
  <c r="O11" i="40" s="1"/>
  <c r="N10" i="40"/>
  <c r="O10" i="40" s="1"/>
  <c r="N9" i="40"/>
  <c r="O9" i="40" s="1"/>
  <c r="N8" i="40"/>
  <c r="O8" i="40"/>
  <c r="N7" i="40"/>
  <c r="O7" i="40" s="1"/>
  <c r="N6" i="40"/>
  <c r="O6" i="40" s="1"/>
  <c r="M5" i="40"/>
  <c r="L5" i="40"/>
  <c r="K5" i="40"/>
  <c r="J5" i="40"/>
  <c r="J48" i="40" s="1"/>
  <c r="I5" i="40"/>
  <c r="H5" i="40"/>
  <c r="H48" i="40" s="1"/>
  <c r="G5" i="40"/>
  <c r="G48" i="40" s="1"/>
  <c r="F5" i="40"/>
  <c r="F48" i="40" s="1"/>
  <c r="E5" i="40"/>
  <c r="D5" i="40"/>
  <c r="N5" i="40" s="1"/>
  <c r="O5" i="40" s="1"/>
  <c r="N48" i="39"/>
  <c r="O48" i="39" s="1"/>
  <c r="N47" i="39"/>
  <c r="O47" i="39" s="1"/>
  <c r="N46" i="39"/>
  <c r="O46" i="39" s="1"/>
  <c r="N45" i="39"/>
  <c r="O45" i="39" s="1"/>
  <c r="N44" i="39"/>
  <c r="O44" i="39"/>
  <c r="M43" i="39"/>
  <c r="L43" i="39"/>
  <c r="K43" i="39"/>
  <c r="J43" i="39"/>
  <c r="I43" i="39"/>
  <c r="H43" i="39"/>
  <c r="G43" i="39"/>
  <c r="F43" i="39"/>
  <c r="E43" i="39"/>
  <c r="D43" i="39"/>
  <c r="N42" i="39"/>
  <c r="O42" i="39"/>
  <c r="N41" i="39"/>
  <c r="O41" i="39" s="1"/>
  <c r="N40" i="39"/>
  <c r="O40" i="39" s="1"/>
  <c r="M39" i="39"/>
  <c r="L39" i="39"/>
  <c r="K39" i="39"/>
  <c r="J39" i="39"/>
  <c r="N39" i="39" s="1"/>
  <c r="O39" i="39" s="1"/>
  <c r="I39" i="39"/>
  <c r="H39" i="39"/>
  <c r="G39" i="39"/>
  <c r="F39" i="39"/>
  <c r="E39" i="39"/>
  <c r="D39" i="39"/>
  <c r="N38" i="39"/>
  <c r="O38" i="39" s="1"/>
  <c r="N37" i="39"/>
  <c r="O37" i="39" s="1"/>
  <c r="N36" i="39"/>
  <c r="O36" i="39" s="1"/>
  <c r="N35" i="39"/>
  <c r="O35" i="39" s="1"/>
  <c r="N34" i="39"/>
  <c r="O34" i="39"/>
  <c r="N33" i="39"/>
  <c r="O33" i="39" s="1"/>
  <c r="N32" i="39"/>
  <c r="O32" i="39" s="1"/>
  <c r="N31" i="39"/>
  <c r="O31" i="39" s="1"/>
  <c r="M30" i="39"/>
  <c r="L30" i="39"/>
  <c r="K30" i="39"/>
  <c r="J30" i="39"/>
  <c r="I30" i="39"/>
  <c r="H30" i="39"/>
  <c r="G30" i="39"/>
  <c r="F30" i="39"/>
  <c r="E30" i="39"/>
  <c r="D30" i="39"/>
  <c r="N29" i="39"/>
  <c r="O29" i="39" s="1"/>
  <c r="N28" i="39"/>
  <c r="O28" i="39" s="1"/>
  <c r="N27" i="39"/>
  <c r="O27" i="39"/>
  <c r="N26" i="39"/>
  <c r="O26" i="39" s="1"/>
  <c r="N25" i="39"/>
  <c r="O25" i="39"/>
  <c r="M24" i="39"/>
  <c r="L24" i="39"/>
  <c r="L49" i="39" s="1"/>
  <c r="K24" i="39"/>
  <c r="J24" i="39"/>
  <c r="I24" i="39"/>
  <c r="H24" i="39"/>
  <c r="G24" i="39"/>
  <c r="N24" i="39" s="1"/>
  <c r="O24" i="39" s="1"/>
  <c r="F24" i="39"/>
  <c r="E24" i="39"/>
  <c r="D24" i="39"/>
  <c r="N23" i="39"/>
  <c r="O23" i="39" s="1"/>
  <c r="N22" i="39"/>
  <c r="O22" i="39" s="1"/>
  <c r="N21" i="39"/>
  <c r="O21" i="39"/>
  <c r="N20" i="39"/>
  <c r="O20" i="39" s="1"/>
  <c r="N19" i="39"/>
  <c r="O19" i="39"/>
  <c r="N18" i="39"/>
  <c r="O18" i="39" s="1"/>
  <c r="N17" i="39"/>
  <c r="O17" i="39"/>
  <c r="N16" i="39"/>
  <c r="O16" i="39"/>
  <c r="N15" i="39"/>
  <c r="O15" i="39"/>
  <c r="M14" i="39"/>
  <c r="M49" i="39" s="1"/>
  <c r="L14" i="39"/>
  <c r="K14" i="39"/>
  <c r="J14" i="39"/>
  <c r="I14" i="39"/>
  <c r="I49" i="39" s="1"/>
  <c r="H14" i="39"/>
  <c r="G14" i="39"/>
  <c r="F14" i="39"/>
  <c r="E14" i="39"/>
  <c r="D14" i="39"/>
  <c r="N13" i="39"/>
  <c r="O13" i="39" s="1"/>
  <c r="N12" i="39"/>
  <c r="O12" i="39"/>
  <c r="N11" i="39"/>
  <c r="O11" i="39"/>
  <c r="N10" i="39"/>
  <c r="O10" i="39" s="1"/>
  <c r="N9" i="39"/>
  <c r="O9" i="39" s="1"/>
  <c r="N8" i="39"/>
  <c r="O8" i="39" s="1"/>
  <c r="N7" i="39"/>
  <c r="O7" i="39" s="1"/>
  <c r="N6" i="39"/>
  <c r="O6" i="39"/>
  <c r="M5" i="39"/>
  <c r="L5" i="39"/>
  <c r="K5" i="39"/>
  <c r="J5" i="39"/>
  <c r="I5" i="39"/>
  <c r="H5" i="39"/>
  <c r="G5" i="39"/>
  <c r="G49" i="39" s="1"/>
  <c r="F5" i="39"/>
  <c r="E5" i="39"/>
  <c r="E49" i="39" s="1"/>
  <c r="D5" i="39"/>
  <c r="N52" i="38"/>
  <c r="O52" i="38"/>
  <c r="N51" i="38"/>
  <c r="O51" i="38"/>
  <c r="M50" i="38"/>
  <c r="L50" i="38"/>
  <c r="K50" i="38"/>
  <c r="J50" i="38"/>
  <c r="I50" i="38"/>
  <c r="I53" i="38" s="1"/>
  <c r="H50" i="38"/>
  <c r="G50" i="38"/>
  <c r="F50" i="38"/>
  <c r="E50" i="38"/>
  <c r="D50" i="38"/>
  <c r="N49" i="38"/>
  <c r="O49" i="38"/>
  <c r="N48" i="38"/>
  <c r="O48" i="38" s="1"/>
  <c r="N47" i="38"/>
  <c r="O47" i="38" s="1"/>
  <c r="N46" i="38"/>
  <c r="O46" i="38" s="1"/>
  <c r="M45" i="38"/>
  <c r="M53" i="38" s="1"/>
  <c r="L45" i="38"/>
  <c r="K45" i="38"/>
  <c r="J45" i="38"/>
  <c r="I45" i="38"/>
  <c r="H45" i="38"/>
  <c r="G45" i="38"/>
  <c r="F45" i="38"/>
  <c r="E45" i="38"/>
  <c r="D45" i="38"/>
  <c r="N44" i="38"/>
  <c r="O44" i="38" s="1"/>
  <c r="N43" i="38"/>
  <c r="O43" i="38"/>
  <c r="N42" i="38"/>
  <c r="O42" i="38" s="1"/>
  <c r="M41" i="38"/>
  <c r="L41" i="38"/>
  <c r="K41" i="38"/>
  <c r="J41" i="38"/>
  <c r="I41" i="38"/>
  <c r="H41" i="38"/>
  <c r="G41" i="38"/>
  <c r="F41" i="38"/>
  <c r="E41" i="38"/>
  <c r="D41" i="38"/>
  <c r="N41" i="38" s="1"/>
  <c r="O41" i="38" s="1"/>
  <c r="N40" i="38"/>
  <c r="O40" i="38" s="1"/>
  <c r="N39" i="38"/>
  <c r="O39" i="38" s="1"/>
  <c r="N38" i="38"/>
  <c r="O38" i="38" s="1"/>
  <c r="N37" i="38"/>
  <c r="O37" i="38" s="1"/>
  <c r="N36" i="38"/>
  <c r="O36" i="38"/>
  <c r="N35" i="38"/>
  <c r="O35" i="38"/>
  <c r="N34" i="38"/>
  <c r="O34" i="38" s="1"/>
  <c r="N33" i="38"/>
  <c r="O33" i="38" s="1"/>
  <c r="N32" i="38"/>
  <c r="O32" i="38" s="1"/>
  <c r="M31" i="38"/>
  <c r="L31" i="38"/>
  <c r="K31" i="38"/>
  <c r="J31" i="38"/>
  <c r="I31" i="38"/>
  <c r="H31" i="38"/>
  <c r="G31" i="38"/>
  <c r="F31" i="38"/>
  <c r="E31" i="38"/>
  <c r="E53" i="38" s="1"/>
  <c r="D31" i="38"/>
  <c r="N30" i="38"/>
  <c r="O30" i="38"/>
  <c r="N29" i="38"/>
  <c r="O29" i="38" s="1"/>
  <c r="N28" i="38"/>
  <c r="O28" i="38" s="1"/>
  <c r="N27" i="38"/>
  <c r="O27" i="38" s="1"/>
  <c r="N26" i="38"/>
  <c r="O26" i="38" s="1"/>
  <c r="M25" i="38"/>
  <c r="L25" i="38"/>
  <c r="K25" i="38"/>
  <c r="J25" i="38"/>
  <c r="I25" i="38"/>
  <c r="H25" i="38"/>
  <c r="G25" i="38"/>
  <c r="F25" i="38"/>
  <c r="E25" i="38"/>
  <c r="D25" i="38"/>
  <c r="N25" i="38" s="1"/>
  <c r="O25" i="38" s="1"/>
  <c r="N24" i="38"/>
  <c r="O24" i="38" s="1"/>
  <c r="N23" i="38"/>
  <c r="O23" i="38" s="1"/>
  <c r="N22" i="38"/>
  <c r="O22" i="38" s="1"/>
  <c r="N21" i="38"/>
  <c r="O21" i="38"/>
  <c r="N20" i="38"/>
  <c r="O20" i="38" s="1"/>
  <c r="N19" i="38"/>
  <c r="O19" i="38"/>
  <c r="N18" i="38"/>
  <c r="O18" i="38" s="1"/>
  <c r="N17" i="38"/>
  <c r="O17" i="38" s="1"/>
  <c r="N16" i="38"/>
  <c r="O16" i="38" s="1"/>
  <c r="M15" i="38"/>
  <c r="L15" i="38"/>
  <c r="K15" i="38"/>
  <c r="J15" i="38"/>
  <c r="I15" i="38"/>
  <c r="H15" i="38"/>
  <c r="G15" i="38"/>
  <c r="F15" i="38"/>
  <c r="E15" i="38"/>
  <c r="D15" i="38"/>
  <c r="N14" i="38"/>
  <c r="O14" i="38"/>
  <c r="N13" i="38"/>
  <c r="O13" i="38" s="1"/>
  <c r="N12" i="38"/>
  <c r="O12" i="38" s="1"/>
  <c r="N11" i="38"/>
  <c r="O11" i="38" s="1"/>
  <c r="N10" i="38"/>
  <c r="O10" i="38" s="1"/>
  <c r="N9" i="38"/>
  <c r="O9" i="38" s="1"/>
  <c r="N8" i="38"/>
  <c r="O8" i="38"/>
  <c r="N7" i="38"/>
  <c r="O7" i="38" s="1"/>
  <c r="N6" i="38"/>
  <c r="O6" i="38"/>
  <c r="M5" i="38"/>
  <c r="L5" i="38"/>
  <c r="K5" i="38"/>
  <c r="J5" i="38"/>
  <c r="I5" i="38"/>
  <c r="H5" i="38"/>
  <c r="H53" i="38" s="1"/>
  <c r="G5" i="38"/>
  <c r="F5" i="38"/>
  <c r="F53" i="38"/>
  <c r="E5" i="38"/>
  <c r="D5" i="38"/>
  <c r="N5" i="38" s="1"/>
  <c r="O5" i="38" s="1"/>
  <c r="N43" i="37"/>
  <c r="O43" i="37" s="1"/>
  <c r="M42" i="37"/>
  <c r="L42" i="37"/>
  <c r="K42" i="37"/>
  <c r="J42" i="37"/>
  <c r="I42" i="37"/>
  <c r="H42" i="37"/>
  <c r="G42" i="37"/>
  <c r="F42" i="37"/>
  <c r="E42" i="37"/>
  <c r="D42" i="37"/>
  <c r="N41" i="37"/>
  <c r="O41" i="37" s="1"/>
  <c r="N40" i="37"/>
  <c r="O40" i="37" s="1"/>
  <c r="N39" i="37"/>
  <c r="O39" i="37"/>
  <c r="N38" i="37"/>
  <c r="O38" i="37" s="1"/>
  <c r="N37" i="37"/>
  <c r="O37" i="37" s="1"/>
  <c r="N36" i="37"/>
  <c r="O36" i="37" s="1"/>
  <c r="N35" i="37"/>
  <c r="O35" i="37" s="1"/>
  <c r="N34" i="37"/>
  <c r="O34" i="37" s="1"/>
  <c r="M33" i="37"/>
  <c r="L33" i="37"/>
  <c r="K33" i="37"/>
  <c r="J33" i="37"/>
  <c r="I33" i="37"/>
  <c r="H33" i="37"/>
  <c r="G33" i="37"/>
  <c r="F33" i="37"/>
  <c r="E33" i="37"/>
  <c r="D33" i="37"/>
  <c r="N33" i="37" s="1"/>
  <c r="O33" i="37" s="1"/>
  <c r="N32" i="37"/>
  <c r="O32" i="37" s="1"/>
  <c r="M31" i="37"/>
  <c r="L31" i="37"/>
  <c r="K31" i="37"/>
  <c r="K44" i="37" s="1"/>
  <c r="J31" i="37"/>
  <c r="I31" i="37"/>
  <c r="H31" i="37"/>
  <c r="G31" i="37"/>
  <c r="F31" i="37"/>
  <c r="E31" i="37"/>
  <c r="D31" i="37"/>
  <c r="N30" i="37"/>
  <c r="O30" i="37" s="1"/>
  <c r="N29" i="37"/>
  <c r="O29" i="37" s="1"/>
  <c r="N28" i="37"/>
  <c r="O28" i="37" s="1"/>
  <c r="N27" i="37"/>
  <c r="O27" i="37" s="1"/>
  <c r="N26" i="37"/>
  <c r="O26" i="37"/>
  <c r="N25" i="37"/>
  <c r="O25" i="37" s="1"/>
  <c r="N24" i="37"/>
  <c r="O24" i="37" s="1"/>
  <c r="M23" i="37"/>
  <c r="L23" i="37"/>
  <c r="K23" i="37"/>
  <c r="J23" i="37"/>
  <c r="I23" i="37"/>
  <c r="H23" i="37"/>
  <c r="H44" i="37" s="1"/>
  <c r="G23" i="37"/>
  <c r="F23" i="37"/>
  <c r="E23" i="37"/>
  <c r="D23" i="37"/>
  <c r="N22" i="37"/>
  <c r="O22" i="37" s="1"/>
  <c r="N21" i="37"/>
  <c r="O21" i="37" s="1"/>
  <c r="N20" i="37"/>
  <c r="O20" i="37" s="1"/>
  <c r="N19" i="37"/>
  <c r="O19" i="37" s="1"/>
  <c r="N18" i="37"/>
  <c r="O18" i="37"/>
  <c r="M17" i="37"/>
  <c r="L17" i="37"/>
  <c r="K17" i="37"/>
  <c r="J17" i="37"/>
  <c r="I17" i="37"/>
  <c r="H17" i="37"/>
  <c r="G17" i="37"/>
  <c r="F17" i="37"/>
  <c r="E17" i="37"/>
  <c r="D17" i="37"/>
  <c r="N16" i="37"/>
  <c r="O16" i="37" s="1"/>
  <c r="N15" i="37"/>
  <c r="O15" i="37" s="1"/>
  <c r="N14" i="37"/>
  <c r="O14" i="37" s="1"/>
  <c r="M13" i="37"/>
  <c r="L13" i="37"/>
  <c r="L44" i="37" s="1"/>
  <c r="K13" i="37"/>
  <c r="J13" i="37"/>
  <c r="I13" i="37"/>
  <c r="H13" i="37"/>
  <c r="G13" i="37"/>
  <c r="F13" i="37"/>
  <c r="E13" i="37"/>
  <c r="D13" i="37"/>
  <c r="N12" i="37"/>
  <c r="O12" i="37" s="1"/>
  <c r="N11" i="37"/>
  <c r="O11" i="37" s="1"/>
  <c r="N10" i="37"/>
  <c r="O10" i="37" s="1"/>
  <c r="N9" i="37"/>
  <c r="O9" i="37" s="1"/>
  <c r="N8" i="37"/>
  <c r="O8" i="37" s="1"/>
  <c r="N7" i="37"/>
  <c r="O7" i="37" s="1"/>
  <c r="N6" i="37"/>
  <c r="O6" i="37" s="1"/>
  <c r="M5" i="37"/>
  <c r="M44" i="37" s="1"/>
  <c r="L5" i="37"/>
  <c r="K5" i="37"/>
  <c r="J5" i="37"/>
  <c r="I5" i="37"/>
  <c r="H5" i="37"/>
  <c r="G5" i="37"/>
  <c r="F5" i="37"/>
  <c r="E5" i="37"/>
  <c r="D5" i="37"/>
  <c r="D5" i="36"/>
  <c r="N49" i="36"/>
  <c r="O49" i="36"/>
  <c r="N48" i="36"/>
  <c r="O48" i="36" s="1"/>
  <c r="N47" i="36"/>
  <c r="O47" i="36"/>
  <c r="N46" i="36"/>
  <c r="O46" i="36"/>
  <c r="N45" i="36"/>
  <c r="O45" i="36" s="1"/>
  <c r="M44" i="36"/>
  <c r="L44" i="36"/>
  <c r="K44" i="36"/>
  <c r="J44" i="36"/>
  <c r="I44" i="36"/>
  <c r="H44" i="36"/>
  <c r="G44" i="36"/>
  <c r="F44" i="36"/>
  <c r="E44" i="36"/>
  <c r="D44" i="36"/>
  <c r="N43" i="36"/>
  <c r="O43" i="36" s="1"/>
  <c r="N42" i="36"/>
  <c r="O42" i="36"/>
  <c r="M41" i="36"/>
  <c r="L41" i="36"/>
  <c r="K41" i="36"/>
  <c r="J41" i="36"/>
  <c r="I41" i="36"/>
  <c r="H41" i="36"/>
  <c r="G41" i="36"/>
  <c r="F41" i="36"/>
  <c r="E41" i="36"/>
  <c r="D41" i="36"/>
  <c r="N40" i="36"/>
  <c r="O40" i="36"/>
  <c r="N39" i="36"/>
  <c r="O39" i="36" s="1"/>
  <c r="N38" i="36"/>
  <c r="O38" i="36" s="1"/>
  <c r="N37" i="36"/>
  <c r="O37" i="36" s="1"/>
  <c r="N36" i="36"/>
  <c r="O36" i="36"/>
  <c r="N35" i="36"/>
  <c r="O35" i="36" s="1"/>
  <c r="N34" i="36"/>
  <c r="O34" i="36"/>
  <c r="N33" i="36"/>
  <c r="O33" i="36"/>
  <c r="N32" i="36"/>
  <c r="O32" i="36" s="1"/>
  <c r="M31" i="36"/>
  <c r="L31" i="36"/>
  <c r="K31" i="36"/>
  <c r="J31" i="36"/>
  <c r="N31" i="36" s="1"/>
  <c r="O31" i="36" s="1"/>
  <c r="I31" i="36"/>
  <c r="H31" i="36"/>
  <c r="G31" i="36"/>
  <c r="F31" i="36"/>
  <c r="E31" i="36"/>
  <c r="D31" i="36"/>
  <c r="N30" i="36"/>
  <c r="O30" i="36" s="1"/>
  <c r="N29" i="36"/>
  <c r="O29" i="36"/>
  <c r="N28" i="36"/>
  <c r="O28" i="36"/>
  <c r="N27" i="36"/>
  <c r="O27" i="36" s="1"/>
  <c r="N26" i="36"/>
  <c r="O26" i="36"/>
  <c r="N25" i="36"/>
  <c r="O25" i="36"/>
  <c r="M24" i="36"/>
  <c r="M50" i="36" s="1"/>
  <c r="L24" i="36"/>
  <c r="K24" i="36"/>
  <c r="K50" i="36" s="1"/>
  <c r="J24" i="36"/>
  <c r="I24" i="36"/>
  <c r="H24" i="36"/>
  <c r="G24" i="36"/>
  <c r="F24" i="36"/>
  <c r="E24" i="36"/>
  <c r="D24" i="36"/>
  <c r="N23" i="36"/>
  <c r="O23" i="36" s="1"/>
  <c r="N22" i="36"/>
  <c r="O22" i="36" s="1"/>
  <c r="N21" i="36"/>
  <c r="O21" i="36"/>
  <c r="N20" i="36"/>
  <c r="O20" i="36"/>
  <c r="N19" i="36"/>
  <c r="O19" i="36" s="1"/>
  <c r="N18" i="36"/>
  <c r="O18" i="36"/>
  <c r="N17" i="36"/>
  <c r="O17" i="36"/>
  <c r="N16" i="36"/>
  <c r="O16" i="36" s="1"/>
  <c r="N15" i="36"/>
  <c r="O15" i="36" s="1"/>
  <c r="M14" i="36"/>
  <c r="L14" i="36"/>
  <c r="K14" i="36"/>
  <c r="J14" i="36"/>
  <c r="I14" i="36"/>
  <c r="H14" i="36"/>
  <c r="G14" i="36"/>
  <c r="F14" i="36"/>
  <c r="E14" i="36"/>
  <c r="D14" i="36"/>
  <c r="N13" i="36"/>
  <c r="O13" i="36"/>
  <c r="N12" i="36"/>
  <c r="O12" i="36" s="1"/>
  <c r="N11" i="36"/>
  <c r="O11" i="36"/>
  <c r="N10" i="36"/>
  <c r="O10" i="36"/>
  <c r="N9" i="36"/>
  <c r="O9" i="36" s="1"/>
  <c r="N8" i="36"/>
  <c r="O8" i="36" s="1"/>
  <c r="N7" i="36"/>
  <c r="O7" i="36"/>
  <c r="N6" i="36"/>
  <c r="O6" i="36" s="1"/>
  <c r="M5" i="36"/>
  <c r="L5" i="36"/>
  <c r="K5" i="36"/>
  <c r="J5" i="36"/>
  <c r="I5" i="36"/>
  <c r="H5" i="36"/>
  <c r="G5" i="36"/>
  <c r="G50" i="36" s="1"/>
  <c r="F5" i="36"/>
  <c r="E5" i="36"/>
  <c r="N50" i="35"/>
  <c r="O50" i="35" s="1"/>
  <c r="M49" i="35"/>
  <c r="L49" i="35"/>
  <c r="K49" i="35"/>
  <c r="J49" i="35"/>
  <c r="I49" i="35"/>
  <c r="H49" i="35"/>
  <c r="G49" i="35"/>
  <c r="F49" i="35"/>
  <c r="E49" i="35"/>
  <c r="D49" i="35"/>
  <c r="N48" i="35"/>
  <c r="O48" i="35"/>
  <c r="N47" i="35"/>
  <c r="O47" i="35" s="1"/>
  <c r="N46" i="35"/>
  <c r="O46" i="35" s="1"/>
  <c r="N45" i="35"/>
  <c r="O45" i="35"/>
  <c r="N44" i="35"/>
  <c r="O44" i="35" s="1"/>
  <c r="M43" i="35"/>
  <c r="L43" i="35"/>
  <c r="K43" i="35"/>
  <c r="J43" i="35"/>
  <c r="I43" i="35"/>
  <c r="H43" i="35"/>
  <c r="G43" i="35"/>
  <c r="G51" i="35" s="1"/>
  <c r="F43" i="35"/>
  <c r="E43" i="35"/>
  <c r="D43" i="35"/>
  <c r="N42" i="35"/>
  <c r="O42" i="35" s="1"/>
  <c r="N41" i="35"/>
  <c r="O41" i="35" s="1"/>
  <c r="M40" i="35"/>
  <c r="L40" i="35"/>
  <c r="K40" i="35"/>
  <c r="J40" i="35"/>
  <c r="I40" i="35"/>
  <c r="H40" i="35"/>
  <c r="G40" i="35"/>
  <c r="F40" i="35"/>
  <c r="E40" i="35"/>
  <c r="D40" i="35"/>
  <c r="N39" i="35"/>
  <c r="O39" i="35" s="1"/>
  <c r="N38" i="35"/>
  <c r="O38" i="35"/>
  <c r="N37" i="35"/>
  <c r="O37" i="35" s="1"/>
  <c r="N36" i="35"/>
  <c r="O36" i="35" s="1"/>
  <c r="N35" i="35"/>
  <c r="O35" i="35" s="1"/>
  <c r="N34" i="35"/>
  <c r="O34" i="35" s="1"/>
  <c r="N33" i="35"/>
  <c r="O33" i="35" s="1"/>
  <c r="N32" i="35"/>
  <c r="O32" i="35" s="1"/>
  <c r="M31" i="35"/>
  <c r="L31" i="35"/>
  <c r="K31" i="35"/>
  <c r="J31" i="35"/>
  <c r="I31" i="35"/>
  <c r="H31" i="35"/>
  <c r="G31" i="35"/>
  <c r="F31" i="35"/>
  <c r="E31" i="35"/>
  <c r="D31" i="35"/>
  <c r="N30" i="35"/>
  <c r="O30" i="35"/>
  <c r="N29" i="35"/>
  <c r="O29" i="35"/>
  <c r="N28" i="35"/>
  <c r="O28" i="35" s="1"/>
  <c r="N27" i="35"/>
  <c r="O27" i="35"/>
  <c r="N26" i="35"/>
  <c r="O26" i="35"/>
  <c r="N25" i="35"/>
  <c r="O25" i="35" s="1"/>
  <c r="M24" i="35"/>
  <c r="L24" i="35"/>
  <c r="K24" i="35"/>
  <c r="J24" i="35"/>
  <c r="I24" i="35"/>
  <c r="H24" i="35"/>
  <c r="G24" i="35"/>
  <c r="F24" i="35"/>
  <c r="E24" i="35"/>
  <c r="D24" i="35"/>
  <c r="N23" i="35"/>
  <c r="O23" i="35" s="1"/>
  <c r="N22" i="35"/>
  <c r="O22" i="35" s="1"/>
  <c r="N21" i="35"/>
  <c r="O21" i="35"/>
  <c r="N20" i="35"/>
  <c r="O20" i="35" s="1"/>
  <c r="N19" i="35"/>
  <c r="O19" i="35" s="1"/>
  <c r="N18" i="35"/>
  <c r="O18" i="35"/>
  <c r="N17" i="35"/>
  <c r="O17" i="35" s="1"/>
  <c r="N16" i="35"/>
  <c r="O16" i="35" s="1"/>
  <c r="N15" i="35"/>
  <c r="O15" i="35" s="1"/>
  <c r="M14" i="35"/>
  <c r="L14" i="35"/>
  <c r="K14" i="35"/>
  <c r="J14" i="35"/>
  <c r="I14" i="35"/>
  <c r="H14" i="35"/>
  <c r="G14" i="35"/>
  <c r="F14" i="35"/>
  <c r="E14" i="35"/>
  <c r="E51" i="35" s="1"/>
  <c r="D14" i="35"/>
  <c r="D51" i="35" s="1"/>
  <c r="N13" i="35"/>
  <c r="O13" i="35" s="1"/>
  <c r="N12" i="35"/>
  <c r="O12" i="35" s="1"/>
  <c r="N11" i="35"/>
  <c r="O11" i="35"/>
  <c r="N10" i="35"/>
  <c r="O10" i="35"/>
  <c r="N9" i="35"/>
  <c r="O9" i="35" s="1"/>
  <c r="N8" i="35"/>
  <c r="O8" i="35"/>
  <c r="N7" i="35"/>
  <c r="O7" i="35"/>
  <c r="N6" i="35"/>
  <c r="O6" i="35" s="1"/>
  <c r="M5" i="35"/>
  <c r="M51" i="35" s="1"/>
  <c r="L5" i="35"/>
  <c r="K5" i="35"/>
  <c r="J5" i="35"/>
  <c r="I5" i="35"/>
  <c r="H5" i="35"/>
  <c r="H51" i="35" s="1"/>
  <c r="G5" i="35"/>
  <c r="F5" i="35"/>
  <c r="E5" i="35"/>
  <c r="D5" i="35"/>
  <c r="N45" i="34"/>
  <c r="O45" i="34"/>
  <c r="N44" i="34"/>
  <c r="O44" i="34" s="1"/>
  <c r="N43" i="34"/>
  <c r="O43" i="34"/>
  <c r="N42" i="34"/>
  <c r="O42" i="34"/>
  <c r="M41" i="34"/>
  <c r="L41" i="34"/>
  <c r="K41" i="34"/>
  <c r="J41" i="34"/>
  <c r="I41" i="34"/>
  <c r="H41" i="34"/>
  <c r="G41" i="34"/>
  <c r="F41" i="34"/>
  <c r="E41" i="34"/>
  <c r="D41" i="34"/>
  <c r="N40" i="34"/>
  <c r="O40" i="34" s="1"/>
  <c r="N39" i="34"/>
  <c r="O39" i="34" s="1"/>
  <c r="M38" i="34"/>
  <c r="L38" i="34"/>
  <c r="K38" i="34"/>
  <c r="J38" i="34"/>
  <c r="I38" i="34"/>
  <c r="H38" i="34"/>
  <c r="G38" i="34"/>
  <c r="F38" i="34"/>
  <c r="E38" i="34"/>
  <c r="D38" i="34"/>
  <c r="N38" i="34" s="1"/>
  <c r="O38" i="34" s="1"/>
  <c r="N37" i="34"/>
  <c r="O37" i="34"/>
  <c r="N36" i="34"/>
  <c r="O36" i="34"/>
  <c r="N35" i="34"/>
  <c r="O35" i="34"/>
  <c r="N34" i="34"/>
  <c r="O34" i="34" s="1"/>
  <c r="N33" i="34"/>
  <c r="O33" i="34"/>
  <c r="N32" i="34"/>
  <c r="O32" i="34" s="1"/>
  <c r="N31" i="34"/>
  <c r="O31" i="34" s="1"/>
  <c r="N30" i="34"/>
  <c r="O30" i="34" s="1"/>
  <c r="M29" i="34"/>
  <c r="L29" i="34"/>
  <c r="K29" i="34"/>
  <c r="J29" i="34"/>
  <c r="I29" i="34"/>
  <c r="H29" i="34"/>
  <c r="G29" i="34"/>
  <c r="F29" i="34"/>
  <c r="E29" i="34"/>
  <c r="D29" i="34"/>
  <c r="N29" i="34" s="1"/>
  <c r="O29" i="34" s="1"/>
  <c r="N28" i="34"/>
  <c r="O28" i="34"/>
  <c r="N27" i="34"/>
  <c r="O27" i="34"/>
  <c r="N26" i="34"/>
  <c r="O26" i="34"/>
  <c r="N25" i="34"/>
  <c r="O25" i="34"/>
  <c r="M24" i="34"/>
  <c r="L24" i="34"/>
  <c r="K24" i="34"/>
  <c r="J24" i="34"/>
  <c r="I24" i="34"/>
  <c r="H24" i="34"/>
  <c r="G24" i="34"/>
  <c r="F24" i="34"/>
  <c r="E24" i="34"/>
  <c r="D24" i="34"/>
  <c r="N23" i="34"/>
  <c r="O23" i="34" s="1"/>
  <c r="N22" i="34"/>
  <c r="O22" i="34" s="1"/>
  <c r="N21" i="34"/>
  <c r="O21" i="34" s="1"/>
  <c r="N20" i="34"/>
  <c r="O20" i="34" s="1"/>
  <c r="N19" i="34"/>
  <c r="O19" i="34" s="1"/>
  <c r="N18" i="34"/>
  <c r="O18" i="34" s="1"/>
  <c r="N17" i="34"/>
  <c r="O17" i="34" s="1"/>
  <c r="N16" i="34"/>
  <c r="O16" i="34" s="1"/>
  <c r="N15" i="34"/>
  <c r="O15" i="34" s="1"/>
  <c r="M14" i="34"/>
  <c r="L14" i="34"/>
  <c r="K14" i="34"/>
  <c r="J14" i="34"/>
  <c r="I14" i="34"/>
  <c r="H14" i="34"/>
  <c r="G14" i="34"/>
  <c r="F14" i="34"/>
  <c r="E14" i="34"/>
  <c r="D14" i="34"/>
  <c r="N14" i="34" s="1"/>
  <c r="O14" i="34" s="1"/>
  <c r="N13" i="34"/>
  <c r="O13" i="34"/>
  <c r="N12" i="34"/>
  <c r="O12" i="34" s="1"/>
  <c r="N11" i="34"/>
  <c r="O11" i="34"/>
  <c r="N10" i="34"/>
  <c r="O10" i="34"/>
  <c r="N9" i="34"/>
  <c r="O9" i="34" s="1"/>
  <c r="N8" i="34"/>
  <c r="O8" i="34" s="1"/>
  <c r="N7" i="34"/>
  <c r="O7" i="34"/>
  <c r="N6" i="34"/>
  <c r="O6" i="34" s="1"/>
  <c r="M5" i="34"/>
  <c r="L5" i="34"/>
  <c r="L46" i="34" s="1"/>
  <c r="K5" i="34"/>
  <c r="K46" i="34" s="1"/>
  <c r="J5" i="34"/>
  <c r="J46" i="34" s="1"/>
  <c r="I5" i="34"/>
  <c r="I46" i="34" s="1"/>
  <c r="H5" i="34"/>
  <c r="G5" i="34"/>
  <c r="F5" i="34"/>
  <c r="E5" i="34"/>
  <c r="D5" i="34"/>
  <c r="N31" i="33"/>
  <c r="O31" i="33" s="1"/>
  <c r="N32" i="33"/>
  <c r="O32" i="33"/>
  <c r="N33" i="33"/>
  <c r="O33" i="33" s="1"/>
  <c r="N34" i="33"/>
  <c r="O34" i="33" s="1"/>
  <c r="N35" i="33"/>
  <c r="O35" i="33"/>
  <c r="N36" i="33"/>
  <c r="O36" i="33"/>
  <c r="N37" i="33"/>
  <c r="O37" i="33" s="1"/>
  <c r="N25" i="33"/>
  <c r="O25" i="33"/>
  <c r="N26" i="33"/>
  <c r="O26" i="33"/>
  <c r="N27" i="33"/>
  <c r="O27" i="33"/>
  <c r="N28" i="33"/>
  <c r="O28" i="33" s="1"/>
  <c r="N29" i="33"/>
  <c r="O29" i="33"/>
  <c r="E30" i="33"/>
  <c r="F30" i="33"/>
  <c r="G30" i="33"/>
  <c r="H30" i="33"/>
  <c r="I30" i="33"/>
  <c r="J30" i="33"/>
  <c r="K30" i="33"/>
  <c r="L30" i="33"/>
  <c r="M30" i="33"/>
  <c r="D30" i="33"/>
  <c r="N30" i="33" s="1"/>
  <c r="O30" i="33" s="1"/>
  <c r="E24" i="33"/>
  <c r="F24" i="33"/>
  <c r="G24" i="33"/>
  <c r="H24" i="33"/>
  <c r="I24" i="33"/>
  <c r="J24" i="33"/>
  <c r="K24" i="33"/>
  <c r="L24" i="33"/>
  <c r="M24" i="33"/>
  <c r="D24" i="33"/>
  <c r="E14" i="33"/>
  <c r="F14" i="33"/>
  <c r="G14" i="33"/>
  <c r="H14" i="33"/>
  <c r="I14" i="33"/>
  <c r="J14" i="33"/>
  <c r="K14" i="33"/>
  <c r="L14" i="33"/>
  <c r="M14" i="33"/>
  <c r="D14" i="33"/>
  <c r="N14" i="33" s="1"/>
  <c r="O14" i="33" s="1"/>
  <c r="E5" i="33"/>
  <c r="F5" i="33"/>
  <c r="G5" i="33"/>
  <c r="G48" i="33" s="1"/>
  <c r="H5" i="33"/>
  <c r="H48" i="33" s="1"/>
  <c r="I5" i="33"/>
  <c r="J5" i="33"/>
  <c r="K5" i="33"/>
  <c r="K48" i="33" s="1"/>
  <c r="L5" i="33"/>
  <c r="M5" i="33"/>
  <c r="D5" i="33"/>
  <c r="E46" i="33"/>
  <c r="F46" i="33"/>
  <c r="G46" i="33"/>
  <c r="H46" i="33"/>
  <c r="I46" i="33"/>
  <c r="J46" i="33"/>
  <c r="K46" i="33"/>
  <c r="L46" i="33"/>
  <c r="M46" i="33"/>
  <c r="D46" i="33"/>
  <c r="N47" i="33"/>
  <c r="O47" i="33"/>
  <c r="N43" i="33"/>
  <c r="O43" i="33"/>
  <c r="N44" i="33"/>
  <c r="O44" i="33"/>
  <c r="N45" i="33"/>
  <c r="O45" i="33" s="1"/>
  <c r="N42" i="33"/>
  <c r="O42" i="33"/>
  <c r="E41" i="33"/>
  <c r="F41" i="33"/>
  <c r="G41" i="33"/>
  <c r="H41" i="33"/>
  <c r="I41" i="33"/>
  <c r="J41" i="33"/>
  <c r="K41" i="33"/>
  <c r="L41" i="33"/>
  <c r="M41" i="33"/>
  <c r="D41" i="33"/>
  <c r="E38" i="33"/>
  <c r="F38" i="33"/>
  <c r="G38" i="33"/>
  <c r="H38" i="33"/>
  <c r="I38" i="33"/>
  <c r="I48" i="33"/>
  <c r="J38" i="33"/>
  <c r="N38" i="33" s="1"/>
  <c r="O38" i="33" s="1"/>
  <c r="K38" i="33"/>
  <c r="L38" i="33"/>
  <c r="M38" i="33"/>
  <c r="D38" i="33"/>
  <c r="N40" i="33"/>
  <c r="O40" i="33" s="1"/>
  <c r="N39" i="33"/>
  <c r="O39" i="33"/>
  <c r="N16" i="33"/>
  <c r="O16" i="33" s="1"/>
  <c r="N17" i="33"/>
  <c r="O17" i="33" s="1"/>
  <c r="N18" i="33"/>
  <c r="O18" i="33" s="1"/>
  <c r="N19" i="33"/>
  <c r="O19" i="33" s="1"/>
  <c r="N20" i="33"/>
  <c r="O20" i="33" s="1"/>
  <c r="N21" i="33"/>
  <c r="O21" i="33"/>
  <c r="N22" i="33"/>
  <c r="O22" i="33" s="1"/>
  <c r="N23" i="33"/>
  <c r="O23" i="33" s="1"/>
  <c r="N7" i="33"/>
  <c r="O7" i="33" s="1"/>
  <c r="N8" i="33"/>
  <c r="O8" i="33" s="1"/>
  <c r="N9" i="33"/>
  <c r="O9" i="33" s="1"/>
  <c r="N10" i="33"/>
  <c r="O10" i="33" s="1"/>
  <c r="N11" i="33"/>
  <c r="O11" i="33" s="1"/>
  <c r="N12" i="33"/>
  <c r="O12" i="33" s="1"/>
  <c r="N13" i="33"/>
  <c r="O13" i="33" s="1"/>
  <c r="N6" i="33"/>
  <c r="O6" i="33" s="1"/>
  <c r="N15" i="33"/>
  <c r="O15" i="33" s="1"/>
  <c r="H49" i="39"/>
  <c r="L58" i="43"/>
  <c r="O61" i="46"/>
  <c r="P61" i="46" s="1"/>
  <c r="O31" i="46"/>
  <c r="P31" i="46" s="1"/>
  <c r="E63" i="46"/>
  <c r="L63" i="46"/>
  <c r="L50" i="36" l="1"/>
  <c r="J45" i="41"/>
  <c r="G67" i="45"/>
  <c r="L67" i="45"/>
  <c r="N37" i="41"/>
  <c r="O37" i="41" s="1"/>
  <c r="N14" i="39"/>
  <c r="O14" i="39" s="1"/>
  <c r="H57" i="44"/>
  <c r="N15" i="44"/>
  <c r="O15" i="44" s="1"/>
  <c r="H51" i="42"/>
  <c r="F67" i="45"/>
  <c r="H46" i="34"/>
  <c r="N14" i="35"/>
  <c r="O14" i="35" s="1"/>
  <c r="J51" i="35"/>
  <c r="N42" i="42"/>
  <c r="O42" i="42" s="1"/>
  <c r="N65" i="45"/>
  <c r="O65" i="45" s="1"/>
  <c r="F48" i="33"/>
  <c r="J53" i="38"/>
  <c r="N46" i="40"/>
  <c r="O46" i="40" s="1"/>
  <c r="M67" i="45"/>
  <c r="G57" i="44"/>
  <c r="E50" i="36"/>
  <c r="N31" i="38"/>
  <c r="O31" i="38" s="1"/>
  <c r="F44" i="37"/>
  <c r="N13" i="37"/>
  <c r="O13" i="37" s="1"/>
  <c r="N28" i="41"/>
  <c r="O28" i="41" s="1"/>
  <c r="J57" i="44"/>
  <c r="N31" i="35"/>
  <c r="O31" i="35" s="1"/>
  <c r="N46" i="42"/>
  <c r="O46" i="42" s="1"/>
  <c r="N30" i="45"/>
  <c r="O30" i="45" s="1"/>
  <c r="L53" i="38"/>
  <c r="N46" i="33"/>
  <c r="O46" i="33" s="1"/>
  <c r="D49" i="39"/>
  <c r="N31" i="37"/>
  <c r="O31" i="37" s="1"/>
  <c r="N43" i="39"/>
  <c r="O43" i="39" s="1"/>
  <c r="J51" i="42"/>
  <c r="N5" i="33"/>
  <c r="O5" i="33" s="1"/>
  <c r="D48" i="40"/>
  <c r="G53" i="38"/>
  <c r="M46" i="34"/>
  <c r="M57" i="44"/>
  <c r="N34" i="44"/>
  <c r="O34" i="44" s="1"/>
  <c r="L57" i="44"/>
  <c r="J48" i="33"/>
  <c r="N49" i="43"/>
  <c r="O49" i="43" s="1"/>
  <c r="G46" i="34"/>
  <c r="N24" i="35"/>
  <c r="O24" i="35" s="1"/>
  <c r="N24" i="33"/>
  <c r="O24" i="33" s="1"/>
  <c r="J44" i="37"/>
  <c r="N30" i="39"/>
  <c r="O30" i="39" s="1"/>
  <c r="F45" i="41"/>
  <c r="D51" i="42"/>
  <c r="L51" i="42"/>
  <c r="N40" i="45"/>
  <c r="O40" i="45" s="1"/>
  <c r="O5" i="46"/>
  <c r="P5" i="46" s="1"/>
  <c r="N23" i="37"/>
  <c r="O23" i="37" s="1"/>
  <c r="K45" i="41"/>
  <c r="M45" i="41"/>
  <c r="F57" i="44"/>
  <c r="G44" i="37"/>
  <c r="N48" i="44"/>
  <c r="O48" i="44" s="1"/>
  <c r="L45" i="41"/>
  <c r="N51" i="45"/>
  <c r="O51" i="45" s="1"/>
  <c r="D57" i="44"/>
  <c r="J49" i="39"/>
  <c r="D45" i="41"/>
  <c r="N45" i="41" s="1"/>
  <c r="O45" i="41" s="1"/>
  <c r="N41" i="34"/>
  <c r="O41" i="34" s="1"/>
  <c r="F51" i="35"/>
  <c r="F51" i="42"/>
  <c r="E51" i="42"/>
  <c r="O62" i="47"/>
  <c r="P62" i="47" s="1"/>
  <c r="N24" i="40"/>
  <c r="O24" i="40" s="1"/>
  <c r="I48" i="40"/>
  <c r="K48" i="40"/>
  <c r="N41" i="40"/>
  <c r="O41" i="40" s="1"/>
  <c r="E57" i="44"/>
  <c r="M63" i="46"/>
  <c r="O16" i="46"/>
  <c r="P16" i="46" s="1"/>
  <c r="N41" i="33"/>
  <c r="O41" i="33" s="1"/>
  <c r="D48" i="33"/>
  <c r="O63" i="46"/>
  <c r="P63" i="46" s="1"/>
  <c r="N5" i="37"/>
  <c r="O5" i="37" s="1"/>
  <c r="I44" i="37"/>
  <c r="N16" i="45"/>
  <c r="O16" i="45" s="1"/>
  <c r="H67" i="45"/>
  <c r="N14" i="36"/>
  <c r="O14" i="36" s="1"/>
  <c r="D50" i="36"/>
  <c r="N15" i="43"/>
  <c r="O15" i="43" s="1"/>
  <c r="M58" i="43"/>
  <c r="N5" i="35"/>
  <c r="O5" i="35" s="1"/>
  <c r="L51" i="35"/>
  <c r="F50" i="36"/>
  <c r="N44" i="36"/>
  <c r="O44" i="36" s="1"/>
  <c r="N17" i="37"/>
  <c r="O17" i="37" s="1"/>
  <c r="E44" i="37"/>
  <c r="N5" i="39"/>
  <c r="O5" i="39" s="1"/>
  <c r="K49" i="39"/>
  <c r="H50" i="36"/>
  <c r="N41" i="36"/>
  <c r="O41" i="36" s="1"/>
  <c r="I51" i="42"/>
  <c r="N51" i="42" s="1"/>
  <c r="O51" i="42" s="1"/>
  <c r="G58" i="43"/>
  <c r="N34" i="43"/>
  <c r="O34" i="43" s="1"/>
  <c r="I51" i="35"/>
  <c r="N43" i="35"/>
  <c r="O43" i="35" s="1"/>
  <c r="M48" i="33"/>
  <c r="E46" i="34"/>
  <c r="N24" i="34"/>
  <c r="O24" i="34" s="1"/>
  <c r="N49" i="35"/>
  <c r="O49" i="35" s="1"/>
  <c r="N50" i="38"/>
  <c r="O50" i="38" s="1"/>
  <c r="D53" i="38"/>
  <c r="N56" i="45"/>
  <c r="O56" i="45" s="1"/>
  <c r="K51" i="35"/>
  <c r="N40" i="35"/>
  <c r="O40" i="35" s="1"/>
  <c r="M48" i="40"/>
  <c r="N14" i="40"/>
  <c r="O14" i="40" s="1"/>
  <c r="K51" i="42"/>
  <c r="N5" i="42"/>
  <c r="O5" i="42" s="1"/>
  <c r="I57" i="44"/>
  <c r="D67" i="45"/>
  <c r="N5" i="36"/>
  <c r="O5" i="36" s="1"/>
  <c r="I50" i="36"/>
  <c r="N5" i="41"/>
  <c r="O5" i="41" s="1"/>
  <c r="E45" i="41"/>
  <c r="I58" i="43"/>
  <c r="N25" i="43"/>
  <c r="O25" i="43" s="1"/>
  <c r="N5" i="45"/>
  <c r="O5" i="45" s="1"/>
  <c r="E67" i="45"/>
  <c r="O48" i="46"/>
  <c r="P48" i="46" s="1"/>
  <c r="F63" i="46"/>
  <c r="N42" i="37"/>
  <c r="O42" i="37" s="1"/>
  <c r="D44" i="37"/>
  <c r="N44" i="37" s="1"/>
  <c r="O44" i="37" s="1"/>
  <c r="E48" i="40"/>
  <c r="N28" i="40"/>
  <c r="O28" i="40" s="1"/>
  <c r="M51" i="42"/>
  <c r="K57" i="44"/>
  <c r="N5" i="44"/>
  <c r="O5" i="44" s="1"/>
  <c r="L48" i="33"/>
  <c r="N5" i="34"/>
  <c r="O5" i="34" s="1"/>
  <c r="D46" i="34"/>
  <c r="N46" i="34" s="1"/>
  <c r="O46" i="34" s="1"/>
  <c r="J50" i="36"/>
  <c r="N24" i="36"/>
  <c r="O24" i="36" s="1"/>
  <c r="K53" i="38"/>
  <c r="N45" i="38"/>
  <c r="O45" i="38" s="1"/>
  <c r="F49" i="39"/>
  <c r="G45" i="41"/>
  <c r="I63" i="46"/>
  <c r="O39" i="46"/>
  <c r="P39" i="46" s="1"/>
  <c r="F46" i="34"/>
  <c r="N15" i="38"/>
  <c r="O15" i="38" s="1"/>
  <c r="N5" i="43"/>
  <c r="O5" i="43" s="1"/>
  <c r="E58" i="43"/>
  <c r="E48" i="33"/>
  <c r="N53" i="38" l="1"/>
  <c r="O53" i="38" s="1"/>
  <c r="N58" i="43"/>
  <c r="O58" i="43" s="1"/>
  <c r="N49" i="39"/>
  <c r="O49" i="39" s="1"/>
  <c r="N51" i="35"/>
  <c r="O51" i="35" s="1"/>
  <c r="N48" i="33"/>
  <c r="O48" i="33" s="1"/>
  <c r="N57" i="44"/>
  <c r="O57" i="44" s="1"/>
  <c r="N50" i="36"/>
  <c r="O50" i="36" s="1"/>
  <c r="N48" i="40"/>
  <c r="O48" i="40" s="1"/>
  <c r="N67" i="45"/>
  <c r="O67" i="45" s="1"/>
</calcChain>
</file>

<file path=xl/sharedStrings.xml><?xml version="1.0" encoding="utf-8"?>
<sst xmlns="http://schemas.openxmlformats.org/spreadsheetml/2006/main" count="1111" uniqueCount="167">
  <si>
    <t>Building Permits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</si>
  <si>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</si>
  <si>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</si>
  <si>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</si>
  <si>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</si>
  <si>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</si>
  <si>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</si>
  <si>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</si>
  <si>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</si>
  <si>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</si>
  <si>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County Ninth-Cent Voted Fuel Tax</t>
  </si>
  <si>
    <t>Second Local Option Fuel Tax (1 to 5 Cents)</t>
  </si>
  <si>
    <t>First Local Option Fuel Tax (1 to 6 Cents)</t>
  </si>
  <si>
    <t>Utility Service Tax - Electricity</t>
  </si>
  <si>
    <t>Utility Service Tax - Water</t>
  </si>
  <si>
    <t>Utility Service Tax - Gas</t>
  </si>
  <si>
    <t>Communications Services Taxes</t>
  </si>
  <si>
    <t>Permits, Fees, and Special Assessments</t>
  </si>
  <si>
    <t>Franchise Fee - Electricity</t>
  </si>
  <si>
    <t>Franchise Fee - Solid Waste</t>
  </si>
  <si>
    <t>Impact Fees - Residential - Public Safety</t>
  </si>
  <si>
    <t>Impact Fees - Residential - Physical Environment</t>
  </si>
  <si>
    <t>Impact Fees - Residential - Transportation</t>
  </si>
  <si>
    <t>Impact Fees - Residential - Culture / Recreation</t>
  </si>
  <si>
    <t>Impact Fees - Residential - Other</t>
  </si>
  <si>
    <t>Other Permits, Fees, and Special Assessments</t>
  </si>
  <si>
    <t>Federal Grant - Public Safety</t>
  </si>
  <si>
    <t>Intergovernmental Revenue</t>
  </si>
  <si>
    <t>Federal Grant - Transportation - Other Transportation</t>
  </si>
  <si>
    <t>State Shared Revenues - General Gov't - Revenue Sharing Proceeds</t>
  </si>
  <si>
    <t>State Shared Revenues - General Gov't - Local Gov't Half-Cent Sales Tax</t>
  </si>
  <si>
    <t>State Shared Revenues - Transportation - Other Transportation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</si>
  <si>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</si>
  <si>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</si>
  <si>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</si>
  <si>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</si>
  <si>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</si>
  <si>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</si>
  <si>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</si>
  <si>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General Gov't (Not Court-Related) - Other General Gov't Charges and Fees</t>
  </si>
  <si>
    <t>Physical Environment - Water Utility</t>
  </si>
  <si>
    <t>Physical Environment - Garbage / Solid Waste</t>
  </si>
  <si>
    <t>Physical Environment - Sewer / Wastewater Utility</t>
  </si>
  <si>
    <t>Physical Environment - Other Physical Environment Charges</t>
  </si>
  <si>
    <t>Transportation (User Fees) - Other Transportation Charges</t>
  </si>
  <si>
    <t>Culture / Recreation - Parks and Recreation</t>
  </si>
  <si>
    <t>Total - All Account Codes</t>
  </si>
  <si>
    <t>Local Fiscal Year Ended September 30, 2009</t>
  </si>
  <si>
    <t>Court-Ordered Judgments and Fines - As Decided by County Court Criminal</t>
  </si>
  <si>
    <t>Fines - Local Ordinance Violations</t>
  </si>
  <si>
    <t>Interest and Other Earnings - Interest</t>
  </si>
  <si>
    <t>Rents and Royalties</t>
  </si>
  <si>
    <t>Disposition of Fixed Assets</t>
  </si>
  <si>
    <t>Other Miscellaneous Revenues - Other</t>
  </si>
  <si>
    <t>Non-Operating - Inter-Fund Group Transfers In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</si>
  <si>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</si>
  <si>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</si>
  <si>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</si>
  <si>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</si>
  <si>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</si>
  <si>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</si>
  <si>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</si>
  <si>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Davenport Revenues Reported by Account Code and Fund Type</t>
  </si>
  <si>
    <t>Local Fiscal Year Ended September 30, 2010</t>
  </si>
  <si>
    <t>Utility Service Tax - Propane</t>
  </si>
  <si>
    <t>Franchise Fee - Water</t>
  </si>
  <si>
    <t>State Grant - Public Safety</t>
  </si>
  <si>
    <t>Physical Environment - Cemetary</t>
  </si>
  <si>
    <t>Sale of Surplus Materials and Scrap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</si>
  <si>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</si>
  <si>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</si>
  <si>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</si>
  <si>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State Grant - Physical Environment - Sewer / Wastewater</t>
  </si>
  <si>
    <t>State Shared Revenues - General Gov't - Mobile Home License Tax</t>
  </si>
  <si>
    <t>State Shared Revenues - General Gov't - Alcoholic Beverage License Tax</t>
  </si>
  <si>
    <t>Contributions and Donations from Private Sources</t>
  </si>
  <si>
    <t>Proceeds - Debt Proceeds</t>
  </si>
  <si>
    <t>2011 Municipal Population:</t>
  </si>
  <si>
    <t>Local Fiscal Year Ended September 30, 2012</t>
  </si>
  <si>
    <t>Utility Service Tax - Other</t>
  </si>
  <si>
    <t>Federal Grant - Economic Environment</t>
  </si>
  <si>
    <t>Culture / Recreation - Special Events</t>
  </si>
  <si>
    <t>2012 Municipal Population:</t>
  </si>
  <si>
    <t>Local Fiscal Year Ended September 30, 2008</t>
  </si>
  <si>
    <t>Local Option Taxes</t>
  </si>
  <si>
    <t>Permits and Franchise Fees</t>
  </si>
  <si>
    <t>Other Permits and Fees</t>
  </si>
  <si>
    <t>Federal Grant - Culture / Recreation</t>
  </si>
  <si>
    <t>State Shared Revenues - General Gov't - Sales and Uses Taxes to Counties</t>
  </si>
  <si>
    <t>Culture / Recreation - Other Culture / Recreation Charges</t>
  </si>
  <si>
    <t>Interest and Other Earnings - Net Increase (Decrease) in Fair Value of Investments</t>
  </si>
  <si>
    <t>Impact Fees - Public Safety</t>
  </si>
  <si>
    <t>Impact Fees - Transportation</t>
  </si>
  <si>
    <t>Impact Fees - Culture / Recreation</t>
  </si>
  <si>
    <t>Impact Fees - Other</t>
  </si>
  <si>
    <t>Proceeds - Installment Purchases and Capital Lease Proceeds</t>
  </si>
  <si>
    <t>Proceeds of General Capital Asset Dispositions - Sales</t>
  </si>
  <si>
    <t>2008 Municipal Population:</t>
  </si>
  <si>
    <t>Local Fiscal Year Ended September 30, 2013</t>
  </si>
  <si>
    <t>Communications Services Taxes (Chapter 202, F.S.)</t>
  </si>
  <si>
    <t>Local Business Tax (Chapter 205, F.S.)</t>
  </si>
  <si>
    <t>State Shared Revenues - General Government - Revenue Sharing Proceeds</t>
  </si>
  <si>
    <t>State Shared Revenues - General Government - Local Government Half-Cent Sales Tax</t>
  </si>
  <si>
    <t>General Government - Other General Government Charges and Fees</t>
  </si>
  <si>
    <t>Transportation - Other Transportation Charges</t>
  </si>
  <si>
    <t>Sale of Contraband Property Seized by Law Enforcement</t>
  </si>
  <si>
    <t>2013 Municipal Population:</t>
  </si>
  <si>
    <t>Local Fiscal Year Ended September 30, 2014</t>
  </si>
  <si>
    <t>State Shared Revenues - Other</t>
  </si>
  <si>
    <t>Sales - Disposition of Fixed Assets</t>
  </si>
  <si>
    <t>2014 Municipal Population:</t>
  </si>
  <si>
    <t>Local Fiscal Year Ended September 30, 2015</t>
  </si>
  <si>
    <t>Proprietary Non-Operating - Capital Contributions from Private Source</t>
  </si>
  <si>
    <t>2015 Municipal Population:</t>
  </si>
  <si>
    <t>Local Fiscal Year Ended September 30, 2016</t>
  </si>
  <si>
    <t>2016 Municipal Population:</t>
  </si>
  <si>
    <t>Local Fiscal Year Ended September 30, 2017</t>
  </si>
  <si>
    <t>State Shared Revenues - General Government - Mobile Home License Tax</t>
  </si>
  <si>
    <t>State Shared Revenues - General Government - Alcoholic Beverage License Tax</t>
  </si>
  <si>
    <t>State Shared Revenues - General Government - Sales and Uses Taxes to Counties</t>
  </si>
  <si>
    <t>Grants from Other Local Units - Culture / Recreation</t>
  </si>
  <si>
    <t>Shared Revenue from Other Local Units</t>
  </si>
  <si>
    <t>Other Judgments, Fines, and Forfeits</t>
  </si>
  <si>
    <t>2017 Municipal Population:</t>
  </si>
  <si>
    <t>Local Fiscal Year Ended September 30, 2018</t>
  </si>
  <si>
    <t>Federal Grant - General Government</t>
  </si>
  <si>
    <t>State Grant - Economic Environment</t>
  </si>
  <si>
    <t>Public Safety - Protective Inspection Fees</t>
  </si>
  <si>
    <t>Sales - Sale of Surplus Materials and Scrap</t>
  </si>
  <si>
    <t>Other Miscellaneous Revenues - Settlements</t>
  </si>
  <si>
    <t>2018 Municipal Population:</t>
  </si>
  <si>
    <t>Local Fiscal Year Ended September 30, 2019</t>
  </si>
  <si>
    <t>Federal Grant - Physical Environment - Water Supply System</t>
  </si>
  <si>
    <t>State Grant - General Government</t>
  </si>
  <si>
    <t>Public Safety - Law Enforcement Services</t>
  </si>
  <si>
    <t>Pension Fund Contributions</t>
  </si>
  <si>
    <t>2019 Municipal Population:</t>
  </si>
  <si>
    <t>Local Fiscal Year Ended September 30, 2020</t>
  </si>
  <si>
    <t>Insurance Premium Tax for Firefighters' Pension</t>
  </si>
  <si>
    <t>Insurance Premium Tax for Police Officers' Retirement</t>
  </si>
  <si>
    <t>Impact Fees - Commercial - Public Safety</t>
  </si>
  <si>
    <t>Impact Fees - Commercial - Physical Environment</t>
  </si>
  <si>
    <t>Impact Fees - Commercial - Transportation</t>
  </si>
  <si>
    <t>Impact Fees - Commercial - Other</t>
  </si>
  <si>
    <t>Other Financial Assistance - Federal Source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</si>
  <si>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</si>
  <si>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</si>
  <si>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</si>
  <si>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</si>
  <si>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</si>
  <si>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</si>
  <si>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</si>
  <si>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Second Local Option Fuel Tax (1 to 5 Cents Local Option Fuel Tax) - Municipal Proceeds</t>
  </si>
  <si>
    <t>State Communications Services Taxes</t>
  </si>
  <si>
    <t>Building Permits (Buildling Permit Fees)</t>
  </si>
  <si>
    <t>Permits - Other</t>
  </si>
  <si>
    <t>Impact Fees - Commercial - Culture / Recreation</t>
  </si>
  <si>
    <t>Intergovernmental Revenues</t>
  </si>
  <si>
    <t>State Shared Revenues - General Government - Municipal Revenue Sharing Program</t>
  </si>
  <si>
    <t>State Shared Revenues - General Government - Local Government Half-Cent Sales Tax Program</t>
  </si>
  <si>
    <t>2021 Municipal Population:</t>
  </si>
  <si>
    <t>Local Fiscal Year Ended September 30, 2022</t>
  </si>
  <si>
    <t>Interest and Other Earnings - Dividends</t>
  </si>
  <si>
    <t>Interest and Other Earnings - Gain (Loss) on Sale of Investments</t>
  </si>
  <si>
    <t>2022 Municipal Population:</t>
  </si>
  <si>
    <t>Local Fiscal Year Ended September 30, 2023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</si>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</sst>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0A6A37-9F3D-41B3-89FB-ADA423D9295C}">
  <sheetPr>
    <pageSetUpPr fitToPage="1"/>
  </sheetPr>
  <dimension ref="A1:ED64"/>
  <sheetViews>
    <sheetView tabSelected="1" workbookViewId="0">
      <selection sqref="A1:P1"/>
    </sheetView>
  </sheetViews>
  <sheetFormatPr defaultColWidth="9.77734375" defaultRowHeight="15"/>
  <cols>
    <col min="1" max="1" width="1.77734375" style="62" customWidth="1"/>
    <col min="2" max="2" width="6.77734375" style="62" customWidth="1"/>
    <col min="3" max="3" width="65.77734375" style="62" bestFit="1" customWidth="1"/>
    <col min="4" max="5" width="16.77734375" style="93" customWidth="1"/>
    <col min="6" max="7" width="15.77734375" style="93" customWidth="1"/>
    <col min="8" max="8" width="13.77734375" style="93" customWidth="1"/>
    <col min="9" max="10" width="15.77734375" style="93" customWidth="1"/>
    <col min="11" max="14" width="13.77734375" style="93" customWidth="1"/>
    <col min="15" max="15" width="16.77734375" style="93" customWidth="1"/>
    <col min="16" max="16" width="13.77734375" style="62" customWidth="1"/>
    <col min="17" max="18" width="9.77734375" style="62"/>
  </cols>
  <sheetData>
    <row r="1" spans="1:134" ht="27.75">
      <c r="A1" s="101" t="s">
        <v>62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3"/>
      <c r="Q1" s="48"/>
      <c r="R1"/>
    </row>
    <row r="2" spans="1:134" ht="24" thickBot="1">
      <c r="A2" s="104" t="s">
        <v>165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48"/>
      <c r="R2"/>
    </row>
    <row r="3" spans="1:134" ht="18" customHeight="1">
      <c r="A3" s="107" t="s">
        <v>55</v>
      </c>
      <c r="B3" s="108"/>
      <c r="C3" s="109"/>
      <c r="D3" s="113" t="s">
        <v>32</v>
      </c>
      <c r="E3" s="114"/>
      <c r="F3" s="114"/>
      <c r="G3" s="114"/>
      <c r="H3" s="115"/>
      <c r="I3" s="113" t="s">
        <v>33</v>
      </c>
      <c r="J3" s="115"/>
      <c r="K3" s="113" t="s">
        <v>35</v>
      </c>
      <c r="L3" s="114"/>
      <c r="M3" s="115"/>
      <c r="N3" s="49"/>
      <c r="O3" s="50"/>
      <c r="P3" s="116" t="s">
        <v>147</v>
      </c>
      <c r="Q3" s="51"/>
      <c r="R3"/>
    </row>
    <row r="4" spans="1:134" ht="32.25" customHeight="1" thickBot="1">
      <c r="A4" s="110"/>
      <c r="B4" s="111"/>
      <c r="C4" s="112"/>
      <c r="D4" s="52" t="s">
        <v>4</v>
      </c>
      <c r="E4" s="52" t="s">
        <v>56</v>
      </c>
      <c r="F4" s="52" t="s">
        <v>57</v>
      </c>
      <c r="G4" s="52" t="s">
        <v>58</v>
      </c>
      <c r="H4" s="52" t="s">
        <v>5</v>
      </c>
      <c r="I4" s="52" t="s">
        <v>6</v>
      </c>
      <c r="J4" s="53" t="s">
        <v>59</v>
      </c>
      <c r="K4" s="53" t="s">
        <v>7</v>
      </c>
      <c r="L4" s="53" t="s">
        <v>8</v>
      </c>
      <c r="M4" s="53" t="s">
        <v>148</v>
      </c>
      <c r="N4" s="53" t="s">
        <v>9</v>
      </c>
      <c r="O4" s="53" t="s">
        <v>149</v>
      </c>
      <c r="P4" s="117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</row>
    <row r="5" spans="1:134" ht="15.75">
      <c r="A5" s="56" t="s">
        <v>150</v>
      </c>
      <c r="B5" s="57"/>
      <c r="C5" s="57"/>
      <c r="D5" s="58">
        <f>SUM(D6:D15)</f>
        <v>7588286</v>
      </c>
      <c r="E5" s="58">
        <f>SUM(E6:E15)</f>
        <v>0</v>
      </c>
      <c r="F5" s="58">
        <f>SUM(F6:F15)</f>
        <v>0</v>
      </c>
      <c r="G5" s="58">
        <f>SUM(G6:G15)</f>
        <v>0</v>
      </c>
      <c r="H5" s="58">
        <f>SUM(H6:H15)</f>
        <v>0</v>
      </c>
      <c r="I5" s="58">
        <f>SUM(I6:I15)</f>
        <v>0</v>
      </c>
      <c r="J5" s="58">
        <f>SUM(J6:J15)</f>
        <v>0</v>
      </c>
      <c r="K5" s="58">
        <f>SUM(K6:K15)</f>
        <v>0</v>
      </c>
      <c r="L5" s="58">
        <f>SUM(L6:L15)</f>
        <v>0</v>
      </c>
      <c r="M5" s="58">
        <f>SUM(M6:M15)</f>
        <v>0</v>
      </c>
      <c r="N5" s="58">
        <f>SUM(N6:N15)</f>
        <v>0</v>
      </c>
      <c r="O5" s="59">
        <f>SUM(D5:N5)</f>
        <v>7588286</v>
      </c>
      <c r="P5" s="60">
        <f>(O5/P$62)</f>
        <v>611.31765084991537</v>
      </c>
      <c r="Q5" s="61"/>
    </row>
    <row r="6" spans="1:134">
      <c r="A6" s="63"/>
      <c r="B6" s="64">
        <v>311</v>
      </c>
      <c r="C6" s="65" t="s">
        <v>2</v>
      </c>
      <c r="D6" s="66">
        <v>5533132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f>SUM(D6:N6)</f>
        <v>5533132</v>
      </c>
      <c r="P6" s="67">
        <f>(O6/P$62)</f>
        <v>445.75300088616774</v>
      </c>
      <c r="Q6" s="68"/>
    </row>
    <row r="7" spans="1:134">
      <c r="A7" s="63"/>
      <c r="B7" s="64">
        <v>312.41000000000003</v>
      </c>
      <c r="C7" s="65" t="s">
        <v>151</v>
      </c>
      <c r="D7" s="66">
        <v>248969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f t="shared" ref="O7:O15" si="0">SUM(D7:N7)</f>
        <v>248969</v>
      </c>
      <c r="P7" s="67">
        <f>(O7/P$62)</f>
        <v>20.057117538064933</v>
      </c>
      <c r="Q7" s="68"/>
    </row>
    <row r="8" spans="1:134">
      <c r="A8" s="63"/>
      <c r="B8" s="64">
        <v>312.43</v>
      </c>
      <c r="C8" s="65" t="s">
        <v>152</v>
      </c>
      <c r="D8" s="66">
        <v>157793</v>
      </c>
      <c r="E8" s="66">
        <v>0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f t="shared" si="0"/>
        <v>157793</v>
      </c>
      <c r="P8" s="67">
        <f>(O8/P$62)</f>
        <v>12.711914927898171</v>
      </c>
      <c r="Q8" s="68"/>
    </row>
    <row r="9" spans="1:134">
      <c r="A9" s="63"/>
      <c r="B9" s="64">
        <v>312.51</v>
      </c>
      <c r="C9" s="65" t="s">
        <v>138</v>
      </c>
      <c r="D9" s="66">
        <v>115033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f t="shared" si="0"/>
        <v>115033</v>
      </c>
      <c r="P9" s="67">
        <f>(O9/P$62)</f>
        <v>9.2671392894546045</v>
      </c>
      <c r="Q9" s="68"/>
    </row>
    <row r="10" spans="1:134">
      <c r="A10" s="63"/>
      <c r="B10" s="64">
        <v>312.52</v>
      </c>
      <c r="C10" s="65" t="s">
        <v>139</v>
      </c>
      <c r="D10" s="66">
        <v>199228</v>
      </c>
      <c r="E10" s="66">
        <v>0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f t="shared" si="0"/>
        <v>199228</v>
      </c>
      <c r="P10" s="67">
        <f>(O10/P$62)</f>
        <v>16.049947635543383</v>
      </c>
      <c r="Q10" s="68"/>
    </row>
    <row r="11" spans="1:134">
      <c r="A11" s="63"/>
      <c r="B11" s="64">
        <v>314.10000000000002</v>
      </c>
      <c r="C11" s="65" t="s">
        <v>13</v>
      </c>
      <c r="D11" s="66">
        <v>821209</v>
      </c>
      <c r="E11" s="66">
        <v>0</v>
      </c>
      <c r="F11" s="66">
        <v>0</v>
      </c>
      <c r="G11" s="66">
        <v>0</v>
      </c>
      <c r="H11" s="66">
        <v>0</v>
      </c>
      <c r="I11" s="66">
        <v>0</v>
      </c>
      <c r="J11" s="66">
        <v>0</v>
      </c>
      <c r="K11" s="66">
        <v>0</v>
      </c>
      <c r="L11" s="66">
        <v>0</v>
      </c>
      <c r="M11" s="66">
        <v>0</v>
      </c>
      <c r="N11" s="66">
        <v>0</v>
      </c>
      <c r="O11" s="66">
        <f t="shared" si="0"/>
        <v>821209</v>
      </c>
      <c r="P11" s="67">
        <f>(O11/P$62)</f>
        <v>66.157173930556681</v>
      </c>
      <c r="Q11" s="68"/>
    </row>
    <row r="12" spans="1:134">
      <c r="A12" s="63"/>
      <c r="B12" s="64">
        <v>314.3</v>
      </c>
      <c r="C12" s="65" t="s">
        <v>14</v>
      </c>
      <c r="D12" s="66">
        <v>185741</v>
      </c>
      <c r="E12" s="66">
        <v>0</v>
      </c>
      <c r="F12" s="66">
        <v>0</v>
      </c>
      <c r="G12" s="66">
        <v>0</v>
      </c>
      <c r="H12" s="66">
        <v>0</v>
      </c>
      <c r="I12" s="66">
        <v>0</v>
      </c>
      <c r="J12" s="66">
        <v>0</v>
      </c>
      <c r="K12" s="66">
        <v>0</v>
      </c>
      <c r="L12" s="66">
        <v>0</v>
      </c>
      <c r="M12" s="66">
        <v>0</v>
      </c>
      <c r="N12" s="66">
        <v>0</v>
      </c>
      <c r="O12" s="66">
        <f t="shared" si="0"/>
        <v>185741</v>
      </c>
      <c r="P12" s="67">
        <f>(O12/P$62)</f>
        <v>14.963425441069846</v>
      </c>
      <c r="Q12" s="68"/>
    </row>
    <row r="13" spans="1:134">
      <c r="A13" s="63"/>
      <c r="B13" s="64">
        <v>314.8</v>
      </c>
      <c r="C13" s="65" t="s">
        <v>64</v>
      </c>
      <c r="D13" s="66">
        <v>5023</v>
      </c>
      <c r="E13" s="66">
        <v>0</v>
      </c>
      <c r="F13" s="66">
        <v>0</v>
      </c>
      <c r="G13" s="66">
        <v>0</v>
      </c>
      <c r="H13" s="66">
        <v>0</v>
      </c>
      <c r="I13" s="66">
        <v>0</v>
      </c>
      <c r="J13" s="66">
        <v>0</v>
      </c>
      <c r="K13" s="66">
        <v>0</v>
      </c>
      <c r="L13" s="66">
        <v>0</v>
      </c>
      <c r="M13" s="66">
        <v>0</v>
      </c>
      <c r="N13" s="66">
        <v>0</v>
      </c>
      <c r="O13" s="66">
        <f t="shared" si="0"/>
        <v>5023</v>
      </c>
      <c r="P13" s="67">
        <f>(O13/P$62)</f>
        <v>0.40465640860388302</v>
      </c>
      <c r="Q13" s="68"/>
    </row>
    <row r="14" spans="1:134">
      <c r="A14" s="63"/>
      <c r="B14" s="64">
        <v>315.10000000000002</v>
      </c>
      <c r="C14" s="65" t="s">
        <v>153</v>
      </c>
      <c r="D14" s="66">
        <v>298379</v>
      </c>
      <c r="E14" s="66">
        <v>0</v>
      </c>
      <c r="F14" s="66">
        <v>0</v>
      </c>
      <c r="G14" s="66">
        <v>0</v>
      </c>
      <c r="H14" s="66">
        <v>0</v>
      </c>
      <c r="I14" s="66">
        <v>0</v>
      </c>
      <c r="J14" s="66">
        <v>0</v>
      </c>
      <c r="K14" s="66">
        <v>0</v>
      </c>
      <c r="L14" s="66">
        <v>0</v>
      </c>
      <c r="M14" s="66">
        <v>0</v>
      </c>
      <c r="N14" s="66">
        <v>0</v>
      </c>
      <c r="O14" s="66">
        <f t="shared" si="0"/>
        <v>298379</v>
      </c>
      <c r="P14" s="67">
        <f>(O14/P$62)</f>
        <v>24.037621848062514</v>
      </c>
      <c r="Q14" s="68"/>
    </row>
    <row r="15" spans="1:134">
      <c r="A15" s="63"/>
      <c r="B15" s="64">
        <v>316</v>
      </c>
      <c r="C15" s="65" t="s">
        <v>100</v>
      </c>
      <c r="D15" s="66">
        <v>23779</v>
      </c>
      <c r="E15" s="66">
        <v>0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f t="shared" si="0"/>
        <v>23779</v>
      </c>
      <c r="P15" s="67">
        <f>(O15/P$62)</f>
        <v>1.9156529444936761</v>
      </c>
      <c r="Q15" s="68"/>
    </row>
    <row r="16" spans="1:134" ht="15.75">
      <c r="A16" s="69" t="s">
        <v>17</v>
      </c>
      <c r="B16" s="70"/>
      <c r="C16" s="71"/>
      <c r="D16" s="72">
        <f>SUM(D17:D25)</f>
        <v>3470147</v>
      </c>
      <c r="E16" s="72">
        <f>SUM(E17:E25)</f>
        <v>1292138</v>
      </c>
      <c r="F16" s="72">
        <f>SUM(F17:F25)</f>
        <v>0</v>
      </c>
      <c r="G16" s="72">
        <f>SUM(G17:G25)</f>
        <v>0</v>
      </c>
      <c r="H16" s="72">
        <f>SUM(H17:H25)</f>
        <v>0</v>
      </c>
      <c r="I16" s="72">
        <f>SUM(I17:I25)</f>
        <v>2674548</v>
      </c>
      <c r="J16" s="72">
        <f>SUM(J17:J25)</f>
        <v>0</v>
      </c>
      <c r="K16" s="72">
        <f>SUM(K17:K25)</f>
        <v>0</v>
      </c>
      <c r="L16" s="72">
        <f>SUM(L17:L25)</f>
        <v>0</v>
      </c>
      <c r="M16" s="72">
        <f>SUM(M17:M25)</f>
        <v>6032578</v>
      </c>
      <c r="N16" s="72">
        <f>SUM(N17:N25)</f>
        <v>0</v>
      </c>
      <c r="O16" s="73">
        <f>SUM(D16:N16)</f>
        <v>13469411</v>
      </c>
      <c r="P16" s="74">
        <f>(O16/P$62)</f>
        <v>1085.1052122774511</v>
      </c>
      <c r="Q16" s="75"/>
    </row>
    <row r="17" spans="1:17">
      <c r="A17" s="63"/>
      <c r="B17" s="64">
        <v>322</v>
      </c>
      <c r="C17" s="65" t="s">
        <v>154</v>
      </c>
      <c r="D17" s="66">
        <v>1914683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f>SUM(D17:N17)</f>
        <v>1914683</v>
      </c>
      <c r="P17" s="67">
        <f>(O17/P$62)</f>
        <v>154.2482075243696</v>
      </c>
      <c r="Q17" s="68"/>
    </row>
    <row r="18" spans="1:17">
      <c r="A18" s="63"/>
      <c r="B18" s="64">
        <v>322.89999999999998</v>
      </c>
      <c r="C18" s="65" t="s">
        <v>155</v>
      </c>
      <c r="D18" s="66">
        <v>781205</v>
      </c>
      <c r="E18" s="66">
        <v>0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6032578</v>
      </c>
      <c r="N18" s="66">
        <v>0</v>
      </c>
      <c r="O18" s="66">
        <f t="shared" ref="O18:O25" si="1">SUM(D18:N18)</f>
        <v>6813783</v>
      </c>
      <c r="P18" s="67">
        <f>(O18/P$62)</f>
        <v>548.9231450898252</v>
      </c>
      <c r="Q18" s="68"/>
    </row>
    <row r="19" spans="1:17">
      <c r="A19" s="63"/>
      <c r="B19" s="64">
        <v>323.10000000000002</v>
      </c>
      <c r="C19" s="65" t="s">
        <v>18</v>
      </c>
      <c r="D19" s="66">
        <v>645180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f t="shared" si="1"/>
        <v>645180</v>
      </c>
      <c r="P19" s="67">
        <f>(O19/P$62)</f>
        <v>51.976154032063157</v>
      </c>
      <c r="Q19" s="68"/>
    </row>
    <row r="20" spans="1:17">
      <c r="A20" s="63"/>
      <c r="B20" s="64">
        <v>323.7</v>
      </c>
      <c r="C20" s="65" t="s">
        <v>19</v>
      </c>
      <c r="D20" s="66">
        <v>129079</v>
      </c>
      <c r="E20" s="66">
        <v>0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66">
        <f t="shared" si="1"/>
        <v>129079</v>
      </c>
      <c r="P20" s="67">
        <f>(O20/P$62)</f>
        <v>10.398694916619673</v>
      </c>
      <c r="Q20" s="68"/>
    </row>
    <row r="21" spans="1:17">
      <c r="A21" s="63"/>
      <c r="B21" s="64">
        <v>324.11</v>
      </c>
      <c r="C21" s="65" t="s">
        <v>20</v>
      </c>
      <c r="D21" s="66">
        <v>0</v>
      </c>
      <c r="E21" s="66">
        <v>349564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f t="shared" si="1"/>
        <v>349564</v>
      </c>
      <c r="P21" s="67">
        <f>(O21/P$62)</f>
        <v>28.161121404978651</v>
      </c>
      <c r="Q21" s="68"/>
    </row>
    <row r="22" spans="1:17">
      <c r="A22" s="63"/>
      <c r="B22" s="64">
        <v>324.20999999999998</v>
      </c>
      <c r="C22" s="65" t="s">
        <v>21</v>
      </c>
      <c r="D22" s="66">
        <v>0</v>
      </c>
      <c r="E22" s="66">
        <v>0</v>
      </c>
      <c r="F22" s="66">
        <v>0</v>
      </c>
      <c r="G22" s="66">
        <v>0</v>
      </c>
      <c r="H22" s="66">
        <v>0</v>
      </c>
      <c r="I22" s="66">
        <v>2674548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f t="shared" si="1"/>
        <v>2674548</v>
      </c>
      <c r="P22" s="67">
        <f>(O22/P$62)</f>
        <v>215.4634657214211</v>
      </c>
      <c r="Q22" s="68"/>
    </row>
    <row r="23" spans="1:17">
      <c r="A23" s="63"/>
      <c r="B23" s="64">
        <v>324.31</v>
      </c>
      <c r="C23" s="65" t="s">
        <v>22</v>
      </c>
      <c r="D23" s="66">
        <v>0</v>
      </c>
      <c r="E23" s="66">
        <v>256650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f t="shared" si="1"/>
        <v>256650</v>
      </c>
      <c r="P23" s="67">
        <f>(O23/P$62)</f>
        <v>20.675904293885441</v>
      </c>
      <c r="Q23" s="68"/>
    </row>
    <row r="24" spans="1:17">
      <c r="A24" s="63"/>
      <c r="B24" s="64">
        <v>324.61</v>
      </c>
      <c r="C24" s="65" t="s">
        <v>23</v>
      </c>
      <c r="D24" s="66">
        <v>0</v>
      </c>
      <c r="E24" s="66">
        <v>505344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f t="shared" si="1"/>
        <v>505344</v>
      </c>
      <c r="P24" s="67">
        <f>(O24/P$62)</f>
        <v>40.710867638765812</v>
      </c>
      <c r="Q24" s="68"/>
    </row>
    <row r="25" spans="1:17">
      <c r="A25" s="63"/>
      <c r="B25" s="64">
        <v>324.91000000000003</v>
      </c>
      <c r="C25" s="65" t="s">
        <v>24</v>
      </c>
      <c r="D25" s="66">
        <v>0</v>
      </c>
      <c r="E25" s="66">
        <v>180580</v>
      </c>
      <c r="F25" s="66">
        <v>0</v>
      </c>
      <c r="G25" s="66">
        <v>0</v>
      </c>
      <c r="H25" s="66">
        <v>0</v>
      </c>
      <c r="I25" s="66">
        <v>0</v>
      </c>
      <c r="J25" s="66">
        <v>0</v>
      </c>
      <c r="K25" s="66">
        <v>0</v>
      </c>
      <c r="L25" s="66">
        <v>0</v>
      </c>
      <c r="M25" s="66">
        <v>0</v>
      </c>
      <c r="N25" s="66">
        <v>0</v>
      </c>
      <c r="O25" s="66">
        <f t="shared" si="1"/>
        <v>180580</v>
      </c>
      <c r="P25" s="67">
        <f>(O25/P$62)</f>
        <v>14.547651655522436</v>
      </c>
      <c r="Q25" s="68"/>
    </row>
    <row r="26" spans="1:17" ht="15.75">
      <c r="A26" s="69" t="s">
        <v>157</v>
      </c>
      <c r="B26" s="70"/>
      <c r="C26" s="71"/>
      <c r="D26" s="72">
        <f>SUM(D27:D33)</f>
        <v>1784887</v>
      </c>
      <c r="E26" s="72">
        <f>SUM(E27:E33)</f>
        <v>0</v>
      </c>
      <c r="F26" s="72">
        <f>SUM(F27:F33)</f>
        <v>0</v>
      </c>
      <c r="G26" s="72">
        <f>SUM(G27:G33)</f>
        <v>0</v>
      </c>
      <c r="H26" s="72">
        <f>SUM(H27:H33)</f>
        <v>0</v>
      </c>
      <c r="I26" s="72">
        <f>SUM(I27:I33)</f>
        <v>0</v>
      </c>
      <c r="J26" s="72">
        <f>SUM(J27:J33)</f>
        <v>0</v>
      </c>
      <c r="K26" s="72">
        <f>SUM(K27:K33)</f>
        <v>0</v>
      </c>
      <c r="L26" s="72">
        <f>SUM(L27:L33)</f>
        <v>0</v>
      </c>
      <c r="M26" s="72">
        <f>SUM(M27:M33)</f>
        <v>0</v>
      </c>
      <c r="N26" s="72">
        <f>SUM(N27:N33)</f>
        <v>0</v>
      </c>
      <c r="O26" s="73">
        <f>SUM(D26:N26)</f>
        <v>1784887</v>
      </c>
      <c r="P26" s="74">
        <f>(O26/P$62)</f>
        <v>143.79175058406508</v>
      </c>
      <c r="Q26" s="75"/>
    </row>
    <row r="27" spans="1:17">
      <c r="A27" s="63"/>
      <c r="B27" s="64">
        <v>331.1</v>
      </c>
      <c r="C27" s="65" t="s">
        <v>125</v>
      </c>
      <c r="D27" s="66">
        <v>230337</v>
      </c>
      <c r="E27" s="66">
        <v>0</v>
      </c>
      <c r="F27" s="66">
        <v>0</v>
      </c>
      <c r="G27" s="66">
        <v>0</v>
      </c>
      <c r="H27" s="66">
        <v>0</v>
      </c>
      <c r="I27" s="66">
        <v>0</v>
      </c>
      <c r="J27" s="66">
        <v>0</v>
      </c>
      <c r="K27" s="66">
        <v>0</v>
      </c>
      <c r="L27" s="66">
        <v>0</v>
      </c>
      <c r="M27" s="66">
        <v>0</v>
      </c>
      <c r="N27" s="66">
        <v>0</v>
      </c>
      <c r="O27" s="66">
        <f>SUM(D27:N27)</f>
        <v>230337</v>
      </c>
      <c r="P27" s="67">
        <f>(O27/P$62)</f>
        <v>18.556110529283817</v>
      </c>
      <c r="Q27" s="68"/>
    </row>
    <row r="28" spans="1:17">
      <c r="A28" s="63"/>
      <c r="B28" s="64">
        <v>331.2</v>
      </c>
      <c r="C28" s="65" t="s">
        <v>26</v>
      </c>
      <c r="D28" s="66">
        <v>15030</v>
      </c>
      <c r="E28" s="66">
        <v>0</v>
      </c>
      <c r="F28" s="66">
        <v>0</v>
      </c>
      <c r="G28" s="66">
        <v>0</v>
      </c>
      <c r="H28" s="66">
        <v>0</v>
      </c>
      <c r="I28" s="66">
        <v>0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f>SUM(D28:N28)</f>
        <v>15030</v>
      </c>
      <c r="P28" s="67">
        <f>(O28/P$62)</f>
        <v>1.2108273584145655</v>
      </c>
      <c r="Q28" s="68"/>
    </row>
    <row r="29" spans="1:17">
      <c r="A29" s="63"/>
      <c r="B29" s="64">
        <v>335.125</v>
      </c>
      <c r="C29" s="65" t="s">
        <v>158</v>
      </c>
      <c r="D29" s="66">
        <v>527899</v>
      </c>
      <c r="E29" s="66">
        <v>0</v>
      </c>
      <c r="F29" s="66">
        <v>0</v>
      </c>
      <c r="G29" s="66">
        <v>0</v>
      </c>
      <c r="H29" s="66">
        <v>0</v>
      </c>
      <c r="I29" s="66">
        <v>0</v>
      </c>
      <c r="J29" s="66">
        <v>0</v>
      </c>
      <c r="K29" s="66">
        <v>0</v>
      </c>
      <c r="L29" s="66">
        <v>0</v>
      </c>
      <c r="M29" s="66">
        <v>0</v>
      </c>
      <c r="N29" s="66">
        <v>0</v>
      </c>
      <c r="O29" s="66">
        <f t="shared" ref="O29:O32" si="2">SUM(D29:N29)</f>
        <v>527899</v>
      </c>
      <c r="P29" s="67">
        <f>(O29/P$62)</f>
        <v>42.527914283412549</v>
      </c>
      <c r="Q29" s="68"/>
    </row>
    <row r="30" spans="1:17">
      <c r="A30" s="63"/>
      <c r="B30" s="64">
        <v>335.14</v>
      </c>
      <c r="C30" s="65" t="s">
        <v>117</v>
      </c>
      <c r="D30" s="66">
        <v>68457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f t="shared" si="2"/>
        <v>68457</v>
      </c>
      <c r="P30" s="67">
        <f>(O30/P$62)</f>
        <v>5.51494401031177</v>
      </c>
      <c r="Q30" s="68"/>
    </row>
    <row r="31" spans="1:17">
      <c r="A31" s="63"/>
      <c r="B31" s="64">
        <v>335.15</v>
      </c>
      <c r="C31" s="65" t="s">
        <v>118</v>
      </c>
      <c r="D31" s="66">
        <v>12502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f t="shared" si="2"/>
        <v>12502</v>
      </c>
      <c r="P31" s="67">
        <f>(O31/P$62)</f>
        <v>1.0071699025215499</v>
      </c>
      <c r="Q31" s="68"/>
    </row>
    <row r="32" spans="1:17">
      <c r="A32" s="63"/>
      <c r="B32" s="64">
        <v>335.18</v>
      </c>
      <c r="C32" s="65" t="s">
        <v>159</v>
      </c>
      <c r="D32" s="66">
        <v>877578</v>
      </c>
      <c r="E32" s="66">
        <v>0</v>
      </c>
      <c r="F32" s="66">
        <v>0</v>
      </c>
      <c r="G32" s="66">
        <v>0</v>
      </c>
      <c r="H32" s="66">
        <v>0</v>
      </c>
      <c r="I32" s="66">
        <v>0</v>
      </c>
      <c r="J32" s="66">
        <v>0</v>
      </c>
      <c r="K32" s="66">
        <v>0</v>
      </c>
      <c r="L32" s="66">
        <v>0</v>
      </c>
      <c r="M32" s="66">
        <v>0</v>
      </c>
      <c r="N32" s="66">
        <v>0</v>
      </c>
      <c r="O32" s="66">
        <f t="shared" si="2"/>
        <v>877578</v>
      </c>
      <c r="P32" s="67">
        <f>(O32/P$62)</f>
        <v>70.698300169177472</v>
      </c>
      <c r="Q32" s="68"/>
    </row>
    <row r="33" spans="1:17">
      <c r="A33" s="63"/>
      <c r="B33" s="64">
        <v>338</v>
      </c>
      <c r="C33" s="65" t="s">
        <v>121</v>
      </c>
      <c r="D33" s="66">
        <v>53084</v>
      </c>
      <c r="E33" s="66">
        <v>0</v>
      </c>
      <c r="F33" s="66">
        <v>0</v>
      </c>
      <c r="G33" s="66">
        <v>0</v>
      </c>
      <c r="H33" s="66">
        <v>0</v>
      </c>
      <c r="I33" s="66">
        <v>0</v>
      </c>
      <c r="J33" s="66">
        <v>0</v>
      </c>
      <c r="K33" s="66">
        <v>0</v>
      </c>
      <c r="L33" s="66">
        <v>0</v>
      </c>
      <c r="M33" s="66">
        <v>0</v>
      </c>
      <c r="N33" s="66">
        <v>0</v>
      </c>
      <c r="O33" s="66">
        <f>SUM(D33:N33)</f>
        <v>53084</v>
      </c>
      <c r="P33" s="67">
        <f>(O33/P$62)</f>
        <v>4.276484330943366</v>
      </c>
      <c r="Q33" s="68"/>
    </row>
    <row r="34" spans="1:17" ht="15.75">
      <c r="A34" s="69" t="s">
        <v>36</v>
      </c>
      <c r="B34" s="70"/>
      <c r="C34" s="71"/>
      <c r="D34" s="72">
        <f>SUM(D35:D43)</f>
        <v>2100822</v>
      </c>
      <c r="E34" s="72">
        <f>SUM(E35:E43)</f>
        <v>0</v>
      </c>
      <c r="F34" s="72">
        <f>SUM(F35:F43)</f>
        <v>0</v>
      </c>
      <c r="G34" s="72">
        <f>SUM(G35:G43)</f>
        <v>0</v>
      </c>
      <c r="H34" s="72">
        <f>SUM(H35:H43)</f>
        <v>0</v>
      </c>
      <c r="I34" s="72">
        <f>SUM(I35:I43)</f>
        <v>5151862</v>
      </c>
      <c r="J34" s="72">
        <f>SUM(J35:J43)</f>
        <v>0</v>
      </c>
      <c r="K34" s="72">
        <f>SUM(K35:K43)</f>
        <v>0</v>
      </c>
      <c r="L34" s="72">
        <f>SUM(L35:L43)</f>
        <v>0</v>
      </c>
      <c r="M34" s="72">
        <f>SUM(M35:M43)</f>
        <v>0</v>
      </c>
      <c r="N34" s="72">
        <f>SUM(N35:N43)</f>
        <v>0</v>
      </c>
      <c r="O34" s="72">
        <f>SUM(D34:N34)</f>
        <v>7252684</v>
      </c>
      <c r="P34" s="74">
        <f>(O34/P$62)</f>
        <v>584.28131797309277</v>
      </c>
      <c r="Q34" s="75"/>
    </row>
    <row r="35" spans="1:17">
      <c r="A35" s="63"/>
      <c r="B35" s="64">
        <v>341.9</v>
      </c>
      <c r="C35" s="65" t="s">
        <v>103</v>
      </c>
      <c r="D35" s="66">
        <v>271409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66">
        <v>0</v>
      </c>
      <c r="N35" s="66">
        <v>0</v>
      </c>
      <c r="O35" s="66">
        <f t="shared" ref="O35:O43" si="3">SUM(D35:N35)</f>
        <v>271409</v>
      </c>
      <c r="P35" s="67">
        <f>(O35/P$62)</f>
        <v>21.864899701925403</v>
      </c>
      <c r="Q35" s="68"/>
    </row>
    <row r="36" spans="1:17">
      <c r="A36" s="63"/>
      <c r="B36" s="64">
        <v>342.1</v>
      </c>
      <c r="C36" s="65" t="s">
        <v>134</v>
      </c>
      <c r="D36" s="66">
        <v>42343</v>
      </c>
      <c r="E36" s="66">
        <v>0</v>
      </c>
      <c r="F36" s="66">
        <v>0</v>
      </c>
      <c r="G36" s="66">
        <v>0</v>
      </c>
      <c r="H36" s="66">
        <v>0</v>
      </c>
      <c r="I36" s="66">
        <v>0</v>
      </c>
      <c r="J36" s="66">
        <v>0</v>
      </c>
      <c r="K36" s="66">
        <v>0</v>
      </c>
      <c r="L36" s="66">
        <v>0</v>
      </c>
      <c r="M36" s="66">
        <v>0</v>
      </c>
      <c r="N36" s="66">
        <v>0</v>
      </c>
      <c r="O36" s="66">
        <f t="shared" si="3"/>
        <v>42343</v>
      </c>
      <c r="P36" s="67">
        <f>(O36/P$62)</f>
        <v>3.4111818255055186</v>
      </c>
      <c r="Q36" s="68"/>
    </row>
    <row r="37" spans="1:17">
      <c r="A37" s="63"/>
      <c r="B37" s="64">
        <v>343.3</v>
      </c>
      <c r="C37" s="65" t="s">
        <v>40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66">
        <v>2850374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f t="shared" si="3"/>
        <v>2850374</v>
      </c>
      <c r="P37" s="67">
        <f>(O37/P$62)</f>
        <v>229.62813179730927</v>
      </c>
      <c r="Q37" s="68"/>
    </row>
    <row r="38" spans="1:17">
      <c r="A38" s="63"/>
      <c r="B38" s="64">
        <v>343.4</v>
      </c>
      <c r="C38" s="65" t="s">
        <v>41</v>
      </c>
      <c r="D38" s="66">
        <v>1616257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f t="shared" si="3"/>
        <v>1616257</v>
      </c>
      <c r="P38" s="67">
        <f>(O38/P$62)</f>
        <v>130.20679932329011</v>
      </c>
      <c r="Q38" s="68"/>
    </row>
    <row r="39" spans="1:17">
      <c r="A39" s="63"/>
      <c r="B39" s="64">
        <v>343.5</v>
      </c>
      <c r="C39" s="65" t="s">
        <v>42</v>
      </c>
      <c r="D39" s="66">
        <v>0</v>
      </c>
      <c r="E39" s="66">
        <v>0</v>
      </c>
      <c r="F39" s="66">
        <v>0</v>
      </c>
      <c r="G39" s="66">
        <v>0</v>
      </c>
      <c r="H39" s="66">
        <v>0</v>
      </c>
      <c r="I39" s="66">
        <v>2044172</v>
      </c>
      <c r="J39" s="66">
        <v>0</v>
      </c>
      <c r="K39" s="66">
        <v>0</v>
      </c>
      <c r="L39" s="66">
        <v>0</v>
      </c>
      <c r="M39" s="66">
        <v>0</v>
      </c>
      <c r="N39" s="66">
        <v>0</v>
      </c>
      <c r="O39" s="66">
        <f t="shared" si="3"/>
        <v>2044172</v>
      </c>
      <c r="P39" s="67">
        <f>(O39/P$62)</f>
        <v>164.67993232900992</v>
      </c>
      <c r="Q39" s="68"/>
    </row>
    <row r="40" spans="1:17">
      <c r="A40" s="63"/>
      <c r="B40" s="64">
        <v>343.8</v>
      </c>
      <c r="C40" s="65" t="s">
        <v>67</v>
      </c>
      <c r="D40" s="66">
        <v>23300</v>
      </c>
      <c r="E40" s="66">
        <v>0</v>
      </c>
      <c r="F40" s="66">
        <v>0</v>
      </c>
      <c r="G40" s="66">
        <v>0</v>
      </c>
      <c r="H40" s="66">
        <v>0</v>
      </c>
      <c r="I40" s="66">
        <v>0</v>
      </c>
      <c r="J40" s="66">
        <v>0</v>
      </c>
      <c r="K40" s="66">
        <v>0</v>
      </c>
      <c r="L40" s="66">
        <v>0</v>
      </c>
      <c r="M40" s="66">
        <v>0</v>
      </c>
      <c r="N40" s="66">
        <v>0</v>
      </c>
      <c r="O40" s="66">
        <f t="shared" si="3"/>
        <v>23300</v>
      </c>
      <c r="P40" s="67">
        <f>(O40/P$62)</f>
        <v>1.8770643680012891</v>
      </c>
      <c r="Q40" s="68"/>
    </row>
    <row r="41" spans="1:17">
      <c r="A41" s="63"/>
      <c r="B41" s="64">
        <v>343.9</v>
      </c>
      <c r="C41" s="65" t="s">
        <v>43</v>
      </c>
      <c r="D41" s="66">
        <v>0</v>
      </c>
      <c r="E41" s="66">
        <v>0</v>
      </c>
      <c r="F41" s="66">
        <v>0</v>
      </c>
      <c r="G41" s="66">
        <v>0</v>
      </c>
      <c r="H41" s="66">
        <v>0</v>
      </c>
      <c r="I41" s="66">
        <v>257316</v>
      </c>
      <c r="J41" s="66">
        <v>0</v>
      </c>
      <c r="K41" s="66">
        <v>0</v>
      </c>
      <c r="L41" s="66">
        <v>0</v>
      </c>
      <c r="M41" s="66">
        <v>0</v>
      </c>
      <c r="N41" s="66">
        <v>0</v>
      </c>
      <c r="O41" s="66">
        <f t="shared" si="3"/>
        <v>257316</v>
      </c>
      <c r="P41" s="67">
        <f>(O41/P$62)</f>
        <v>20.729557721743333</v>
      </c>
      <c r="Q41" s="68"/>
    </row>
    <row r="42" spans="1:17">
      <c r="A42" s="63"/>
      <c r="B42" s="64">
        <v>344.9</v>
      </c>
      <c r="C42" s="65" t="s">
        <v>104</v>
      </c>
      <c r="D42" s="66">
        <v>14723</v>
      </c>
      <c r="E42" s="66">
        <v>0</v>
      </c>
      <c r="F42" s="66">
        <v>0</v>
      </c>
      <c r="G42" s="66">
        <v>0</v>
      </c>
      <c r="H42" s="66">
        <v>0</v>
      </c>
      <c r="I42" s="66">
        <v>0</v>
      </c>
      <c r="J42" s="66">
        <v>0</v>
      </c>
      <c r="K42" s="66">
        <v>0</v>
      </c>
      <c r="L42" s="66">
        <v>0</v>
      </c>
      <c r="M42" s="66">
        <v>0</v>
      </c>
      <c r="N42" s="66">
        <v>0</v>
      </c>
      <c r="O42" s="66">
        <f t="shared" si="3"/>
        <v>14723</v>
      </c>
      <c r="P42" s="67">
        <f>(O42/P$62)</f>
        <v>1.1860952227503423</v>
      </c>
      <c r="Q42" s="68"/>
    </row>
    <row r="43" spans="1:17">
      <c r="A43" s="63"/>
      <c r="B43" s="64">
        <v>347.2</v>
      </c>
      <c r="C43" s="65" t="s">
        <v>45</v>
      </c>
      <c r="D43" s="66">
        <v>132790</v>
      </c>
      <c r="E43" s="66">
        <v>0</v>
      </c>
      <c r="F43" s="66">
        <v>0</v>
      </c>
      <c r="G43" s="66">
        <v>0</v>
      </c>
      <c r="H43" s="66">
        <v>0</v>
      </c>
      <c r="I43" s="66">
        <v>0</v>
      </c>
      <c r="J43" s="66">
        <v>0</v>
      </c>
      <c r="K43" s="66">
        <v>0</v>
      </c>
      <c r="L43" s="66">
        <v>0</v>
      </c>
      <c r="M43" s="66">
        <v>0</v>
      </c>
      <c r="N43" s="66">
        <v>0</v>
      </c>
      <c r="O43" s="66">
        <f t="shared" si="3"/>
        <v>132790</v>
      </c>
      <c r="P43" s="67">
        <f>(O43/P$62)</f>
        <v>10.69765568355756</v>
      </c>
      <c r="Q43" s="68"/>
    </row>
    <row r="44" spans="1:17" ht="15.75">
      <c r="A44" s="69" t="s">
        <v>37</v>
      </c>
      <c r="B44" s="70"/>
      <c r="C44" s="71"/>
      <c r="D44" s="72">
        <f>SUM(D45:D48)</f>
        <v>88636</v>
      </c>
      <c r="E44" s="72">
        <f>SUM(E45:E48)</f>
        <v>0</v>
      </c>
      <c r="F44" s="72">
        <f>SUM(F45:F48)</f>
        <v>0</v>
      </c>
      <c r="G44" s="72">
        <f>SUM(G45:G48)</f>
        <v>0</v>
      </c>
      <c r="H44" s="72">
        <f>SUM(H45:H48)</f>
        <v>0</v>
      </c>
      <c r="I44" s="72">
        <f>SUM(I45:I48)</f>
        <v>0</v>
      </c>
      <c r="J44" s="72">
        <f>SUM(J45:J48)</f>
        <v>0</v>
      </c>
      <c r="K44" s="72">
        <f>SUM(K45:K48)</f>
        <v>0</v>
      </c>
      <c r="L44" s="72">
        <f>SUM(L45:L48)</f>
        <v>0</v>
      </c>
      <c r="M44" s="72">
        <f>SUM(M45:M48)</f>
        <v>0</v>
      </c>
      <c r="N44" s="72">
        <f>SUM(N45:N48)</f>
        <v>0</v>
      </c>
      <c r="O44" s="72">
        <f>SUM(D44:N44)</f>
        <v>88636</v>
      </c>
      <c r="P44" s="74">
        <f>(O44/P$62)</f>
        <v>7.1405784258438736</v>
      </c>
      <c r="Q44" s="75"/>
    </row>
    <row r="45" spans="1:17">
      <c r="A45" s="76"/>
      <c r="B45" s="77">
        <v>351.1</v>
      </c>
      <c r="C45" s="78" t="s">
        <v>48</v>
      </c>
      <c r="D45" s="66">
        <v>26053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f>SUM(D45:N45)</f>
        <v>26053</v>
      </c>
      <c r="P45" s="67">
        <f>(O45/P$62)</f>
        <v>2.0988479819544028</v>
      </c>
      <c r="Q45" s="68"/>
    </row>
    <row r="46" spans="1:17">
      <c r="A46" s="76"/>
      <c r="B46" s="77">
        <v>354</v>
      </c>
      <c r="C46" s="78" t="s">
        <v>49</v>
      </c>
      <c r="D46" s="66">
        <v>45434</v>
      </c>
      <c r="E46" s="66">
        <v>0</v>
      </c>
      <c r="F46" s="66">
        <v>0</v>
      </c>
      <c r="G46" s="66">
        <v>0</v>
      </c>
      <c r="H46" s="66">
        <v>0</v>
      </c>
      <c r="I46" s="66">
        <v>0</v>
      </c>
      <c r="J46" s="66">
        <v>0</v>
      </c>
      <c r="K46" s="66">
        <v>0</v>
      </c>
      <c r="L46" s="66">
        <v>0</v>
      </c>
      <c r="M46" s="66">
        <v>0</v>
      </c>
      <c r="N46" s="66">
        <v>0</v>
      </c>
      <c r="O46" s="66">
        <f t="shared" ref="O46:O48" si="4">SUM(D46:N46)</f>
        <v>45434</v>
      </c>
      <c r="P46" s="67">
        <f>(O46/P$62)</f>
        <v>3.6601949569000243</v>
      </c>
      <c r="Q46" s="68"/>
    </row>
    <row r="47" spans="1:17">
      <c r="A47" s="76"/>
      <c r="B47" s="77">
        <v>358.2</v>
      </c>
      <c r="C47" s="78" t="s">
        <v>105</v>
      </c>
      <c r="D47" s="66">
        <v>11551</v>
      </c>
      <c r="E47" s="66">
        <v>0</v>
      </c>
      <c r="F47" s="66">
        <v>0</v>
      </c>
      <c r="G47" s="66">
        <v>0</v>
      </c>
      <c r="H47" s="66">
        <v>0</v>
      </c>
      <c r="I47" s="66">
        <v>0</v>
      </c>
      <c r="J47" s="66">
        <v>0</v>
      </c>
      <c r="K47" s="66">
        <v>0</v>
      </c>
      <c r="L47" s="66">
        <v>0</v>
      </c>
      <c r="M47" s="66">
        <v>0</v>
      </c>
      <c r="N47" s="66">
        <v>0</v>
      </c>
      <c r="O47" s="66">
        <f>SUM(D47:N47)</f>
        <v>11551</v>
      </c>
      <c r="P47" s="67">
        <f>(O47/P$62)</f>
        <v>0.9305566744542012</v>
      </c>
      <c r="Q47" s="68"/>
    </row>
    <row r="48" spans="1:17">
      <c r="A48" s="76"/>
      <c r="B48" s="77">
        <v>359</v>
      </c>
      <c r="C48" s="78" t="s">
        <v>122</v>
      </c>
      <c r="D48" s="66">
        <v>5598</v>
      </c>
      <c r="E48" s="66">
        <v>0</v>
      </c>
      <c r="F48" s="66">
        <v>0</v>
      </c>
      <c r="G48" s="66">
        <v>0</v>
      </c>
      <c r="H48" s="66">
        <v>0</v>
      </c>
      <c r="I48" s="66">
        <v>0</v>
      </c>
      <c r="J48" s="66">
        <v>0</v>
      </c>
      <c r="K48" s="66">
        <v>0</v>
      </c>
      <c r="L48" s="66">
        <v>0</v>
      </c>
      <c r="M48" s="66">
        <v>0</v>
      </c>
      <c r="N48" s="66">
        <v>0</v>
      </c>
      <c r="O48" s="66">
        <f t="shared" si="4"/>
        <v>5598</v>
      </c>
      <c r="P48" s="67">
        <f>(O48/P$62)</f>
        <v>0.4509788125352453</v>
      </c>
      <c r="Q48" s="68"/>
    </row>
    <row r="49" spans="1:120" ht="15.75">
      <c r="A49" s="69" t="s">
        <v>3</v>
      </c>
      <c r="B49" s="70"/>
      <c r="C49" s="71"/>
      <c r="D49" s="72">
        <f>SUM(D50:D59)</f>
        <v>2005802</v>
      </c>
      <c r="E49" s="72">
        <f>SUM(E50:E59)</f>
        <v>0</v>
      </c>
      <c r="F49" s="72">
        <f>SUM(F50:F59)</f>
        <v>0</v>
      </c>
      <c r="G49" s="72">
        <f>SUM(G50:G59)</f>
        <v>0</v>
      </c>
      <c r="H49" s="72">
        <f>SUM(H50:H59)</f>
        <v>0</v>
      </c>
      <c r="I49" s="72">
        <f>SUM(I50:I59)</f>
        <v>433971</v>
      </c>
      <c r="J49" s="72">
        <f>SUM(J50:J59)</f>
        <v>0</v>
      </c>
      <c r="K49" s="72">
        <f>SUM(K50:K59)</f>
        <v>1137591</v>
      </c>
      <c r="L49" s="72">
        <f>SUM(L50:L59)</f>
        <v>0</v>
      </c>
      <c r="M49" s="72">
        <f>SUM(M50:M59)</f>
        <v>0</v>
      </c>
      <c r="N49" s="72">
        <f>SUM(N50:N59)</f>
        <v>0</v>
      </c>
      <c r="O49" s="72">
        <f>SUM(D49:N49)</f>
        <v>3577364</v>
      </c>
      <c r="P49" s="74">
        <f>(O49/P$62)</f>
        <v>288.19495690002418</v>
      </c>
      <c r="Q49" s="75"/>
    </row>
    <row r="50" spans="1:120">
      <c r="A50" s="63"/>
      <c r="B50" s="64">
        <v>361.1</v>
      </c>
      <c r="C50" s="65" t="s">
        <v>50</v>
      </c>
      <c r="D50" s="66">
        <v>1642804</v>
      </c>
      <c r="E50" s="66">
        <v>0</v>
      </c>
      <c r="F50" s="66">
        <v>0</v>
      </c>
      <c r="G50" s="66">
        <v>0</v>
      </c>
      <c r="H50" s="66">
        <v>0</v>
      </c>
      <c r="I50" s="66">
        <v>0</v>
      </c>
      <c r="J50" s="66">
        <v>0</v>
      </c>
      <c r="K50" s="66">
        <v>3617</v>
      </c>
      <c r="L50" s="66">
        <v>0</v>
      </c>
      <c r="M50" s="66">
        <v>0</v>
      </c>
      <c r="N50" s="66">
        <v>0</v>
      </c>
      <c r="O50" s="66">
        <f>SUM(D50:N50)</f>
        <v>1646421</v>
      </c>
      <c r="P50" s="67">
        <f>(O50/P$62)</f>
        <v>132.63683235317811</v>
      </c>
      <c r="Q50" s="68"/>
    </row>
    <row r="51" spans="1:120">
      <c r="A51" s="63"/>
      <c r="B51" s="64">
        <v>361.2</v>
      </c>
      <c r="C51" s="65" t="s">
        <v>162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61897</v>
      </c>
      <c r="L51" s="66">
        <v>0</v>
      </c>
      <c r="M51" s="66">
        <v>0</v>
      </c>
      <c r="N51" s="66">
        <v>0</v>
      </c>
      <c r="O51" s="66">
        <f t="shared" ref="O51:O59" si="5">SUM(D51:N51)</f>
        <v>61897</v>
      </c>
      <c r="P51" s="67">
        <f>(O51/P$62)</f>
        <v>4.9864658019817929</v>
      </c>
      <c r="Q51" s="68"/>
    </row>
    <row r="52" spans="1:120">
      <c r="A52" s="63"/>
      <c r="B52" s="64">
        <v>361.3</v>
      </c>
      <c r="C52" s="65" t="s">
        <v>90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141756</v>
      </c>
      <c r="L52" s="66">
        <v>0</v>
      </c>
      <c r="M52" s="66">
        <v>0</v>
      </c>
      <c r="N52" s="66">
        <v>0</v>
      </c>
      <c r="O52" s="66">
        <f t="shared" si="5"/>
        <v>141756</v>
      </c>
      <c r="P52" s="67">
        <f>(O52/P$62)</f>
        <v>11.419962942076856</v>
      </c>
      <c r="Q52" s="68"/>
    </row>
    <row r="53" spans="1:120">
      <c r="A53" s="63"/>
      <c r="B53" s="64">
        <v>361.4</v>
      </c>
      <c r="C53" s="65" t="s">
        <v>163</v>
      </c>
      <c r="D53" s="66">
        <v>0</v>
      </c>
      <c r="E53" s="66">
        <v>0</v>
      </c>
      <c r="F53" s="66">
        <v>0</v>
      </c>
      <c r="G53" s="66">
        <v>0</v>
      </c>
      <c r="H53" s="66">
        <v>0</v>
      </c>
      <c r="I53" s="66">
        <v>0</v>
      </c>
      <c r="J53" s="66">
        <v>0</v>
      </c>
      <c r="K53" s="66">
        <v>-4817</v>
      </c>
      <c r="L53" s="66">
        <v>0</v>
      </c>
      <c r="M53" s="66">
        <v>0</v>
      </c>
      <c r="N53" s="66">
        <v>0</v>
      </c>
      <c r="O53" s="66">
        <f t="shared" si="5"/>
        <v>-4817</v>
      </c>
      <c r="P53" s="67">
        <f>(O53/P$62)</f>
        <v>-0.38806090389108194</v>
      </c>
      <c r="Q53" s="68"/>
    </row>
    <row r="54" spans="1:120">
      <c r="A54" s="63"/>
      <c r="B54" s="64">
        <v>362</v>
      </c>
      <c r="C54" s="65" t="s">
        <v>51</v>
      </c>
      <c r="D54" s="66">
        <v>72455</v>
      </c>
      <c r="E54" s="66">
        <v>0</v>
      </c>
      <c r="F54" s="66">
        <v>0</v>
      </c>
      <c r="G54" s="66">
        <v>0</v>
      </c>
      <c r="H54" s="66">
        <v>0</v>
      </c>
      <c r="I54" s="66">
        <v>0</v>
      </c>
      <c r="J54" s="66">
        <v>0</v>
      </c>
      <c r="K54" s="66">
        <v>0</v>
      </c>
      <c r="L54" s="66">
        <v>0</v>
      </c>
      <c r="M54" s="66">
        <v>0</v>
      </c>
      <c r="N54" s="66">
        <v>0</v>
      </c>
      <c r="O54" s="66">
        <f t="shared" si="5"/>
        <v>72455</v>
      </c>
      <c r="P54" s="67">
        <f>(O54/P$62)</f>
        <v>5.8370256988640943</v>
      </c>
      <c r="Q54" s="68"/>
    </row>
    <row r="55" spans="1:120">
      <c r="A55" s="63"/>
      <c r="B55" s="64">
        <v>365</v>
      </c>
      <c r="C55" s="65" t="s">
        <v>128</v>
      </c>
      <c r="D55" s="66">
        <v>21355</v>
      </c>
      <c r="E55" s="66">
        <v>0</v>
      </c>
      <c r="F55" s="66">
        <v>0</v>
      </c>
      <c r="G55" s="66">
        <v>0</v>
      </c>
      <c r="H55" s="66">
        <v>0</v>
      </c>
      <c r="I55" s="66">
        <v>9682</v>
      </c>
      <c r="J55" s="66">
        <v>0</v>
      </c>
      <c r="K55" s="66">
        <v>0</v>
      </c>
      <c r="L55" s="66">
        <v>0</v>
      </c>
      <c r="M55" s="66">
        <v>0</v>
      </c>
      <c r="N55" s="66">
        <v>0</v>
      </c>
      <c r="O55" s="66">
        <f t="shared" si="5"/>
        <v>31037</v>
      </c>
      <c r="P55" s="67">
        <f>(O55/P$62)</f>
        <v>2.5003625231612019</v>
      </c>
      <c r="Q55" s="68"/>
    </row>
    <row r="56" spans="1:120">
      <c r="A56" s="63"/>
      <c r="B56" s="64">
        <v>366</v>
      </c>
      <c r="C56" s="65" t="s">
        <v>75</v>
      </c>
      <c r="D56" s="66">
        <v>221198</v>
      </c>
      <c r="E56" s="66">
        <v>0</v>
      </c>
      <c r="F56" s="66">
        <v>0</v>
      </c>
      <c r="G56" s="66">
        <v>0</v>
      </c>
      <c r="H56" s="66">
        <v>0</v>
      </c>
      <c r="I56" s="66">
        <v>360694</v>
      </c>
      <c r="J56" s="66">
        <v>0</v>
      </c>
      <c r="K56" s="66">
        <v>0</v>
      </c>
      <c r="L56" s="66">
        <v>0</v>
      </c>
      <c r="M56" s="66">
        <v>0</v>
      </c>
      <c r="N56" s="66">
        <v>0</v>
      </c>
      <c r="O56" s="66">
        <f t="shared" si="5"/>
        <v>581892</v>
      </c>
      <c r="P56" s="67">
        <f>(O56/P$62)</f>
        <v>46.877628292918715</v>
      </c>
      <c r="Q56" s="68"/>
    </row>
    <row r="57" spans="1:120">
      <c r="A57" s="63"/>
      <c r="B57" s="64">
        <v>368</v>
      </c>
      <c r="C57" s="65" t="s">
        <v>135</v>
      </c>
      <c r="D57" s="66">
        <v>0</v>
      </c>
      <c r="E57" s="66">
        <v>0</v>
      </c>
      <c r="F57" s="66">
        <v>0</v>
      </c>
      <c r="G57" s="66">
        <v>0</v>
      </c>
      <c r="H57" s="66">
        <v>0</v>
      </c>
      <c r="I57" s="66">
        <v>0</v>
      </c>
      <c r="J57" s="66">
        <v>0</v>
      </c>
      <c r="K57" s="66">
        <v>935138</v>
      </c>
      <c r="L57" s="66">
        <v>0</v>
      </c>
      <c r="M57" s="66">
        <v>0</v>
      </c>
      <c r="N57" s="66">
        <v>0</v>
      </c>
      <c r="O57" s="66">
        <f t="shared" si="5"/>
        <v>935138</v>
      </c>
      <c r="P57" s="67">
        <f>(O57/P$62)</f>
        <v>75.335374204463065</v>
      </c>
      <c r="Q57" s="68"/>
    </row>
    <row r="58" spans="1:120">
      <c r="A58" s="63"/>
      <c r="B58" s="64">
        <v>369.3</v>
      </c>
      <c r="C58" s="65" t="s">
        <v>129</v>
      </c>
      <c r="D58" s="66">
        <v>13935</v>
      </c>
      <c r="E58" s="66">
        <v>0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f>SUM(D58:N58)</f>
        <v>13935</v>
      </c>
      <c r="P58" s="67">
        <f>(O58/P$62)</f>
        <v>1.1226133891887538</v>
      </c>
      <c r="Q58" s="68"/>
    </row>
    <row r="59" spans="1:120" ht="15.75" thickBot="1">
      <c r="A59" s="63"/>
      <c r="B59" s="64">
        <v>369.9</v>
      </c>
      <c r="C59" s="65" t="s">
        <v>53</v>
      </c>
      <c r="D59" s="66">
        <v>34055</v>
      </c>
      <c r="E59" s="66">
        <v>0</v>
      </c>
      <c r="F59" s="66">
        <v>0</v>
      </c>
      <c r="G59" s="66">
        <v>0</v>
      </c>
      <c r="H59" s="66">
        <v>0</v>
      </c>
      <c r="I59" s="66">
        <v>63595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f t="shared" si="5"/>
        <v>97650</v>
      </c>
      <c r="P59" s="67">
        <f>(O59/P$62)</f>
        <v>7.8667525980826554</v>
      </c>
      <c r="Q59" s="68"/>
    </row>
    <row r="60" spans="1:120" ht="16.5" thickBot="1">
      <c r="A60" s="79" t="s">
        <v>46</v>
      </c>
      <c r="B60" s="80"/>
      <c r="C60" s="81"/>
      <c r="D60" s="82">
        <f>SUM(D5,D16,D26,D34,D44,D49)</f>
        <v>17038580</v>
      </c>
      <c r="E60" s="82">
        <f t="shared" ref="E60:N60" si="6">SUM(E5,E16,E26,E34,E44,E49)</f>
        <v>1292138</v>
      </c>
      <c r="F60" s="82">
        <f t="shared" si="6"/>
        <v>0</v>
      </c>
      <c r="G60" s="82">
        <f t="shared" si="6"/>
        <v>0</v>
      </c>
      <c r="H60" s="82">
        <f t="shared" si="6"/>
        <v>0</v>
      </c>
      <c r="I60" s="82">
        <f t="shared" si="6"/>
        <v>8260381</v>
      </c>
      <c r="J60" s="82">
        <f t="shared" si="6"/>
        <v>0</v>
      </c>
      <c r="K60" s="82">
        <f t="shared" si="6"/>
        <v>1137591</v>
      </c>
      <c r="L60" s="82">
        <f t="shared" si="6"/>
        <v>0</v>
      </c>
      <c r="M60" s="82">
        <f t="shared" si="6"/>
        <v>6032578</v>
      </c>
      <c r="N60" s="82">
        <f t="shared" si="6"/>
        <v>0</v>
      </c>
      <c r="O60" s="82">
        <f>SUM(D60:N60)</f>
        <v>33761268</v>
      </c>
      <c r="P60" s="83">
        <f>(O60/P$62)</f>
        <v>2719.8314670103923</v>
      </c>
      <c r="Q60" s="61"/>
      <c r="R60" s="84"/>
      <c r="S60" s="51"/>
      <c r="T60" s="51"/>
      <c r="U60" s="51"/>
      <c r="V60" s="51"/>
      <c r="W60" s="51"/>
      <c r="X60" s="51"/>
      <c r="Y60" s="51"/>
      <c r="Z60" s="51"/>
      <c r="AA60" s="51"/>
      <c r="AB60" s="51"/>
      <c r="AC60" s="51"/>
      <c r="AD60" s="51"/>
      <c r="AE60" s="51"/>
      <c r="AF60" s="51"/>
      <c r="AG60" s="51"/>
      <c r="AH60" s="51"/>
      <c r="AI60" s="51"/>
      <c r="AJ60" s="51"/>
      <c r="AK60" s="51"/>
      <c r="AL60" s="51"/>
      <c r="AM60" s="51"/>
      <c r="AN60" s="51"/>
      <c r="AO60" s="51"/>
      <c r="AP60" s="51"/>
      <c r="AQ60" s="51"/>
      <c r="AR60" s="51"/>
      <c r="AS60" s="51"/>
      <c r="AT60" s="51"/>
      <c r="AU60" s="51"/>
      <c r="AV60" s="51"/>
      <c r="AW60" s="51"/>
      <c r="AX60" s="51"/>
      <c r="AY60" s="51"/>
      <c r="AZ60" s="51"/>
      <c r="BA60" s="51"/>
      <c r="BB60" s="51"/>
      <c r="BC60" s="51"/>
      <c r="BD60" s="51"/>
      <c r="BE60" s="51"/>
      <c r="BF60" s="51"/>
      <c r="BG60" s="51"/>
      <c r="BH60" s="51"/>
      <c r="BI60" s="51"/>
      <c r="BJ60" s="51"/>
      <c r="BK60" s="51"/>
      <c r="BL60" s="51"/>
      <c r="BM60" s="51"/>
      <c r="BN60" s="51"/>
      <c r="BO60" s="51"/>
      <c r="BP60" s="51"/>
      <c r="BQ60" s="51"/>
      <c r="BR60" s="51"/>
      <c r="BS60" s="51"/>
      <c r="BT60" s="51"/>
      <c r="BU60" s="51"/>
      <c r="BV60" s="51"/>
      <c r="BW60" s="51"/>
      <c r="BX60" s="51"/>
      <c r="BY60" s="51"/>
      <c r="BZ60" s="51"/>
      <c r="CA60" s="51"/>
      <c r="CB60" s="51"/>
      <c r="CC60" s="51"/>
      <c r="CD60" s="51"/>
      <c r="CE60" s="51"/>
      <c r="CF60" s="51"/>
      <c r="CG60" s="51"/>
      <c r="CH60" s="51"/>
      <c r="CI60" s="51"/>
      <c r="CJ60" s="51"/>
      <c r="CK60" s="51"/>
      <c r="CL60" s="51"/>
      <c r="CM60" s="51"/>
      <c r="CN60" s="51"/>
      <c r="CO60" s="51"/>
      <c r="CP60" s="51"/>
      <c r="CQ60" s="51"/>
      <c r="CR60" s="51"/>
      <c r="CS60" s="51"/>
      <c r="CT60" s="51"/>
      <c r="CU60" s="51"/>
      <c r="CV60" s="51"/>
      <c r="CW60" s="51"/>
      <c r="CX60" s="51"/>
      <c r="CY60" s="51"/>
      <c r="CZ60" s="51"/>
      <c r="DA60" s="51"/>
      <c r="DB60" s="51"/>
      <c r="DC60" s="51"/>
      <c r="DD60" s="51"/>
      <c r="DE60" s="51"/>
      <c r="DF60" s="51"/>
      <c r="DG60" s="51"/>
      <c r="DH60" s="51"/>
      <c r="DI60" s="51"/>
      <c r="DJ60" s="51"/>
      <c r="DK60" s="51"/>
      <c r="DL60" s="51"/>
      <c r="DM60" s="51"/>
      <c r="DN60" s="51"/>
      <c r="DO60" s="51"/>
      <c r="DP60" s="51"/>
    </row>
    <row r="61" spans="1:120">
      <c r="A61" s="85"/>
      <c r="B61" s="86"/>
      <c r="C61" s="86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8"/>
    </row>
    <row r="62" spans="1:120">
      <c r="A62" s="89"/>
      <c r="B62" s="90"/>
      <c r="C62" s="90"/>
      <c r="D62" s="91"/>
      <c r="E62" s="91"/>
      <c r="F62" s="91"/>
      <c r="G62" s="91"/>
      <c r="H62" s="91"/>
      <c r="I62" s="91"/>
      <c r="J62" s="91"/>
      <c r="K62" s="91"/>
      <c r="L62" s="91"/>
      <c r="M62" s="94" t="s">
        <v>166</v>
      </c>
      <c r="N62" s="94"/>
      <c r="O62" s="94"/>
      <c r="P62" s="92">
        <v>12413</v>
      </c>
    </row>
    <row r="63" spans="1:120">
      <c r="A63" s="95"/>
      <c r="B63" s="96"/>
      <c r="C63" s="96"/>
      <c r="D63" s="96"/>
      <c r="E63" s="96"/>
      <c r="F63" s="96"/>
      <c r="G63" s="96"/>
      <c r="H63" s="96"/>
      <c r="I63" s="96"/>
      <c r="J63" s="96"/>
      <c r="K63" s="96"/>
      <c r="L63" s="96"/>
      <c r="M63" s="96"/>
      <c r="N63" s="96"/>
      <c r="O63" s="96"/>
      <c r="P63" s="97"/>
    </row>
    <row r="64" spans="1:120" ht="15.75" customHeight="1" thickBot="1">
      <c r="A64" s="98" t="s">
        <v>70</v>
      </c>
      <c r="B64" s="99"/>
      <c r="C64" s="99"/>
      <c r="D64" s="99"/>
      <c r="E64" s="99"/>
      <c r="F64" s="99"/>
      <c r="G64" s="99"/>
      <c r="H64" s="99"/>
      <c r="I64" s="99"/>
      <c r="J64" s="99"/>
      <c r="K64" s="99"/>
      <c r="L64" s="99"/>
      <c r="M64" s="99"/>
      <c r="N64" s="99"/>
      <c r="O64" s="99"/>
      <c r="P64" s="100"/>
    </row>
  </sheetData>
  <mergeCells count="10">
    <mergeCell ref="M62:O62"/>
    <mergeCell ref="A63:P63"/>
    <mergeCell ref="A64:P64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66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62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161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55</v>
      </c>
      <c r="B3" s="108"/>
      <c r="C3" s="109"/>
      <c r="D3" s="128" t="s">
        <v>32</v>
      </c>
      <c r="E3" s="129"/>
      <c r="F3" s="129"/>
      <c r="G3" s="129"/>
      <c r="H3" s="130"/>
      <c r="I3" s="128" t="s">
        <v>33</v>
      </c>
      <c r="J3" s="130"/>
      <c r="K3" s="128" t="s">
        <v>35</v>
      </c>
      <c r="L3" s="129"/>
      <c r="M3" s="130"/>
      <c r="N3" s="36"/>
      <c r="O3" s="37"/>
      <c r="P3" s="131" t="s">
        <v>147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56</v>
      </c>
      <c r="F4" s="34" t="s">
        <v>57</v>
      </c>
      <c r="G4" s="34" t="s">
        <v>58</v>
      </c>
      <c r="H4" s="34" t="s">
        <v>5</v>
      </c>
      <c r="I4" s="34" t="s">
        <v>6</v>
      </c>
      <c r="J4" s="35" t="s">
        <v>59</v>
      </c>
      <c r="K4" s="35" t="s">
        <v>7</v>
      </c>
      <c r="L4" s="35" t="s">
        <v>8</v>
      </c>
      <c r="M4" s="35" t="s">
        <v>148</v>
      </c>
      <c r="N4" s="35" t="s">
        <v>9</v>
      </c>
      <c r="O4" s="35" t="s">
        <v>149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150</v>
      </c>
      <c r="B5" s="26"/>
      <c r="C5" s="26"/>
      <c r="D5" s="27">
        <f t="shared" ref="D5:N5" si="0">SUM(D6:D15)</f>
        <v>5558412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5558412</v>
      </c>
      <c r="P5" s="33">
        <f t="shared" ref="P5:P36" si="1">(O5/P$64)</f>
        <v>513.52660753880264</v>
      </c>
      <c r="Q5" s="6"/>
    </row>
    <row r="6" spans="1:134">
      <c r="A6" s="12"/>
      <c r="B6" s="25">
        <v>311</v>
      </c>
      <c r="C6" s="20" t="s">
        <v>2</v>
      </c>
      <c r="D6" s="46">
        <v>3937628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3937628</v>
      </c>
      <c r="P6" s="47">
        <f t="shared" si="1"/>
        <v>363.7867701404287</v>
      </c>
      <c r="Q6" s="9"/>
    </row>
    <row r="7" spans="1:134">
      <c r="A7" s="12"/>
      <c r="B7" s="25">
        <v>312.41000000000003</v>
      </c>
      <c r="C7" s="20" t="s">
        <v>151</v>
      </c>
      <c r="D7" s="46">
        <v>183879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5" si="2">SUM(D7:N7)</f>
        <v>183879</v>
      </c>
      <c r="P7" s="47">
        <f t="shared" si="1"/>
        <v>16.988082039911308</v>
      </c>
      <c r="Q7" s="9"/>
    </row>
    <row r="8" spans="1:134">
      <c r="A8" s="12"/>
      <c r="B8" s="25">
        <v>312.43</v>
      </c>
      <c r="C8" s="20" t="s">
        <v>152</v>
      </c>
      <c r="D8" s="46">
        <v>116039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116039</v>
      </c>
      <c r="P8" s="47">
        <f t="shared" si="1"/>
        <v>10.720528455284553</v>
      </c>
      <c r="Q8" s="9"/>
    </row>
    <row r="9" spans="1:134">
      <c r="A9" s="12"/>
      <c r="B9" s="25">
        <v>312.51</v>
      </c>
      <c r="C9" s="20" t="s">
        <v>138</v>
      </c>
      <c r="D9" s="46">
        <v>55620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55620</v>
      </c>
      <c r="P9" s="47">
        <f t="shared" si="1"/>
        <v>5.1385809312638582</v>
      </c>
      <c r="Q9" s="9"/>
    </row>
    <row r="10" spans="1:134">
      <c r="A10" s="12"/>
      <c r="B10" s="25">
        <v>312.52</v>
      </c>
      <c r="C10" s="20" t="s">
        <v>139</v>
      </c>
      <c r="D10" s="46">
        <v>156268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156268</v>
      </c>
      <c r="P10" s="47">
        <f t="shared" si="1"/>
        <v>14.437176644493718</v>
      </c>
      <c r="Q10" s="9"/>
    </row>
    <row r="11" spans="1:134">
      <c r="A11" s="12"/>
      <c r="B11" s="25">
        <v>314.10000000000002</v>
      </c>
      <c r="C11" s="20" t="s">
        <v>13</v>
      </c>
      <c r="D11" s="46">
        <v>690107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690107</v>
      </c>
      <c r="P11" s="47">
        <f t="shared" si="1"/>
        <v>63.757113821138212</v>
      </c>
      <c r="Q11" s="9"/>
    </row>
    <row r="12" spans="1:134">
      <c r="A12" s="12"/>
      <c r="B12" s="25">
        <v>314.3</v>
      </c>
      <c r="C12" s="20" t="s">
        <v>14</v>
      </c>
      <c r="D12" s="46">
        <v>180281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180281</v>
      </c>
      <c r="P12" s="47">
        <f t="shared" si="1"/>
        <v>16.655672579453068</v>
      </c>
      <c r="Q12" s="9"/>
    </row>
    <row r="13" spans="1:134">
      <c r="A13" s="12"/>
      <c r="B13" s="25">
        <v>314.8</v>
      </c>
      <c r="C13" s="20" t="s">
        <v>64</v>
      </c>
      <c r="D13" s="46">
        <v>6008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6008</v>
      </c>
      <c r="P13" s="47">
        <f t="shared" si="1"/>
        <v>0.55506282335550627</v>
      </c>
      <c r="Q13" s="9"/>
    </row>
    <row r="14" spans="1:134">
      <c r="A14" s="12"/>
      <c r="B14" s="25">
        <v>315.10000000000002</v>
      </c>
      <c r="C14" s="20" t="s">
        <v>153</v>
      </c>
      <c r="D14" s="46">
        <v>221271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2"/>
        <v>221271</v>
      </c>
      <c r="P14" s="47">
        <f t="shared" si="1"/>
        <v>20.442627494456762</v>
      </c>
      <c r="Q14" s="9"/>
    </row>
    <row r="15" spans="1:134">
      <c r="A15" s="12"/>
      <c r="B15" s="25">
        <v>316</v>
      </c>
      <c r="C15" s="20" t="s">
        <v>100</v>
      </c>
      <c r="D15" s="46">
        <v>11311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2"/>
        <v>11311</v>
      </c>
      <c r="P15" s="47">
        <f t="shared" si="1"/>
        <v>1.0449926090169992</v>
      </c>
      <c r="Q15" s="9"/>
    </row>
    <row r="16" spans="1:134" ht="15.75">
      <c r="A16" s="29" t="s">
        <v>17</v>
      </c>
      <c r="B16" s="30"/>
      <c r="C16" s="31"/>
      <c r="D16" s="32">
        <f t="shared" ref="D16:N16" si="3">SUM(D17:D25)</f>
        <v>4004279</v>
      </c>
      <c r="E16" s="32">
        <f t="shared" si="3"/>
        <v>1606732</v>
      </c>
      <c r="F16" s="32">
        <f t="shared" si="3"/>
        <v>0</v>
      </c>
      <c r="G16" s="32">
        <f t="shared" si="3"/>
        <v>0</v>
      </c>
      <c r="H16" s="32">
        <f t="shared" si="3"/>
        <v>0</v>
      </c>
      <c r="I16" s="32">
        <f t="shared" si="3"/>
        <v>3179502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1716296</v>
      </c>
      <c r="N16" s="32">
        <f t="shared" si="3"/>
        <v>0</v>
      </c>
      <c r="O16" s="44">
        <f>SUM(D16:N16)</f>
        <v>10506809</v>
      </c>
      <c r="P16" s="45">
        <f t="shared" si="1"/>
        <v>970.69558388765711</v>
      </c>
      <c r="Q16" s="10"/>
    </row>
    <row r="17" spans="1:17">
      <c r="A17" s="12"/>
      <c r="B17" s="25">
        <v>322</v>
      </c>
      <c r="C17" s="20" t="s">
        <v>154</v>
      </c>
      <c r="D17" s="46">
        <v>2345492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>SUM(D17:N17)</f>
        <v>2345492</v>
      </c>
      <c r="P17" s="47">
        <f t="shared" si="1"/>
        <v>216.69364375461936</v>
      </c>
      <c r="Q17" s="9"/>
    </row>
    <row r="18" spans="1:17">
      <c r="A18" s="12"/>
      <c r="B18" s="25">
        <v>322.89999999999998</v>
      </c>
      <c r="C18" s="20" t="s">
        <v>155</v>
      </c>
      <c r="D18" s="46">
        <v>1080439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1716296</v>
      </c>
      <c r="N18" s="46">
        <v>0</v>
      </c>
      <c r="O18" s="46">
        <f t="shared" ref="O18:O25" si="4">SUM(D18:N18)</f>
        <v>2796735</v>
      </c>
      <c r="P18" s="47">
        <f t="shared" si="1"/>
        <v>258.38276053215077</v>
      </c>
      <c r="Q18" s="9"/>
    </row>
    <row r="19" spans="1:17">
      <c r="A19" s="12"/>
      <c r="B19" s="25">
        <v>323.10000000000002</v>
      </c>
      <c r="C19" s="20" t="s">
        <v>18</v>
      </c>
      <c r="D19" s="46">
        <v>492719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492719</v>
      </c>
      <c r="P19" s="47">
        <f t="shared" si="1"/>
        <v>45.520971914264599</v>
      </c>
      <c r="Q19" s="9"/>
    </row>
    <row r="20" spans="1:17">
      <c r="A20" s="12"/>
      <c r="B20" s="25">
        <v>323.7</v>
      </c>
      <c r="C20" s="20" t="s">
        <v>19</v>
      </c>
      <c r="D20" s="46">
        <v>85629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85629</v>
      </c>
      <c r="P20" s="47">
        <f t="shared" si="1"/>
        <v>7.9110310421286032</v>
      </c>
      <c r="Q20" s="9"/>
    </row>
    <row r="21" spans="1:17">
      <c r="A21" s="12"/>
      <c r="B21" s="25">
        <v>324.11</v>
      </c>
      <c r="C21" s="20" t="s">
        <v>20</v>
      </c>
      <c r="D21" s="46">
        <v>0</v>
      </c>
      <c r="E21" s="46">
        <v>436597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436597</v>
      </c>
      <c r="P21" s="47">
        <f t="shared" si="1"/>
        <v>40.336012564671101</v>
      </c>
      <c r="Q21" s="9"/>
    </row>
    <row r="22" spans="1:17">
      <c r="A22" s="12"/>
      <c r="B22" s="25">
        <v>324.20999999999998</v>
      </c>
      <c r="C22" s="20" t="s">
        <v>21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3179502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3179502</v>
      </c>
      <c r="P22" s="47">
        <f t="shared" si="1"/>
        <v>293.74556541019956</v>
      </c>
      <c r="Q22" s="9"/>
    </row>
    <row r="23" spans="1:17">
      <c r="A23" s="12"/>
      <c r="B23" s="25">
        <v>324.31</v>
      </c>
      <c r="C23" s="20" t="s">
        <v>22</v>
      </c>
      <c r="D23" s="46">
        <v>0</v>
      </c>
      <c r="E23" s="46">
        <v>331932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331932</v>
      </c>
      <c r="P23" s="47">
        <f t="shared" si="1"/>
        <v>30.666297117516631</v>
      </c>
      <c r="Q23" s="9"/>
    </row>
    <row r="24" spans="1:17">
      <c r="A24" s="12"/>
      <c r="B24" s="25">
        <v>324.61</v>
      </c>
      <c r="C24" s="20" t="s">
        <v>23</v>
      </c>
      <c r="D24" s="46">
        <v>0</v>
      </c>
      <c r="E24" s="46">
        <v>612703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4"/>
        <v>612703</v>
      </c>
      <c r="P24" s="47">
        <f t="shared" si="1"/>
        <v>56.6059682187731</v>
      </c>
      <c r="Q24" s="9"/>
    </row>
    <row r="25" spans="1:17">
      <c r="A25" s="12"/>
      <c r="B25" s="25">
        <v>324.91000000000003</v>
      </c>
      <c r="C25" s="20" t="s">
        <v>24</v>
      </c>
      <c r="D25" s="46">
        <v>0</v>
      </c>
      <c r="E25" s="46">
        <v>225500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4"/>
        <v>225500</v>
      </c>
      <c r="P25" s="47">
        <f t="shared" si="1"/>
        <v>20.833333333333332</v>
      </c>
      <c r="Q25" s="9"/>
    </row>
    <row r="26" spans="1:17" ht="15.75">
      <c r="A26" s="29" t="s">
        <v>157</v>
      </c>
      <c r="B26" s="30"/>
      <c r="C26" s="31"/>
      <c r="D26" s="32">
        <f t="shared" ref="D26:N26" si="5">SUM(D27:D34)</f>
        <v>1144078</v>
      </c>
      <c r="E26" s="32">
        <f t="shared" si="5"/>
        <v>0</v>
      </c>
      <c r="F26" s="32">
        <f t="shared" si="5"/>
        <v>0</v>
      </c>
      <c r="G26" s="32">
        <f t="shared" si="5"/>
        <v>0</v>
      </c>
      <c r="H26" s="32">
        <f t="shared" si="5"/>
        <v>0</v>
      </c>
      <c r="I26" s="32">
        <f t="shared" si="5"/>
        <v>5016281</v>
      </c>
      <c r="J26" s="32">
        <f t="shared" si="5"/>
        <v>0</v>
      </c>
      <c r="K26" s="32">
        <f t="shared" si="5"/>
        <v>0</v>
      </c>
      <c r="L26" s="32">
        <f t="shared" si="5"/>
        <v>0</v>
      </c>
      <c r="M26" s="32">
        <f t="shared" si="5"/>
        <v>0</v>
      </c>
      <c r="N26" s="32">
        <f t="shared" si="5"/>
        <v>0</v>
      </c>
      <c r="O26" s="44">
        <f>SUM(D26:N26)</f>
        <v>6160359</v>
      </c>
      <c r="P26" s="45">
        <f t="shared" si="1"/>
        <v>569.13885809312637</v>
      </c>
      <c r="Q26" s="10"/>
    </row>
    <row r="27" spans="1:17">
      <c r="A27" s="12"/>
      <c r="B27" s="25">
        <v>331.1</v>
      </c>
      <c r="C27" s="20" t="s">
        <v>125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3007626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>SUM(D27:N27)</f>
        <v>3007626</v>
      </c>
      <c r="P27" s="47">
        <f t="shared" si="1"/>
        <v>277.86640798226165</v>
      </c>
      <c r="Q27" s="9"/>
    </row>
    <row r="28" spans="1:17">
      <c r="A28" s="12"/>
      <c r="B28" s="25">
        <v>331.2</v>
      </c>
      <c r="C28" s="20" t="s">
        <v>26</v>
      </c>
      <c r="D28" s="46">
        <v>11838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>SUM(D28:N28)</f>
        <v>11838</v>
      </c>
      <c r="P28" s="47">
        <f t="shared" si="1"/>
        <v>1.0936807095343681</v>
      </c>
      <c r="Q28" s="9"/>
    </row>
    <row r="29" spans="1:17">
      <c r="A29" s="12"/>
      <c r="B29" s="25">
        <v>331.31</v>
      </c>
      <c r="C29" s="20" t="s">
        <v>132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2008655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ref="O29:O33" si="6">SUM(D29:N29)</f>
        <v>2008655</v>
      </c>
      <c r="P29" s="47">
        <f t="shared" si="1"/>
        <v>185.57418699186991</v>
      </c>
      <c r="Q29" s="9"/>
    </row>
    <row r="30" spans="1:17">
      <c r="A30" s="12"/>
      <c r="B30" s="25">
        <v>335.125</v>
      </c>
      <c r="C30" s="20" t="s">
        <v>158</v>
      </c>
      <c r="D30" s="46">
        <v>385068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385068</v>
      </c>
      <c r="P30" s="47">
        <f t="shared" si="1"/>
        <v>35.575388026607541</v>
      </c>
      <c r="Q30" s="9"/>
    </row>
    <row r="31" spans="1:17">
      <c r="A31" s="12"/>
      <c r="B31" s="25">
        <v>335.14</v>
      </c>
      <c r="C31" s="20" t="s">
        <v>117</v>
      </c>
      <c r="D31" s="46">
        <v>63434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63434</v>
      </c>
      <c r="P31" s="47">
        <f t="shared" si="1"/>
        <v>5.8604951958610494</v>
      </c>
      <c r="Q31" s="9"/>
    </row>
    <row r="32" spans="1:17">
      <c r="A32" s="12"/>
      <c r="B32" s="25">
        <v>335.15</v>
      </c>
      <c r="C32" s="20" t="s">
        <v>118</v>
      </c>
      <c r="D32" s="46">
        <v>11317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11317</v>
      </c>
      <c r="P32" s="47">
        <f t="shared" si="1"/>
        <v>1.0455469327420548</v>
      </c>
      <c r="Q32" s="9"/>
    </row>
    <row r="33" spans="1:17">
      <c r="A33" s="12"/>
      <c r="B33" s="25">
        <v>335.18</v>
      </c>
      <c r="C33" s="20" t="s">
        <v>159</v>
      </c>
      <c r="D33" s="46">
        <v>631577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6"/>
        <v>631577</v>
      </c>
      <c r="P33" s="47">
        <f t="shared" si="1"/>
        <v>58.34968588322247</v>
      </c>
      <c r="Q33" s="9"/>
    </row>
    <row r="34" spans="1:17">
      <c r="A34" s="12"/>
      <c r="B34" s="25">
        <v>338</v>
      </c>
      <c r="C34" s="20" t="s">
        <v>121</v>
      </c>
      <c r="D34" s="46">
        <v>40844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>SUM(D34:N34)</f>
        <v>40844</v>
      </c>
      <c r="P34" s="47">
        <f t="shared" si="1"/>
        <v>3.7734663710273466</v>
      </c>
      <c r="Q34" s="9"/>
    </row>
    <row r="35" spans="1:17" ht="15.75">
      <c r="A35" s="29" t="s">
        <v>36</v>
      </c>
      <c r="B35" s="30"/>
      <c r="C35" s="31"/>
      <c r="D35" s="32">
        <f t="shared" ref="D35:N35" si="7">SUM(D36:D45)</f>
        <v>1565047</v>
      </c>
      <c r="E35" s="32">
        <f t="shared" si="7"/>
        <v>0</v>
      </c>
      <c r="F35" s="32">
        <f t="shared" si="7"/>
        <v>0</v>
      </c>
      <c r="G35" s="32">
        <f t="shared" si="7"/>
        <v>0</v>
      </c>
      <c r="H35" s="32">
        <f t="shared" si="7"/>
        <v>0</v>
      </c>
      <c r="I35" s="32">
        <f t="shared" si="7"/>
        <v>4660345</v>
      </c>
      <c r="J35" s="32">
        <f t="shared" si="7"/>
        <v>0</v>
      </c>
      <c r="K35" s="32">
        <f t="shared" si="7"/>
        <v>0</v>
      </c>
      <c r="L35" s="32">
        <f t="shared" si="7"/>
        <v>0</v>
      </c>
      <c r="M35" s="32">
        <f t="shared" si="7"/>
        <v>0</v>
      </c>
      <c r="N35" s="32">
        <f t="shared" si="7"/>
        <v>0</v>
      </c>
      <c r="O35" s="32">
        <f>SUM(D35:N35)</f>
        <v>6225392</v>
      </c>
      <c r="P35" s="45">
        <f t="shared" si="1"/>
        <v>575.14708056171469</v>
      </c>
      <c r="Q35" s="10"/>
    </row>
    <row r="36" spans="1:17">
      <c r="A36" s="12"/>
      <c r="B36" s="25">
        <v>341.9</v>
      </c>
      <c r="C36" s="20" t="s">
        <v>103</v>
      </c>
      <c r="D36" s="46">
        <v>328633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ref="O36:O45" si="8">SUM(D36:N36)</f>
        <v>328633</v>
      </c>
      <c r="P36" s="47">
        <f t="shared" si="1"/>
        <v>30.361511456023653</v>
      </c>
      <c r="Q36" s="9"/>
    </row>
    <row r="37" spans="1:17">
      <c r="A37" s="12"/>
      <c r="B37" s="25">
        <v>342.1</v>
      </c>
      <c r="C37" s="20" t="s">
        <v>134</v>
      </c>
      <c r="D37" s="46">
        <v>56113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8"/>
        <v>56113</v>
      </c>
      <c r="P37" s="47">
        <f t="shared" ref="P37:P62" si="9">(O37/P$64)</f>
        <v>5.1841278640059132</v>
      </c>
      <c r="Q37" s="9"/>
    </row>
    <row r="38" spans="1:17">
      <c r="A38" s="12"/>
      <c r="B38" s="25">
        <v>342.5</v>
      </c>
      <c r="C38" s="20" t="s">
        <v>127</v>
      </c>
      <c r="D38" s="46">
        <v>2420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8"/>
        <v>2420</v>
      </c>
      <c r="P38" s="47">
        <f t="shared" si="9"/>
        <v>0.22357723577235772</v>
      </c>
      <c r="Q38" s="9"/>
    </row>
    <row r="39" spans="1:17">
      <c r="A39" s="12"/>
      <c r="B39" s="25">
        <v>343.3</v>
      </c>
      <c r="C39" s="20" t="s">
        <v>40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2733899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8"/>
        <v>2733899</v>
      </c>
      <c r="P39" s="47">
        <f t="shared" si="9"/>
        <v>252.57751293422024</v>
      </c>
      <c r="Q39" s="9"/>
    </row>
    <row r="40" spans="1:17">
      <c r="A40" s="12"/>
      <c r="B40" s="25">
        <v>343.4</v>
      </c>
      <c r="C40" s="20" t="s">
        <v>41</v>
      </c>
      <c r="D40" s="46">
        <v>1054675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8"/>
        <v>1054675</v>
      </c>
      <c r="P40" s="47">
        <f t="shared" si="9"/>
        <v>97.438562453806355</v>
      </c>
      <c r="Q40" s="9"/>
    </row>
    <row r="41" spans="1:17">
      <c r="A41" s="12"/>
      <c r="B41" s="25">
        <v>343.5</v>
      </c>
      <c r="C41" s="20" t="s">
        <v>42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1697968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8"/>
        <v>1697968</v>
      </c>
      <c r="P41" s="47">
        <f t="shared" si="9"/>
        <v>156.87065779748707</v>
      </c>
      <c r="Q41" s="9"/>
    </row>
    <row r="42" spans="1:17">
      <c r="A42" s="12"/>
      <c r="B42" s="25">
        <v>343.8</v>
      </c>
      <c r="C42" s="20" t="s">
        <v>67</v>
      </c>
      <c r="D42" s="46">
        <v>13900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8"/>
        <v>13900</v>
      </c>
      <c r="P42" s="47">
        <f t="shared" si="9"/>
        <v>1.2841832963784183</v>
      </c>
      <c r="Q42" s="9"/>
    </row>
    <row r="43" spans="1:17">
      <c r="A43" s="12"/>
      <c r="B43" s="25">
        <v>343.9</v>
      </c>
      <c r="C43" s="20" t="s">
        <v>43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228478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8"/>
        <v>228478</v>
      </c>
      <c r="P43" s="47">
        <f t="shared" si="9"/>
        <v>21.108462675535847</v>
      </c>
      <c r="Q43" s="9"/>
    </row>
    <row r="44" spans="1:17">
      <c r="A44" s="12"/>
      <c r="B44" s="25">
        <v>344.9</v>
      </c>
      <c r="C44" s="20" t="s">
        <v>104</v>
      </c>
      <c r="D44" s="46">
        <v>2994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si="8"/>
        <v>2994</v>
      </c>
      <c r="P44" s="47">
        <f t="shared" si="9"/>
        <v>0.27660753880266076</v>
      </c>
      <c r="Q44" s="9"/>
    </row>
    <row r="45" spans="1:17">
      <c r="A45" s="12"/>
      <c r="B45" s="25">
        <v>347.2</v>
      </c>
      <c r="C45" s="20" t="s">
        <v>45</v>
      </c>
      <c r="D45" s="46">
        <v>106312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8"/>
        <v>106312</v>
      </c>
      <c r="P45" s="47">
        <f t="shared" si="9"/>
        <v>9.8218773096821881</v>
      </c>
      <c r="Q45" s="9"/>
    </row>
    <row r="46" spans="1:17" ht="15.75">
      <c r="A46" s="29" t="s">
        <v>37</v>
      </c>
      <c r="B46" s="30"/>
      <c r="C46" s="31"/>
      <c r="D46" s="32">
        <f t="shared" ref="D46:N46" si="10">SUM(D47:D50)</f>
        <v>39150</v>
      </c>
      <c r="E46" s="32">
        <f t="shared" si="10"/>
        <v>0</v>
      </c>
      <c r="F46" s="32">
        <f t="shared" si="10"/>
        <v>0</v>
      </c>
      <c r="G46" s="32">
        <f t="shared" si="10"/>
        <v>0</v>
      </c>
      <c r="H46" s="32">
        <f t="shared" si="10"/>
        <v>0</v>
      </c>
      <c r="I46" s="32">
        <f t="shared" si="10"/>
        <v>0</v>
      </c>
      <c r="J46" s="32">
        <f t="shared" si="10"/>
        <v>0</v>
      </c>
      <c r="K46" s="32">
        <f t="shared" si="10"/>
        <v>0</v>
      </c>
      <c r="L46" s="32">
        <f t="shared" si="10"/>
        <v>0</v>
      </c>
      <c r="M46" s="32">
        <f t="shared" si="10"/>
        <v>0</v>
      </c>
      <c r="N46" s="32">
        <f t="shared" si="10"/>
        <v>0</v>
      </c>
      <c r="O46" s="32">
        <f>SUM(D46:N46)</f>
        <v>39150</v>
      </c>
      <c r="P46" s="45">
        <f t="shared" si="9"/>
        <v>3.6169623059866964</v>
      </c>
      <c r="Q46" s="10"/>
    </row>
    <row r="47" spans="1:17">
      <c r="A47" s="13"/>
      <c r="B47" s="39">
        <v>351.1</v>
      </c>
      <c r="C47" s="21" t="s">
        <v>48</v>
      </c>
      <c r="D47" s="46">
        <v>29141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>SUM(D47:N47)</f>
        <v>29141</v>
      </c>
      <c r="P47" s="47">
        <f t="shared" si="9"/>
        <v>2.6922579453067259</v>
      </c>
      <c r="Q47" s="9"/>
    </row>
    <row r="48" spans="1:17">
      <c r="A48" s="13"/>
      <c r="B48" s="39">
        <v>354</v>
      </c>
      <c r="C48" s="21" t="s">
        <v>49</v>
      </c>
      <c r="D48" s="46">
        <v>2927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ref="O48:O50" si="11">SUM(D48:N48)</f>
        <v>2927</v>
      </c>
      <c r="P48" s="47">
        <f t="shared" si="9"/>
        <v>0.27041759053954179</v>
      </c>
      <c r="Q48" s="9"/>
    </row>
    <row r="49" spans="1:120">
      <c r="A49" s="13"/>
      <c r="B49" s="39">
        <v>358.2</v>
      </c>
      <c r="C49" s="21" t="s">
        <v>105</v>
      </c>
      <c r="D49" s="46">
        <v>2634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>SUM(D49:N49)</f>
        <v>2634</v>
      </c>
      <c r="P49" s="47">
        <f t="shared" si="9"/>
        <v>0.24334811529933481</v>
      </c>
      <c r="Q49" s="9"/>
    </row>
    <row r="50" spans="1:120">
      <c r="A50" s="13"/>
      <c r="B50" s="39">
        <v>359</v>
      </c>
      <c r="C50" s="21" t="s">
        <v>122</v>
      </c>
      <c r="D50" s="46">
        <v>4448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 t="shared" si="11"/>
        <v>4448</v>
      </c>
      <c r="P50" s="47">
        <f t="shared" si="9"/>
        <v>0.41093865484109388</v>
      </c>
      <c r="Q50" s="9"/>
    </row>
    <row r="51" spans="1:120" ht="15.75">
      <c r="A51" s="29" t="s">
        <v>3</v>
      </c>
      <c r="B51" s="30"/>
      <c r="C51" s="31"/>
      <c r="D51" s="32">
        <f t="shared" ref="D51:N51" si="12">SUM(D52:D61)</f>
        <v>642640</v>
      </c>
      <c r="E51" s="32">
        <f t="shared" si="12"/>
        <v>12000</v>
      </c>
      <c r="F51" s="32">
        <f t="shared" si="12"/>
        <v>0</v>
      </c>
      <c r="G51" s="32">
        <f t="shared" si="12"/>
        <v>0</v>
      </c>
      <c r="H51" s="32">
        <f t="shared" si="12"/>
        <v>0</v>
      </c>
      <c r="I51" s="32">
        <f t="shared" si="12"/>
        <v>4389113</v>
      </c>
      <c r="J51" s="32">
        <f t="shared" si="12"/>
        <v>0</v>
      </c>
      <c r="K51" s="32">
        <f t="shared" si="12"/>
        <v>484225</v>
      </c>
      <c r="L51" s="32">
        <f t="shared" si="12"/>
        <v>0</v>
      </c>
      <c r="M51" s="32">
        <f t="shared" si="12"/>
        <v>0</v>
      </c>
      <c r="N51" s="32">
        <f t="shared" si="12"/>
        <v>0</v>
      </c>
      <c r="O51" s="32">
        <f>SUM(D51:N51)</f>
        <v>5527978</v>
      </c>
      <c r="P51" s="45">
        <f t="shared" si="9"/>
        <v>510.71489283074646</v>
      </c>
      <c r="Q51" s="10"/>
    </row>
    <row r="52" spans="1:120">
      <c r="A52" s="12"/>
      <c r="B52" s="25">
        <v>361.1</v>
      </c>
      <c r="C52" s="20" t="s">
        <v>50</v>
      </c>
      <c r="D52" s="46">
        <v>211205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f>SUM(D52:N52)</f>
        <v>211205</v>
      </c>
      <c r="P52" s="47">
        <f t="shared" si="9"/>
        <v>19.512657058388765</v>
      </c>
      <c r="Q52" s="9"/>
    </row>
    <row r="53" spans="1:120">
      <c r="A53" s="12"/>
      <c r="B53" s="25">
        <v>361.2</v>
      </c>
      <c r="C53" s="20" t="s">
        <v>162</v>
      </c>
      <c r="D53" s="46">
        <v>0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70775</v>
      </c>
      <c r="L53" s="46">
        <v>0</v>
      </c>
      <c r="M53" s="46">
        <v>0</v>
      </c>
      <c r="N53" s="46">
        <v>0</v>
      </c>
      <c r="O53" s="46">
        <f t="shared" ref="O53:O61" si="13">SUM(D53:N53)</f>
        <v>70775</v>
      </c>
      <c r="P53" s="47">
        <f t="shared" si="9"/>
        <v>6.5387102734663713</v>
      </c>
      <c r="Q53" s="9"/>
    </row>
    <row r="54" spans="1:120">
      <c r="A54" s="12"/>
      <c r="B54" s="25">
        <v>361.3</v>
      </c>
      <c r="C54" s="20" t="s">
        <v>90</v>
      </c>
      <c r="D54" s="46">
        <v>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-429171</v>
      </c>
      <c r="L54" s="46">
        <v>0</v>
      </c>
      <c r="M54" s="46">
        <v>0</v>
      </c>
      <c r="N54" s="46">
        <v>0</v>
      </c>
      <c r="O54" s="46">
        <f t="shared" si="13"/>
        <v>-429171</v>
      </c>
      <c r="P54" s="47">
        <f t="shared" si="9"/>
        <v>-39.649944567627493</v>
      </c>
      <c r="Q54" s="9"/>
    </row>
    <row r="55" spans="1:120">
      <c r="A55" s="12"/>
      <c r="B55" s="25">
        <v>361.4</v>
      </c>
      <c r="C55" s="20" t="s">
        <v>163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-14797</v>
      </c>
      <c r="L55" s="46">
        <v>0</v>
      </c>
      <c r="M55" s="46">
        <v>0</v>
      </c>
      <c r="N55" s="46">
        <v>0</v>
      </c>
      <c r="O55" s="46">
        <f t="shared" si="13"/>
        <v>-14797</v>
      </c>
      <c r="P55" s="47">
        <f t="shared" si="9"/>
        <v>-1.3670546932742054</v>
      </c>
      <c r="Q55" s="9"/>
    </row>
    <row r="56" spans="1:120">
      <c r="A56" s="12"/>
      <c r="B56" s="25">
        <v>362</v>
      </c>
      <c r="C56" s="20" t="s">
        <v>51</v>
      </c>
      <c r="D56" s="46">
        <v>68553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v>0</v>
      </c>
      <c r="O56" s="46">
        <f t="shared" si="13"/>
        <v>68553</v>
      </c>
      <c r="P56" s="47">
        <f t="shared" si="9"/>
        <v>6.3334257206208422</v>
      </c>
      <c r="Q56" s="9"/>
    </row>
    <row r="57" spans="1:120">
      <c r="A57" s="12"/>
      <c r="B57" s="25">
        <v>365</v>
      </c>
      <c r="C57" s="20" t="s">
        <v>128</v>
      </c>
      <c r="D57" s="46">
        <v>474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v>0</v>
      </c>
      <c r="O57" s="46">
        <f t="shared" si="13"/>
        <v>474</v>
      </c>
      <c r="P57" s="47">
        <f t="shared" si="9"/>
        <v>4.3791574279379158E-2</v>
      </c>
      <c r="Q57" s="9"/>
    </row>
    <row r="58" spans="1:120">
      <c r="A58" s="12"/>
      <c r="B58" s="25">
        <v>366</v>
      </c>
      <c r="C58" s="20" t="s">
        <v>75</v>
      </c>
      <c r="D58" s="46">
        <v>155956</v>
      </c>
      <c r="E58" s="46">
        <v>0</v>
      </c>
      <c r="F58" s="46">
        <v>0</v>
      </c>
      <c r="G58" s="46">
        <v>0</v>
      </c>
      <c r="H58" s="46">
        <v>0</v>
      </c>
      <c r="I58" s="46">
        <v>4389746</v>
      </c>
      <c r="J58" s="46">
        <v>0</v>
      </c>
      <c r="K58" s="46">
        <v>0</v>
      </c>
      <c r="L58" s="46">
        <v>0</v>
      </c>
      <c r="M58" s="46">
        <v>0</v>
      </c>
      <c r="N58" s="46">
        <v>0</v>
      </c>
      <c r="O58" s="46">
        <f t="shared" si="13"/>
        <v>4545702</v>
      </c>
      <c r="P58" s="47">
        <f t="shared" si="9"/>
        <v>419.96507760532148</v>
      </c>
      <c r="Q58" s="9"/>
    </row>
    <row r="59" spans="1:120">
      <c r="A59" s="12"/>
      <c r="B59" s="25">
        <v>368</v>
      </c>
      <c r="C59" s="20" t="s">
        <v>135</v>
      </c>
      <c r="D59" s="46">
        <v>0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857418</v>
      </c>
      <c r="L59" s="46">
        <v>0</v>
      </c>
      <c r="M59" s="46">
        <v>0</v>
      </c>
      <c r="N59" s="46">
        <v>0</v>
      </c>
      <c r="O59" s="46">
        <f t="shared" si="13"/>
        <v>857418</v>
      </c>
      <c r="P59" s="47">
        <f t="shared" si="9"/>
        <v>79.214523281596456</v>
      </c>
      <c r="Q59" s="9"/>
    </row>
    <row r="60" spans="1:120">
      <c r="A60" s="12"/>
      <c r="B60" s="25">
        <v>369.3</v>
      </c>
      <c r="C60" s="20" t="s">
        <v>129</v>
      </c>
      <c r="D60" s="46">
        <v>113880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v>0</v>
      </c>
      <c r="O60" s="46">
        <f>SUM(D60:N60)</f>
        <v>113880</v>
      </c>
      <c r="P60" s="47">
        <f t="shared" si="9"/>
        <v>10.521064301552107</v>
      </c>
      <c r="Q60" s="9"/>
    </row>
    <row r="61" spans="1:120" ht="15.75" thickBot="1">
      <c r="A61" s="12"/>
      <c r="B61" s="25">
        <v>369.9</v>
      </c>
      <c r="C61" s="20" t="s">
        <v>53</v>
      </c>
      <c r="D61" s="46">
        <v>92572</v>
      </c>
      <c r="E61" s="46">
        <v>12000</v>
      </c>
      <c r="F61" s="46">
        <v>0</v>
      </c>
      <c r="G61" s="46">
        <v>0</v>
      </c>
      <c r="H61" s="46">
        <v>0</v>
      </c>
      <c r="I61" s="46">
        <v>-633</v>
      </c>
      <c r="J61" s="46">
        <v>0</v>
      </c>
      <c r="K61" s="46">
        <v>0</v>
      </c>
      <c r="L61" s="46">
        <v>0</v>
      </c>
      <c r="M61" s="46">
        <v>0</v>
      </c>
      <c r="N61" s="46">
        <v>0</v>
      </c>
      <c r="O61" s="46">
        <f t="shared" si="13"/>
        <v>103939</v>
      </c>
      <c r="P61" s="47">
        <f t="shared" si="9"/>
        <v>9.602642276422765</v>
      </c>
      <c r="Q61" s="9"/>
    </row>
    <row r="62" spans="1:120" ht="16.5" thickBot="1">
      <c r="A62" s="14" t="s">
        <v>46</v>
      </c>
      <c r="B62" s="23"/>
      <c r="C62" s="22"/>
      <c r="D62" s="15">
        <f>SUM(D5,D16,D26,D35,D46,D51)</f>
        <v>12953606</v>
      </c>
      <c r="E62" s="15">
        <f t="shared" ref="E62:N62" si="14">SUM(E5,E16,E26,E35,E46,E51)</f>
        <v>1618732</v>
      </c>
      <c r="F62" s="15">
        <f t="shared" si="14"/>
        <v>0</v>
      </c>
      <c r="G62" s="15">
        <f t="shared" si="14"/>
        <v>0</v>
      </c>
      <c r="H62" s="15">
        <f t="shared" si="14"/>
        <v>0</v>
      </c>
      <c r="I62" s="15">
        <f t="shared" si="14"/>
        <v>17245241</v>
      </c>
      <c r="J62" s="15">
        <f t="shared" si="14"/>
        <v>0</v>
      </c>
      <c r="K62" s="15">
        <f t="shared" si="14"/>
        <v>484225</v>
      </c>
      <c r="L62" s="15">
        <f t="shared" si="14"/>
        <v>0</v>
      </c>
      <c r="M62" s="15">
        <f t="shared" si="14"/>
        <v>1716296</v>
      </c>
      <c r="N62" s="15">
        <f t="shared" si="14"/>
        <v>0</v>
      </c>
      <c r="O62" s="15">
        <f>SUM(D62:N62)</f>
        <v>34018100</v>
      </c>
      <c r="P62" s="38">
        <f t="shared" si="9"/>
        <v>3142.8399852180341</v>
      </c>
      <c r="Q62" s="6"/>
      <c r="R62" s="2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5"/>
      <c r="CH62" s="5"/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5"/>
      <c r="DJ62" s="5"/>
      <c r="DK62" s="5"/>
      <c r="DL62" s="5"/>
      <c r="DM62" s="5"/>
      <c r="DN62" s="5"/>
      <c r="DO62" s="5"/>
      <c r="DP62" s="5"/>
    </row>
    <row r="63" spans="1:120">
      <c r="A63" s="16"/>
      <c r="B63" s="18"/>
      <c r="C63" s="18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9"/>
    </row>
    <row r="64" spans="1:120">
      <c r="A64" s="40"/>
      <c r="B64" s="41"/>
      <c r="C64" s="41"/>
      <c r="D64" s="42"/>
      <c r="E64" s="42"/>
      <c r="F64" s="42"/>
      <c r="G64" s="42"/>
      <c r="H64" s="42"/>
      <c r="I64" s="42"/>
      <c r="J64" s="42"/>
      <c r="K64" s="42"/>
      <c r="L64" s="42"/>
      <c r="M64" s="118" t="s">
        <v>164</v>
      </c>
      <c r="N64" s="118"/>
      <c r="O64" s="118"/>
      <c r="P64" s="43">
        <v>10824</v>
      </c>
    </row>
    <row r="65" spans="1:16">
      <c r="A65" s="119"/>
      <c r="B65" s="96"/>
      <c r="C65" s="96"/>
      <c r="D65" s="96"/>
      <c r="E65" s="96"/>
      <c r="F65" s="96"/>
      <c r="G65" s="96"/>
      <c r="H65" s="96"/>
      <c r="I65" s="96"/>
      <c r="J65" s="96"/>
      <c r="K65" s="96"/>
      <c r="L65" s="96"/>
      <c r="M65" s="96"/>
      <c r="N65" s="96"/>
      <c r="O65" s="96"/>
      <c r="P65" s="97"/>
    </row>
    <row r="66" spans="1:16" ht="15.75" customHeight="1" thickBot="1">
      <c r="A66" s="120" t="s">
        <v>70</v>
      </c>
      <c r="B66" s="99"/>
      <c r="C66" s="99"/>
      <c r="D66" s="99"/>
      <c r="E66" s="99"/>
      <c r="F66" s="99"/>
      <c r="G66" s="99"/>
      <c r="H66" s="99"/>
      <c r="I66" s="99"/>
      <c r="J66" s="99"/>
      <c r="K66" s="99"/>
      <c r="L66" s="99"/>
      <c r="M66" s="99"/>
      <c r="N66" s="99"/>
      <c r="O66" s="99"/>
      <c r="P66" s="100"/>
    </row>
  </sheetData>
  <mergeCells count="10">
    <mergeCell ref="M64:O64"/>
    <mergeCell ref="A65:P65"/>
    <mergeCell ref="A66:P66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67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62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146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55</v>
      </c>
      <c r="B3" s="108"/>
      <c r="C3" s="109"/>
      <c r="D3" s="128" t="s">
        <v>32</v>
      </c>
      <c r="E3" s="129"/>
      <c r="F3" s="129"/>
      <c r="G3" s="129"/>
      <c r="H3" s="130"/>
      <c r="I3" s="128" t="s">
        <v>33</v>
      </c>
      <c r="J3" s="130"/>
      <c r="K3" s="128" t="s">
        <v>35</v>
      </c>
      <c r="L3" s="129"/>
      <c r="M3" s="130"/>
      <c r="N3" s="36"/>
      <c r="O3" s="37"/>
      <c r="P3" s="131" t="s">
        <v>147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56</v>
      </c>
      <c r="F4" s="34" t="s">
        <v>57</v>
      </c>
      <c r="G4" s="34" t="s">
        <v>58</v>
      </c>
      <c r="H4" s="34" t="s">
        <v>5</v>
      </c>
      <c r="I4" s="34" t="s">
        <v>6</v>
      </c>
      <c r="J4" s="35" t="s">
        <v>59</v>
      </c>
      <c r="K4" s="35" t="s">
        <v>7</v>
      </c>
      <c r="L4" s="35" t="s">
        <v>8</v>
      </c>
      <c r="M4" s="35" t="s">
        <v>148</v>
      </c>
      <c r="N4" s="35" t="s">
        <v>9</v>
      </c>
      <c r="O4" s="35" t="s">
        <v>149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150</v>
      </c>
      <c r="B5" s="26"/>
      <c r="C5" s="26"/>
      <c r="D5" s="27">
        <f t="shared" ref="D5:N5" si="0">SUM(D6:D15)</f>
        <v>4545123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4545123</v>
      </c>
      <c r="P5" s="33">
        <f t="shared" ref="P5:P36" si="1">(O5/P$65)</f>
        <v>430.73568991660346</v>
      </c>
      <c r="Q5" s="6"/>
    </row>
    <row r="6" spans="1:134">
      <c r="A6" s="12"/>
      <c r="B6" s="25">
        <v>311</v>
      </c>
      <c r="C6" s="20" t="s">
        <v>2</v>
      </c>
      <c r="D6" s="46">
        <v>3149150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3149150</v>
      </c>
      <c r="P6" s="47">
        <f t="shared" si="1"/>
        <v>298.44105382865808</v>
      </c>
      <c r="Q6" s="9"/>
    </row>
    <row r="7" spans="1:134">
      <c r="A7" s="12"/>
      <c r="B7" s="25">
        <v>312.41000000000003</v>
      </c>
      <c r="C7" s="20" t="s">
        <v>151</v>
      </c>
      <c r="D7" s="46">
        <v>161271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5" si="2">SUM(D7:N7)</f>
        <v>161271</v>
      </c>
      <c r="P7" s="47">
        <f t="shared" si="1"/>
        <v>15.283453373768007</v>
      </c>
      <c r="Q7" s="9"/>
    </row>
    <row r="8" spans="1:134">
      <c r="A8" s="12"/>
      <c r="B8" s="25">
        <v>312.43</v>
      </c>
      <c r="C8" s="20" t="s">
        <v>152</v>
      </c>
      <c r="D8" s="46">
        <v>101922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101922</v>
      </c>
      <c r="P8" s="47">
        <f t="shared" si="1"/>
        <v>9.6590219863532987</v>
      </c>
      <c r="Q8" s="9"/>
    </row>
    <row r="9" spans="1:134">
      <c r="A9" s="12"/>
      <c r="B9" s="25">
        <v>312.51</v>
      </c>
      <c r="C9" s="20" t="s">
        <v>138</v>
      </c>
      <c r="D9" s="46">
        <v>42982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42982</v>
      </c>
      <c r="P9" s="47">
        <f t="shared" si="1"/>
        <v>4.0733510235026538</v>
      </c>
      <c r="Q9" s="9"/>
    </row>
    <row r="10" spans="1:134">
      <c r="A10" s="12"/>
      <c r="B10" s="25">
        <v>312.52</v>
      </c>
      <c r="C10" s="20" t="s">
        <v>139</v>
      </c>
      <c r="D10" s="46">
        <v>122076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122076</v>
      </c>
      <c r="P10" s="47">
        <f t="shared" si="1"/>
        <v>11.568991660348749</v>
      </c>
      <c r="Q10" s="9"/>
    </row>
    <row r="11" spans="1:134">
      <c r="A11" s="12"/>
      <c r="B11" s="25">
        <v>314.10000000000002</v>
      </c>
      <c r="C11" s="20" t="s">
        <v>13</v>
      </c>
      <c r="D11" s="46">
        <v>597257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597257</v>
      </c>
      <c r="P11" s="47">
        <f t="shared" si="1"/>
        <v>56.601307808946174</v>
      </c>
      <c r="Q11" s="9"/>
    </row>
    <row r="12" spans="1:134">
      <c r="A12" s="12"/>
      <c r="B12" s="25">
        <v>314.3</v>
      </c>
      <c r="C12" s="20" t="s">
        <v>14</v>
      </c>
      <c r="D12" s="46">
        <v>162128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162128</v>
      </c>
      <c r="P12" s="47">
        <f t="shared" si="1"/>
        <v>15.364670204700531</v>
      </c>
      <c r="Q12" s="9"/>
    </row>
    <row r="13" spans="1:134">
      <c r="A13" s="12"/>
      <c r="B13" s="25">
        <v>314.8</v>
      </c>
      <c r="C13" s="20" t="s">
        <v>64</v>
      </c>
      <c r="D13" s="46">
        <v>7430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7430</v>
      </c>
      <c r="P13" s="47">
        <f t="shared" si="1"/>
        <v>0.7041319181197877</v>
      </c>
      <c r="Q13" s="9"/>
    </row>
    <row r="14" spans="1:134">
      <c r="A14" s="12"/>
      <c r="B14" s="25">
        <v>315.10000000000002</v>
      </c>
      <c r="C14" s="20" t="s">
        <v>153</v>
      </c>
      <c r="D14" s="46">
        <v>187715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2"/>
        <v>187715</v>
      </c>
      <c r="P14" s="47">
        <f t="shared" si="1"/>
        <v>17.789518574677786</v>
      </c>
      <c r="Q14" s="9"/>
    </row>
    <row r="15" spans="1:134">
      <c r="A15" s="12"/>
      <c r="B15" s="25">
        <v>316</v>
      </c>
      <c r="C15" s="20" t="s">
        <v>100</v>
      </c>
      <c r="D15" s="46">
        <v>13192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2"/>
        <v>13192</v>
      </c>
      <c r="P15" s="47">
        <f t="shared" si="1"/>
        <v>1.2501895375284306</v>
      </c>
      <c r="Q15" s="9"/>
    </row>
    <row r="16" spans="1:134" ht="15.75">
      <c r="A16" s="29" t="s">
        <v>17</v>
      </c>
      <c r="B16" s="30"/>
      <c r="C16" s="31"/>
      <c r="D16" s="32">
        <f t="shared" ref="D16:N16" si="3">SUM(D17:D30)</f>
        <v>6216354</v>
      </c>
      <c r="E16" s="32">
        <f t="shared" si="3"/>
        <v>0</v>
      </c>
      <c r="F16" s="32">
        <f t="shared" si="3"/>
        <v>0</v>
      </c>
      <c r="G16" s="32">
        <f t="shared" si="3"/>
        <v>0</v>
      </c>
      <c r="H16" s="32">
        <f t="shared" si="3"/>
        <v>0</v>
      </c>
      <c r="I16" s="32">
        <f t="shared" si="3"/>
        <v>3807879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8459447</v>
      </c>
      <c r="N16" s="32">
        <f t="shared" si="3"/>
        <v>0</v>
      </c>
      <c r="O16" s="44">
        <f>SUM(D16:N16)</f>
        <v>18483680</v>
      </c>
      <c r="P16" s="45">
        <f t="shared" si="1"/>
        <v>1751.6755117513267</v>
      </c>
      <c r="Q16" s="10"/>
    </row>
    <row r="17" spans="1:17">
      <c r="A17" s="12"/>
      <c r="B17" s="25">
        <v>322</v>
      </c>
      <c r="C17" s="20" t="s">
        <v>154</v>
      </c>
      <c r="D17" s="46">
        <v>2458777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>SUM(D17:N17)</f>
        <v>2458777</v>
      </c>
      <c r="P17" s="47">
        <f t="shared" si="1"/>
        <v>233.01525777103868</v>
      </c>
      <c r="Q17" s="9"/>
    </row>
    <row r="18" spans="1:17">
      <c r="A18" s="12"/>
      <c r="B18" s="25">
        <v>322.89999999999998</v>
      </c>
      <c r="C18" s="20" t="s">
        <v>155</v>
      </c>
      <c r="D18" s="46">
        <v>1192889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8459447</v>
      </c>
      <c r="N18" s="46">
        <v>0</v>
      </c>
      <c r="O18" s="46">
        <f t="shared" ref="O18:O30" si="4">SUM(D18:N18)</f>
        <v>9652336</v>
      </c>
      <c r="P18" s="47">
        <f t="shared" si="1"/>
        <v>914.73995451099313</v>
      </c>
      <c r="Q18" s="9"/>
    </row>
    <row r="19" spans="1:17">
      <c r="A19" s="12"/>
      <c r="B19" s="25">
        <v>323.10000000000002</v>
      </c>
      <c r="C19" s="20" t="s">
        <v>18</v>
      </c>
      <c r="D19" s="46">
        <v>443647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443647</v>
      </c>
      <c r="P19" s="47">
        <f t="shared" si="1"/>
        <v>42.043877937831688</v>
      </c>
      <c r="Q19" s="9"/>
    </row>
    <row r="20" spans="1:17">
      <c r="A20" s="12"/>
      <c r="B20" s="25">
        <v>323.7</v>
      </c>
      <c r="C20" s="20" t="s">
        <v>19</v>
      </c>
      <c r="D20" s="46">
        <v>70597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70597</v>
      </c>
      <c r="P20" s="47">
        <f t="shared" si="1"/>
        <v>6.6903904473085669</v>
      </c>
      <c r="Q20" s="9"/>
    </row>
    <row r="21" spans="1:17">
      <c r="A21" s="12"/>
      <c r="B21" s="25">
        <v>324.11</v>
      </c>
      <c r="C21" s="20" t="s">
        <v>20</v>
      </c>
      <c r="D21" s="46">
        <v>540783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540783</v>
      </c>
      <c r="P21" s="47">
        <f t="shared" si="1"/>
        <v>51.249336618650496</v>
      </c>
      <c r="Q21" s="9"/>
    </row>
    <row r="22" spans="1:17">
      <c r="A22" s="12"/>
      <c r="B22" s="25">
        <v>324.12</v>
      </c>
      <c r="C22" s="20" t="s">
        <v>140</v>
      </c>
      <c r="D22" s="46">
        <v>17208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17208</v>
      </c>
      <c r="P22" s="47">
        <f t="shared" si="1"/>
        <v>1.6307808946171343</v>
      </c>
      <c r="Q22" s="9"/>
    </row>
    <row r="23" spans="1:17">
      <c r="A23" s="12"/>
      <c r="B23" s="25">
        <v>324.20999999999998</v>
      </c>
      <c r="C23" s="20" t="s">
        <v>21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3665551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3665551</v>
      </c>
      <c r="P23" s="47">
        <f t="shared" si="1"/>
        <v>347.37973843821078</v>
      </c>
      <c r="Q23" s="9"/>
    </row>
    <row r="24" spans="1:17">
      <c r="A24" s="12"/>
      <c r="B24" s="25">
        <v>324.22000000000003</v>
      </c>
      <c r="C24" s="20" t="s">
        <v>141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142328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4"/>
        <v>142328</v>
      </c>
      <c r="P24" s="47">
        <f t="shared" si="1"/>
        <v>13.488248673237301</v>
      </c>
      <c r="Q24" s="9"/>
    </row>
    <row r="25" spans="1:17">
      <c r="A25" s="12"/>
      <c r="B25" s="25">
        <v>324.31</v>
      </c>
      <c r="C25" s="20" t="s">
        <v>22</v>
      </c>
      <c r="D25" s="46">
        <v>428057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4"/>
        <v>428057</v>
      </c>
      <c r="P25" s="47">
        <f t="shared" si="1"/>
        <v>40.566432903714933</v>
      </c>
      <c r="Q25" s="9"/>
    </row>
    <row r="26" spans="1:17">
      <c r="A26" s="12"/>
      <c r="B26" s="25">
        <v>324.32</v>
      </c>
      <c r="C26" s="20" t="s">
        <v>142</v>
      </c>
      <c r="D26" s="46">
        <v>11504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4"/>
        <v>11504</v>
      </c>
      <c r="P26" s="47">
        <f t="shared" si="1"/>
        <v>1.0902198635329796</v>
      </c>
      <c r="Q26" s="9"/>
    </row>
    <row r="27" spans="1:17">
      <c r="A27" s="12"/>
      <c r="B27" s="25">
        <v>324.61</v>
      </c>
      <c r="C27" s="20" t="s">
        <v>23</v>
      </c>
      <c r="D27" s="46">
        <v>747017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4"/>
        <v>747017</v>
      </c>
      <c r="P27" s="47">
        <f t="shared" si="1"/>
        <v>70.793877937831695</v>
      </c>
      <c r="Q27" s="9"/>
    </row>
    <row r="28" spans="1:17">
      <c r="A28" s="12"/>
      <c r="B28" s="25">
        <v>324.62</v>
      </c>
      <c r="C28" s="20" t="s">
        <v>156</v>
      </c>
      <c r="D28" s="46">
        <v>19608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4"/>
        <v>19608</v>
      </c>
      <c r="P28" s="47">
        <f t="shared" si="1"/>
        <v>1.8582259287338894</v>
      </c>
      <c r="Q28" s="9"/>
    </row>
    <row r="29" spans="1:17">
      <c r="A29" s="12"/>
      <c r="B29" s="25">
        <v>324.91000000000003</v>
      </c>
      <c r="C29" s="20" t="s">
        <v>24</v>
      </c>
      <c r="D29" s="46">
        <v>276632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4"/>
        <v>276632</v>
      </c>
      <c r="P29" s="47">
        <f t="shared" si="1"/>
        <v>26.216072782410919</v>
      </c>
      <c r="Q29" s="9"/>
    </row>
    <row r="30" spans="1:17">
      <c r="A30" s="12"/>
      <c r="B30" s="25">
        <v>324.92</v>
      </c>
      <c r="C30" s="20" t="s">
        <v>143</v>
      </c>
      <c r="D30" s="46">
        <v>9635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4"/>
        <v>9635</v>
      </c>
      <c r="P30" s="47">
        <f t="shared" si="1"/>
        <v>0.91309704321455654</v>
      </c>
      <c r="Q30" s="9"/>
    </row>
    <row r="31" spans="1:17" ht="15.75">
      <c r="A31" s="29" t="s">
        <v>157</v>
      </c>
      <c r="B31" s="30"/>
      <c r="C31" s="31"/>
      <c r="D31" s="32">
        <f t="shared" ref="D31:N31" si="5">SUM(D32:D38)</f>
        <v>878123</v>
      </c>
      <c r="E31" s="32">
        <f t="shared" si="5"/>
        <v>0</v>
      </c>
      <c r="F31" s="32">
        <f t="shared" si="5"/>
        <v>0</v>
      </c>
      <c r="G31" s="32">
        <f t="shared" si="5"/>
        <v>0</v>
      </c>
      <c r="H31" s="32">
        <f t="shared" si="5"/>
        <v>0</v>
      </c>
      <c r="I31" s="32">
        <f t="shared" si="5"/>
        <v>2357970</v>
      </c>
      <c r="J31" s="32">
        <f t="shared" si="5"/>
        <v>0</v>
      </c>
      <c r="K31" s="32">
        <f t="shared" si="5"/>
        <v>0</v>
      </c>
      <c r="L31" s="32">
        <f t="shared" si="5"/>
        <v>0</v>
      </c>
      <c r="M31" s="32">
        <f t="shared" si="5"/>
        <v>0</v>
      </c>
      <c r="N31" s="32">
        <f t="shared" si="5"/>
        <v>0</v>
      </c>
      <c r="O31" s="44">
        <f t="shared" ref="O31:O39" si="6">SUM(D31:N31)</f>
        <v>3236093</v>
      </c>
      <c r="P31" s="45">
        <f t="shared" si="1"/>
        <v>306.68053449583016</v>
      </c>
      <c r="Q31" s="10"/>
    </row>
    <row r="32" spans="1:17">
      <c r="A32" s="12"/>
      <c r="B32" s="25">
        <v>331.2</v>
      </c>
      <c r="C32" s="20" t="s">
        <v>26</v>
      </c>
      <c r="D32" s="46">
        <v>56706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56706</v>
      </c>
      <c r="P32" s="47">
        <f t="shared" si="1"/>
        <v>5.3739575435936313</v>
      </c>
      <c r="Q32" s="9"/>
    </row>
    <row r="33" spans="1:17">
      <c r="A33" s="12"/>
      <c r="B33" s="25">
        <v>331.31</v>
      </c>
      <c r="C33" s="20" t="s">
        <v>132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2357970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6"/>
        <v>2357970</v>
      </c>
      <c r="P33" s="47">
        <f t="shared" si="1"/>
        <v>223.46190295678545</v>
      </c>
      <c r="Q33" s="9"/>
    </row>
    <row r="34" spans="1:17">
      <c r="A34" s="12"/>
      <c r="B34" s="25">
        <v>335.125</v>
      </c>
      <c r="C34" s="20" t="s">
        <v>158</v>
      </c>
      <c r="D34" s="46">
        <v>238431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6"/>
        <v>238431</v>
      </c>
      <c r="P34" s="47">
        <f t="shared" si="1"/>
        <v>22.595811220621684</v>
      </c>
      <c r="Q34" s="9"/>
    </row>
    <row r="35" spans="1:17">
      <c r="A35" s="12"/>
      <c r="B35" s="25">
        <v>335.14</v>
      </c>
      <c r="C35" s="20" t="s">
        <v>117</v>
      </c>
      <c r="D35" s="46">
        <v>73812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6"/>
        <v>73812</v>
      </c>
      <c r="P35" s="47">
        <f t="shared" si="1"/>
        <v>6.9950720242608035</v>
      </c>
      <c r="Q35" s="9"/>
    </row>
    <row r="36" spans="1:17">
      <c r="A36" s="12"/>
      <c r="B36" s="25">
        <v>335.15</v>
      </c>
      <c r="C36" s="20" t="s">
        <v>118</v>
      </c>
      <c r="D36" s="46">
        <v>11663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6"/>
        <v>11663</v>
      </c>
      <c r="P36" s="47">
        <f t="shared" si="1"/>
        <v>1.1052880970432146</v>
      </c>
      <c r="Q36" s="9"/>
    </row>
    <row r="37" spans="1:17">
      <c r="A37" s="12"/>
      <c r="B37" s="25">
        <v>335.18</v>
      </c>
      <c r="C37" s="20" t="s">
        <v>159</v>
      </c>
      <c r="D37" s="46">
        <v>462902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6"/>
        <v>462902</v>
      </c>
      <c r="P37" s="47">
        <f t="shared" ref="P37:P63" si="7">(O37/P$65)</f>
        <v>43.86865049279757</v>
      </c>
      <c r="Q37" s="9"/>
    </row>
    <row r="38" spans="1:17">
      <c r="A38" s="12"/>
      <c r="B38" s="25">
        <v>338</v>
      </c>
      <c r="C38" s="20" t="s">
        <v>121</v>
      </c>
      <c r="D38" s="46">
        <v>34609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6"/>
        <v>34609</v>
      </c>
      <c r="P38" s="47">
        <f t="shared" si="7"/>
        <v>3.2798521607278239</v>
      </c>
      <c r="Q38" s="9"/>
    </row>
    <row r="39" spans="1:17" ht="15.75">
      <c r="A39" s="29" t="s">
        <v>36</v>
      </c>
      <c r="B39" s="30"/>
      <c r="C39" s="31"/>
      <c r="D39" s="32">
        <f t="shared" ref="D39:N39" si="8">SUM(D40:D47)</f>
        <v>1327487</v>
      </c>
      <c r="E39" s="32">
        <f t="shared" si="8"/>
        <v>0</v>
      </c>
      <c r="F39" s="32">
        <f t="shared" si="8"/>
        <v>0</v>
      </c>
      <c r="G39" s="32">
        <f t="shared" si="8"/>
        <v>0</v>
      </c>
      <c r="H39" s="32">
        <f t="shared" si="8"/>
        <v>0</v>
      </c>
      <c r="I39" s="32">
        <f t="shared" si="8"/>
        <v>4046953</v>
      </c>
      <c r="J39" s="32">
        <f t="shared" si="8"/>
        <v>0</v>
      </c>
      <c r="K39" s="32">
        <f t="shared" si="8"/>
        <v>0</v>
      </c>
      <c r="L39" s="32">
        <f t="shared" si="8"/>
        <v>0</v>
      </c>
      <c r="M39" s="32">
        <f t="shared" si="8"/>
        <v>0</v>
      </c>
      <c r="N39" s="32">
        <f t="shared" si="8"/>
        <v>0</v>
      </c>
      <c r="O39" s="32">
        <f t="shared" si="6"/>
        <v>5374440</v>
      </c>
      <c r="P39" s="45">
        <f t="shared" si="7"/>
        <v>509.3290371493556</v>
      </c>
      <c r="Q39" s="10"/>
    </row>
    <row r="40" spans="1:17">
      <c r="A40" s="12"/>
      <c r="B40" s="25">
        <v>341.9</v>
      </c>
      <c r="C40" s="20" t="s">
        <v>103</v>
      </c>
      <c r="D40" s="46">
        <v>362930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ref="O40:O47" si="9">SUM(D40:N40)</f>
        <v>362930</v>
      </c>
      <c r="P40" s="47">
        <f t="shared" si="7"/>
        <v>34.394427596664137</v>
      </c>
      <c r="Q40" s="9"/>
    </row>
    <row r="41" spans="1:17">
      <c r="A41" s="12"/>
      <c r="B41" s="25">
        <v>342.1</v>
      </c>
      <c r="C41" s="20" t="s">
        <v>134</v>
      </c>
      <c r="D41" s="46">
        <v>33318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9"/>
        <v>33318</v>
      </c>
      <c r="P41" s="47">
        <f t="shared" si="7"/>
        <v>3.157505686125853</v>
      </c>
      <c r="Q41" s="9"/>
    </row>
    <row r="42" spans="1:17">
      <c r="A42" s="12"/>
      <c r="B42" s="25">
        <v>343.3</v>
      </c>
      <c r="C42" s="20" t="s">
        <v>40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2539636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9"/>
        <v>2539636</v>
      </c>
      <c r="P42" s="47">
        <f t="shared" si="7"/>
        <v>240.6781652767248</v>
      </c>
      <c r="Q42" s="9"/>
    </row>
    <row r="43" spans="1:17">
      <c r="A43" s="12"/>
      <c r="B43" s="25">
        <v>343.4</v>
      </c>
      <c r="C43" s="20" t="s">
        <v>41</v>
      </c>
      <c r="D43" s="46">
        <v>884037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9"/>
        <v>884037</v>
      </c>
      <c r="P43" s="47">
        <f t="shared" si="7"/>
        <v>83.779094010614102</v>
      </c>
      <c r="Q43" s="9"/>
    </row>
    <row r="44" spans="1:17">
      <c r="A44" s="12"/>
      <c r="B44" s="25">
        <v>343.5</v>
      </c>
      <c r="C44" s="20" t="s">
        <v>42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1322196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si="9"/>
        <v>1322196</v>
      </c>
      <c r="P44" s="47">
        <f t="shared" si="7"/>
        <v>125.30288097043214</v>
      </c>
      <c r="Q44" s="9"/>
    </row>
    <row r="45" spans="1:17">
      <c r="A45" s="12"/>
      <c r="B45" s="25">
        <v>343.8</v>
      </c>
      <c r="C45" s="20" t="s">
        <v>67</v>
      </c>
      <c r="D45" s="46">
        <v>39110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9"/>
        <v>39110</v>
      </c>
      <c r="P45" s="47">
        <f t="shared" si="7"/>
        <v>3.7064063684609554</v>
      </c>
      <c r="Q45" s="9"/>
    </row>
    <row r="46" spans="1:17">
      <c r="A46" s="12"/>
      <c r="B46" s="25">
        <v>343.9</v>
      </c>
      <c r="C46" s="20" t="s">
        <v>43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185121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9"/>
        <v>185121</v>
      </c>
      <c r="P46" s="47">
        <f t="shared" si="7"/>
        <v>17.54368840030326</v>
      </c>
      <c r="Q46" s="9"/>
    </row>
    <row r="47" spans="1:17">
      <c r="A47" s="12"/>
      <c r="B47" s="25">
        <v>344.9</v>
      </c>
      <c r="C47" s="20" t="s">
        <v>104</v>
      </c>
      <c r="D47" s="46">
        <v>8092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 t="shared" si="9"/>
        <v>8092</v>
      </c>
      <c r="P47" s="47">
        <f t="shared" si="7"/>
        <v>0.76686884003032596</v>
      </c>
      <c r="Q47" s="9"/>
    </row>
    <row r="48" spans="1:17" ht="15.75">
      <c r="A48" s="29" t="s">
        <v>37</v>
      </c>
      <c r="B48" s="30"/>
      <c r="C48" s="31"/>
      <c r="D48" s="32">
        <f t="shared" ref="D48:N48" si="10">SUM(D49:D51)</f>
        <v>33268</v>
      </c>
      <c r="E48" s="32">
        <f t="shared" si="10"/>
        <v>0</v>
      </c>
      <c r="F48" s="32">
        <f t="shared" si="10"/>
        <v>0</v>
      </c>
      <c r="G48" s="32">
        <f t="shared" si="10"/>
        <v>0</v>
      </c>
      <c r="H48" s="32">
        <f t="shared" si="10"/>
        <v>0</v>
      </c>
      <c r="I48" s="32">
        <f t="shared" si="10"/>
        <v>0</v>
      </c>
      <c r="J48" s="32">
        <f t="shared" si="10"/>
        <v>0</v>
      </c>
      <c r="K48" s="32">
        <f t="shared" si="10"/>
        <v>0</v>
      </c>
      <c r="L48" s="32">
        <f t="shared" si="10"/>
        <v>0</v>
      </c>
      <c r="M48" s="32">
        <f t="shared" si="10"/>
        <v>0</v>
      </c>
      <c r="N48" s="32">
        <f t="shared" si="10"/>
        <v>0</v>
      </c>
      <c r="O48" s="32">
        <f t="shared" ref="O48:O53" si="11">SUM(D48:N48)</f>
        <v>33268</v>
      </c>
      <c r="P48" s="45">
        <f t="shared" si="7"/>
        <v>3.152767247915087</v>
      </c>
      <c r="Q48" s="10"/>
    </row>
    <row r="49" spans="1:120">
      <c r="A49" s="13"/>
      <c r="B49" s="39">
        <v>351.1</v>
      </c>
      <c r="C49" s="21" t="s">
        <v>48</v>
      </c>
      <c r="D49" s="46">
        <v>29575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si="11"/>
        <v>29575</v>
      </c>
      <c r="P49" s="47">
        <f t="shared" si="7"/>
        <v>2.8027862016679301</v>
      </c>
      <c r="Q49" s="9"/>
    </row>
    <row r="50" spans="1:120">
      <c r="A50" s="13"/>
      <c r="B50" s="39">
        <v>358.2</v>
      </c>
      <c r="C50" s="21" t="s">
        <v>105</v>
      </c>
      <c r="D50" s="46">
        <v>946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 t="shared" si="11"/>
        <v>946</v>
      </c>
      <c r="P50" s="47">
        <f t="shared" si="7"/>
        <v>8.9651250947687638E-2</v>
      </c>
      <c r="Q50" s="9"/>
    </row>
    <row r="51" spans="1:120">
      <c r="A51" s="13"/>
      <c r="B51" s="39">
        <v>359</v>
      </c>
      <c r="C51" s="21" t="s">
        <v>122</v>
      </c>
      <c r="D51" s="46">
        <v>2747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v>0</v>
      </c>
      <c r="O51" s="46">
        <f t="shared" si="11"/>
        <v>2747</v>
      </c>
      <c r="P51" s="47">
        <f t="shared" si="7"/>
        <v>0.26032979529946931</v>
      </c>
      <c r="Q51" s="9"/>
    </row>
    <row r="52" spans="1:120" ht="15.75">
      <c r="A52" s="29" t="s">
        <v>3</v>
      </c>
      <c r="B52" s="30"/>
      <c r="C52" s="31"/>
      <c r="D52" s="32">
        <f t="shared" ref="D52:N52" si="12">SUM(D53:D60)</f>
        <v>414130</v>
      </c>
      <c r="E52" s="32">
        <f t="shared" si="12"/>
        <v>0</v>
      </c>
      <c r="F52" s="32">
        <f t="shared" si="12"/>
        <v>0</v>
      </c>
      <c r="G52" s="32">
        <f t="shared" si="12"/>
        <v>0</v>
      </c>
      <c r="H52" s="32">
        <f t="shared" si="12"/>
        <v>0</v>
      </c>
      <c r="I52" s="32">
        <f t="shared" si="12"/>
        <v>833621</v>
      </c>
      <c r="J52" s="32">
        <f t="shared" si="12"/>
        <v>0</v>
      </c>
      <c r="K52" s="32">
        <f t="shared" si="12"/>
        <v>1021410</v>
      </c>
      <c r="L52" s="32">
        <f t="shared" si="12"/>
        <v>0</v>
      </c>
      <c r="M52" s="32">
        <f t="shared" si="12"/>
        <v>0</v>
      </c>
      <c r="N52" s="32">
        <f t="shared" si="12"/>
        <v>0</v>
      </c>
      <c r="O52" s="32">
        <f t="shared" si="11"/>
        <v>2269161</v>
      </c>
      <c r="P52" s="45">
        <f t="shared" si="7"/>
        <v>215.04558377558757</v>
      </c>
      <c r="Q52" s="10"/>
    </row>
    <row r="53" spans="1:120">
      <c r="A53" s="12"/>
      <c r="B53" s="25">
        <v>361.1</v>
      </c>
      <c r="C53" s="20" t="s">
        <v>50</v>
      </c>
      <c r="D53" s="46">
        <v>23313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v>0</v>
      </c>
      <c r="O53" s="46">
        <f t="shared" si="11"/>
        <v>23313</v>
      </c>
      <c r="P53" s="47">
        <f t="shared" si="7"/>
        <v>2.2093442001516301</v>
      </c>
      <c r="Q53" s="9"/>
    </row>
    <row r="54" spans="1:120">
      <c r="A54" s="12"/>
      <c r="B54" s="25">
        <v>361.3</v>
      </c>
      <c r="C54" s="20" t="s">
        <v>90</v>
      </c>
      <c r="D54" s="46">
        <v>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218910</v>
      </c>
      <c r="L54" s="46">
        <v>0</v>
      </c>
      <c r="M54" s="46">
        <v>0</v>
      </c>
      <c r="N54" s="46">
        <v>0</v>
      </c>
      <c r="O54" s="46">
        <f t="shared" ref="O54:O60" si="13">SUM(D54:N54)</f>
        <v>218910</v>
      </c>
      <c r="P54" s="47">
        <f t="shared" si="7"/>
        <v>20.745830174374525</v>
      </c>
      <c r="Q54" s="9"/>
    </row>
    <row r="55" spans="1:120">
      <c r="A55" s="12"/>
      <c r="B55" s="25">
        <v>362</v>
      </c>
      <c r="C55" s="20" t="s">
        <v>51</v>
      </c>
      <c r="D55" s="46">
        <v>10525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v>0</v>
      </c>
      <c r="O55" s="46">
        <f t="shared" si="13"/>
        <v>10525</v>
      </c>
      <c r="P55" s="47">
        <f t="shared" si="7"/>
        <v>0.99744124336618656</v>
      </c>
      <c r="Q55" s="9"/>
    </row>
    <row r="56" spans="1:120">
      <c r="A56" s="12"/>
      <c r="B56" s="25">
        <v>364</v>
      </c>
      <c r="C56" s="20" t="s">
        <v>109</v>
      </c>
      <c r="D56" s="46">
        <v>65000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v>0</v>
      </c>
      <c r="O56" s="46">
        <f t="shared" si="13"/>
        <v>65000</v>
      </c>
      <c r="P56" s="47">
        <f t="shared" si="7"/>
        <v>6.1599696739954508</v>
      </c>
      <c r="Q56" s="9"/>
    </row>
    <row r="57" spans="1:120">
      <c r="A57" s="12"/>
      <c r="B57" s="25">
        <v>366</v>
      </c>
      <c r="C57" s="20" t="s">
        <v>75</v>
      </c>
      <c r="D57" s="46">
        <v>78993</v>
      </c>
      <c r="E57" s="46">
        <v>0</v>
      </c>
      <c r="F57" s="46">
        <v>0</v>
      </c>
      <c r="G57" s="46">
        <v>0</v>
      </c>
      <c r="H57" s="46">
        <v>0</v>
      </c>
      <c r="I57" s="46">
        <v>831352</v>
      </c>
      <c r="J57" s="46">
        <v>0</v>
      </c>
      <c r="K57" s="46">
        <v>0</v>
      </c>
      <c r="L57" s="46">
        <v>0</v>
      </c>
      <c r="M57" s="46">
        <v>0</v>
      </c>
      <c r="N57" s="46">
        <v>0</v>
      </c>
      <c r="O57" s="46">
        <f t="shared" si="13"/>
        <v>910345</v>
      </c>
      <c r="P57" s="47">
        <f t="shared" si="7"/>
        <v>86.272270659590603</v>
      </c>
      <c r="Q57" s="9"/>
    </row>
    <row r="58" spans="1:120">
      <c r="A58" s="12"/>
      <c r="B58" s="25">
        <v>368</v>
      </c>
      <c r="C58" s="20" t="s">
        <v>135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802500</v>
      </c>
      <c r="L58" s="46">
        <v>0</v>
      </c>
      <c r="M58" s="46">
        <v>0</v>
      </c>
      <c r="N58" s="46">
        <v>0</v>
      </c>
      <c r="O58" s="46">
        <f t="shared" si="13"/>
        <v>802500</v>
      </c>
      <c r="P58" s="47">
        <f t="shared" si="7"/>
        <v>76.051933282789989</v>
      </c>
      <c r="Q58" s="9"/>
    </row>
    <row r="59" spans="1:120">
      <c r="A59" s="12"/>
      <c r="B59" s="25">
        <v>369.3</v>
      </c>
      <c r="C59" s="20" t="s">
        <v>129</v>
      </c>
      <c r="D59" s="46">
        <v>216975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v>0</v>
      </c>
      <c r="O59" s="46">
        <f t="shared" si="13"/>
        <v>216975</v>
      </c>
      <c r="P59" s="47">
        <f t="shared" si="7"/>
        <v>20.562452615617893</v>
      </c>
      <c r="Q59" s="9"/>
    </row>
    <row r="60" spans="1:120">
      <c r="A60" s="12"/>
      <c r="B60" s="25">
        <v>369.9</v>
      </c>
      <c r="C60" s="20" t="s">
        <v>53</v>
      </c>
      <c r="D60" s="46">
        <v>19324</v>
      </c>
      <c r="E60" s="46">
        <v>0</v>
      </c>
      <c r="F60" s="46">
        <v>0</v>
      </c>
      <c r="G60" s="46">
        <v>0</v>
      </c>
      <c r="H60" s="46">
        <v>0</v>
      </c>
      <c r="I60" s="46">
        <v>2269</v>
      </c>
      <c r="J60" s="46">
        <v>0</v>
      </c>
      <c r="K60" s="46">
        <v>0</v>
      </c>
      <c r="L60" s="46">
        <v>0</v>
      </c>
      <c r="M60" s="46">
        <v>0</v>
      </c>
      <c r="N60" s="46">
        <v>0</v>
      </c>
      <c r="O60" s="46">
        <f t="shared" si="13"/>
        <v>21593</v>
      </c>
      <c r="P60" s="47">
        <f t="shared" si="7"/>
        <v>2.0463419257012889</v>
      </c>
      <c r="Q60" s="9"/>
    </row>
    <row r="61" spans="1:120" ht="15.75">
      <c r="A61" s="29" t="s">
        <v>38</v>
      </c>
      <c r="B61" s="30"/>
      <c r="C61" s="31"/>
      <c r="D61" s="32">
        <f t="shared" ref="D61:N61" si="14">SUM(D62:D62)</f>
        <v>5000000</v>
      </c>
      <c r="E61" s="32">
        <f t="shared" si="14"/>
        <v>0</v>
      </c>
      <c r="F61" s="32">
        <f t="shared" si="14"/>
        <v>0</v>
      </c>
      <c r="G61" s="32">
        <f t="shared" si="14"/>
        <v>0</v>
      </c>
      <c r="H61" s="32">
        <f t="shared" si="14"/>
        <v>0</v>
      </c>
      <c r="I61" s="32">
        <f t="shared" si="14"/>
        <v>0</v>
      </c>
      <c r="J61" s="32">
        <f t="shared" si="14"/>
        <v>0</v>
      </c>
      <c r="K61" s="32">
        <f t="shared" si="14"/>
        <v>0</v>
      </c>
      <c r="L61" s="32">
        <f t="shared" si="14"/>
        <v>0</v>
      </c>
      <c r="M61" s="32">
        <f t="shared" si="14"/>
        <v>0</v>
      </c>
      <c r="N61" s="32">
        <f t="shared" si="14"/>
        <v>0</v>
      </c>
      <c r="O61" s="32">
        <f>SUM(D61:N61)</f>
        <v>5000000</v>
      </c>
      <c r="P61" s="45">
        <f t="shared" si="7"/>
        <v>473.84382107657314</v>
      </c>
      <c r="Q61" s="9"/>
    </row>
    <row r="62" spans="1:120" ht="15.75" thickBot="1">
      <c r="A62" s="12"/>
      <c r="B62" s="25">
        <v>384</v>
      </c>
      <c r="C62" s="20" t="s">
        <v>76</v>
      </c>
      <c r="D62" s="46">
        <v>5000000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v>0</v>
      </c>
      <c r="O62" s="46">
        <f>SUM(D62:N62)</f>
        <v>5000000</v>
      </c>
      <c r="P62" s="47">
        <f t="shared" si="7"/>
        <v>473.84382107657314</v>
      </c>
      <c r="Q62" s="9"/>
    </row>
    <row r="63" spans="1:120" ht="16.5" thickBot="1">
      <c r="A63" s="14" t="s">
        <v>46</v>
      </c>
      <c r="B63" s="23"/>
      <c r="C63" s="22"/>
      <c r="D63" s="15">
        <f t="shared" ref="D63:N63" si="15">SUM(D5,D16,D31,D39,D48,D52,D61)</f>
        <v>18414485</v>
      </c>
      <c r="E63" s="15">
        <f t="shared" si="15"/>
        <v>0</v>
      </c>
      <c r="F63" s="15">
        <f t="shared" si="15"/>
        <v>0</v>
      </c>
      <c r="G63" s="15">
        <f t="shared" si="15"/>
        <v>0</v>
      </c>
      <c r="H63" s="15">
        <f t="shared" si="15"/>
        <v>0</v>
      </c>
      <c r="I63" s="15">
        <f t="shared" si="15"/>
        <v>11046423</v>
      </c>
      <c r="J63" s="15">
        <f t="shared" si="15"/>
        <v>0</v>
      </c>
      <c r="K63" s="15">
        <f t="shared" si="15"/>
        <v>1021410</v>
      </c>
      <c r="L63" s="15">
        <f t="shared" si="15"/>
        <v>0</v>
      </c>
      <c r="M63" s="15">
        <f t="shared" si="15"/>
        <v>8459447</v>
      </c>
      <c r="N63" s="15">
        <f t="shared" si="15"/>
        <v>0</v>
      </c>
      <c r="O63" s="15">
        <f>SUM(D63:N63)</f>
        <v>38941765</v>
      </c>
      <c r="P63" s="38">
        <f t="shared" si="7"/>
        <v>3690.4629454131918</v>
      </c>
      <c r="Q63" s="6"/>
      <c r="R63" s="2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5"/>
      <c r="DJ63" s="5"/>
      <c r="DK63" s="5"/>
      <c r="DL63" s="5"/>
      <c r="DM63" s="5"/>
      <c r="DN63" s="5"/>
      <c r="DO63" s="5"/>
      <c r="DP63" s="5"/>
    </row>
    <row r="64" spans="1:120">
      <c r="A64" s="16"/>
      <c r="B64" s="18"/>
      <c r="C64" s="18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9"/>
    </row>
    <row r="65" spans="1:16">
      <c r="A65" s="40"/>
      <c r="B65" s="41"/>
      <c r="C65" s="41"/>
      <c r="D65" s="42"/>
      <c r="E65" s="42"/>
      <c r="F65" s="42"/>
      <c r="G65" s="42"/>
      <c r="H65" s="42"/>
      <c r="I65" s="42"/>
      <c r="J65" s="42"/>
      <c r="K65" s="42"/>
      <c r="L65" s="42"/>
      <c r="M65" s="118" t="s">
        <v>160</v>
      </c>
      <c r="N65" s="118"/>
      <c r="O65" s="118"/>
      <c r="P65" s="43">
        <v>10552</v>
      </c>
    </row>
    <row r="66" spans="1:16">
      <c r="A66" s="119"/>
      <c r="B66" s="96"/>
      <c r="C66" s="96"/>
      <c r="D66" s="96"/>
      <c r="E66" s="96"/>
      <c r="F66" s="96"/>
      <c r="G66" s="96"/>
      <c r="H66" s="96"/>
      <c r="I66" s="96"/>
      <c r="J66" s="96"/>
      <c r="K66" s="96"/>
      <c r="L66" s="96"/>
      <c r="M66" s="96"/>
      <c r="N66" s="96"/>
      <c r="O66" s="96"/>
      <c r="P66" s="97"/>
    </row>
    <row r="67" spans="1:16" ht="15.75" customHeight="1" thickBot="1">
      <c r="A67" s="120" t="s">
        <v>70</v>
      </c>
      <c r="B67" s="99"/>
      <c r="C67" s="99"/>
      <c r="D67" s="99"/>
      <c r="E67" s="99"/>
      <c r="F67" s="99"/>
      <c r="G67" s="99"/>
      <c r="H67" s="99"/>
      <c r="I67" s="99"/>
      <c r="J67" s="99"/>
      <c r="K67" s="99"/>
      <c r="L67" s="99"/>
      <c r="M67" s="99"/>
      <c r="N67" s="99"/>
      <c r="O67" s="99"/>
      <c r="P67" s="100"/>
    </row>
  </sheetData>
  <mergeCells count="10">
    <mergeCell ref="M65:O65"/>
    <mergeCell ref="A66:P66"/>
    <mergeCell ref="A67:P67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7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137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55</v>
      </c>
      <c r="B3" s="108"/>
      <c r="C3" s="109"/>
      <c r="D3" s="128" t="s">
        <v>32</v>
      </c>
      <c r="E3" s="129"/>
      <c r="F3" s="129"/>
      <c r="G3" s="129"/>
      <c r="H3" s="130"/>
      <c r="I3" s="128" t="s">
        <v>33</v>
      </c>
      <c r="J3" s="130"/>
      <c r="K3" s="128" t="s">
        <v>35</v>
      </c>
      <c r="L3" s="130"/>
      <c r="M3" s="36"/>
      <c r="N3" s="37"/>
      <c r="O3" s="131" t="s">
        <v>60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56</v>
      </c>
      <c r="F4" s="34" t="s">
        <v>57</v>
      </c>
      <c r="G4" s="34" t="s">
        <v>58</v>
      </c>
      <c r="H4" s="34" t="s">
        <v>5</v>
      </c>
      <c r="I4" s="34" t="s">
        <v>6</v>
      </c>
      <c r="J4" s="35" t="s">
        <v>59</v>
      </c>
      <c r="K4" s="35" t="s">
        <v>7</v>
      </c>
      <c r="L4" s="35" t="s">
        <v>8</v>
      </c>
      <c r="M4" s="35" t="s">
        <v>9</v>
      </c>
      <c r="N4" s="35" t="s">
        <v>34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SUM(D6:D15)</f>
        <v>3589451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3589451</v>
      </c>
      <c r="O5" s="33">
        <f t="shared" ref="O5:O36" si="1">(N5/O$69)</f>
        <v>490.16127270244436</v>
      </c>
      <c r="P5" s="6"/>
    </row>
    <row r="6" spans="1:133">
      <c r="A6" s="12"/>
      <c r="B6" s="25">
        <v>311</v>
      </c>
      <c r="C6" s="20" t="s">
        <v>2</v>
      </c>
      <c r="D6" s="46">
        <v>2386279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2386279</v>
      </c>
      <c r="O6" s="47">
        <f t="shared" si="1"/>
        <v>325.86084937866997</v>
      </c>
      <c r="P6" s="9"/>
    </row>
    <row r="7" spans="1:133">
      <c r="A7" s="12"/>
      <c r="B7" s="25">
        <v>312.41000000000003</v>
      </c>
      <c r="C7" s="20" t="s">
        <v>12</v>
      </c>
      <c r="D7" s="46">
        <v>143284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5" si="2">SUM(D7:M7)</f>
        <v>143284</v>
      </c>
      <c r="O7" s="47">
        <f t="shared" si="1"/>
        <v>19.56629796531476</v>
      </c>
      <c r="P7" s="9"/>
    </row>
    <row r="8" spans="1:133">
      <c r="A8" s="12"/>
      <c r="B8" s="25">
        <v>312.42</v>
      </c>
      <c r="C8" s="20" t="s">
        <v>11</v>
      </c>
      <c r="D8" s="46">
        <v>90664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90664</v>
      </c>
      <c r="O8" s="47">
        <f t="shared" si="1"/>
        <v>12.380718284855933</v>
      </c>
      <c r="P8" s="9"/>
    </row>
    <row r="9" spans="1:133">
      <c r="A9" s="12"/>
      <c r="B9" s="25">
        <v>312.51</v>
      </c>
      <c r="C9" s="20" t="s">
        <v>138</v>
      </c>
      <c r="D9" s="46">
        <v>26868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26868</v>
      </c>
      <c r="O9" s="47">
        <f t="shared" si="1"/>
        <v>3.6689881196231053</v>
      </c>
      <c r="P9" s="9"/>
    </row>
    <row r="10" spans="1:133">
      <c r="A10" s="12"/>
      <c r="B10" s="25">
        <v>312.52</v>
      </c>
      <c r="C10" s="20" t="s">
        <v>139</v>
      </c>
      <c r="D10" s="46">
        <v>89498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89498</v>
      </c>
      <c r="O10" s="47">
        <f t="shared" si="1"/>
        <v>12.221493923255496</v>
      </c>
      <c r="P10" s="9"/>
    </row>
    <row r="11" spans="1:133">
      <c r="A11" s="12"/>
      <c r="B11" s="25">
        <v>314.10000000000002</v>
      </c>
      <c r="C11" s="20" t="s">
        <v>13</v>
      </c>
      <c r="D11" s="46">
        <v>514031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514031</v>
      </c>
      <c r="O11" s="47">
        <f t="shared" si="1"/>
        <v>70.194046155947021</v>
      </c>
      <c r="P11" s="9"/>
    </row>
    <row r="12" spans="1:133">
      <c r="A12" s="12"/>
      <c r="B12" s="25">
        <v>314.3</v>
      </c>
      <c r="C12" s="20" t="s">
        <v>14</v>
      </c>
      <c r="D12" s="46">
        <v>140756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140756</v>
      </c>
      <c r="O12" s="47">
        <f t="shared" si="1"/>
        <v>19.221084255086712</v>
      </c>
      <c r="P12" s="9"/>
    </row>
    <row r="13" spans="1:133">
      <c r="A13" s="12"/>
      <c r="B13" s="25">
        <v>314.8</v>
      </c>
      <c r="C13" s="20" t="s">
        <v>64</v>
      </c>
      <c r="D13" s="46">
        <v>7464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7464</v>
      </c>
      <c r="O13" s="47">
        <f t="shared" si="1"/>
        <v>1.0192544039328144</v>
      </c>
      <c r="P13" s="9"/>
    </row>
    <row r="14" spans="1:133">
      <c r="A14" s="12"/>
      <c r="B14" s="25">
        <v>315</v>
      </c>
      <c r="C14" s="20" t="s">
        <v>99</v>
      </c>
      <c r="D14" s="46">
        <v>175177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175177</v>
      </c>
      <c r="O14" s="47">
        <f t="shared" si="1"/>
        <v>23.921480267649869</v>
      </c>
      <c r="P14" s="9"/>
    </row>
    <row r="15" spans="1:133">
      <c r="A15" s="12"/>
      <c r="B15" s="25">
        <v>316</v>
      </c>
      <c r="C15" s="20" t="s">
        <v>100</v>
      </c>
      <c r="D15" s="46">
        <v>15430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15430</v>
      </c>
      <c r="O15" s="47">
        <f t="shared" si="1"/>
        <v>2.1070599481086987</v>
      </c>
      <c r="P15" s="9"/>
    </row>
    <row r="16" spans="1:133" ht="15.75">
      <c r="A16" s="29" t="s">
        <v>17</v>
      </c>
      <c r="B16" s="30"/>
      <c r="C16" s="31"/>
      <c r="D16" s="32">
        <f t="shared" ref="D16:M16" si="3">SUM(D17:D29)</f>
        <v>3729405</v>
      </c>
      <c r="E16" s="32">
        <f t="shared" si="3"/>
        <v>0</v>
      </c>
      <c r="F16" s="32">
        <f t="shared" si="3"/>
        <v>0</v>
      </c>
      <c r="G16" s="32">
        <f t="shared" si="3"/>
        <v>0</v>
      </c>
      <c r="H16" s="32">
        <f t="shared" si="3"/>
        <v>0</v>
      </c>
      <c r="I16" s="32">
        <f t="shared" si="3"/>
        <v>2618040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44">
        <f>SUM(D16:M16)</f>
        <v>6347445</v>
      </c>
      <c r="O16" s="45">
        <f t="shared" si="1"/>
        <v>866.7820565342073</v>
      </c>
      <c r="P16" s="10"/>
    </row>
    <row r="17" spans="1:16">
      <c r="A17" s="12"/>
      <c r="B17" s="25">
        <v>322</v>
      </c>
      <c r="C17" s="20" t="s">
        <v>0</v>
      </c>
      <c r="D17" s="46">
        <v>1464441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>SUM(D17:M17)</f>
        <v>1464441</v>
      </c>
      <c r="O17" s="47">
        <f t="shared" si="1"/>
        <v>199.9782875870545</v>
      </c>
      <c r="P17" s="9"/>
    </row>
    <row r="18" spans="1:16">
      <c r="A18" s="12"/>
      <c r="B18" s="25">
        <v>323.10000000000002</v>
      </c>
      <c r="C18" s="20" t="s">
        <v>18</v>
      </c>
      <c r="D18" s="46">
        <v>385385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8" si="4">SUM(D18:M18)</f>
        <v>385385</v>
      </c>
      <c r="O18" s="47">
        <f t="shared" si="1"/>
        <v>52.626655742182166</v>
      </c>
      <c r="P18" s="9"/>
    </row>
    <row r="19" spans="1:16">
      <c r="A19" s="12"/>
      <c r="B19" s="25">
        <v>323.7</v>
      </c>
      <c r="C19" s="20" t="s">
        <v>19</v>
      </c>
      <c r="D19" s="46">
        <v>57315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57315</v>
      </c>
      <c r="O19" s="47">
        <f t="shared" si="1"/>
        <v>7.8267103646046703</v>
      </c>
      <c r="P19" s="9"/>
    </row>
    <row r="20" spans="1:16">
      <c r="A20" s="12"/>
      <c r="B20" s="25">
        <v>324.11</v>
      </c>
      <c r="C20" s="20" t="s">
        <v>20</v>
      </c>
      <c r="D20" s="46">
        <v>325982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325982</v>
      </c>
      <c r="O20" s="47">
        <f t="shared" si="1"/>
        <v>44.514816332104331</v>
      </c>
      <c r="P20" s="9"/>
    </row>
    <row r="21" spans="1:16">
      <c r="A21" s="12"/>
      <c r="B21" s="25">
        <v>324.12</v>
      </c>
      <c r="C21" s="20" t="s">
        <v>140</v>
      </c>
      <c r="D21" s="46">
        <v>16623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16623</v>
      </c>
      <c r="O21" s="47">
        <f t="shared" si="1"/>
        <v>2.2699713232281851</v>
      </c>
      <c r="P21" s="9"/>
    </row>
    <row r="22" spans="1:16">
      <c r="A22" s="12"/>
      <c r="B22" s="25">
        <v>324.20999999999998</v>
      </c>
      <c r="C22" s="20" t="s">
        <v>21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2612840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2612840</v>
      </c>
      <c r="O22" s="47">
        <f t="shared" si="1"/>
        <v>356.7991260412399</v>
      </c>
      <c r="P22" s="9"/>
    </row>
    <row r="23" spans="1:16">
      <c r="A23" s="12"/>
      <c r="B23" s="25">
        <v>324.22000000000003</v>
      </c>
      <c r="C23" s="20" t="s">
        <v>141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5200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5200</v>
      </c>
      <c r="O23" s="47">
        <f t="shared" si="1"/>
        <v>0.71009149255769488</v>
      </c>
      <c r="P23" s="9"/>
    </row>
    <row r="24" spans="1:16">
      <c r="A24" s="12"/>
      <c r="B24" s="25">
        <v>324.31</v>
      </c>
      <c r="C24" s="20" t="s">
        <v>22</v>
      </c>
      <c r="D24" s="46">
        <v>255730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255730</v>
      </c>
      <c r="O24" s="47">
        <f t="shared" si="1"/>
        <v>34.921480267649869</v>
      </c>
      <c r="P24" s="9"/>
    </row>
    <row r="25" spans="1:16">
      <c r="A25" s="12"/>
      <c r="B25" s="25">
        <v>324.32</v>
      </c>
      <c r="C25" s="20" t="s">
        <v>142</v>
      </c>
      <c r="D25" s="46">
        <v>10290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10290</v>
      </c>
      <c r="O25" s="47">
        <f t="shared" si="1"/>
        <v>1.4051618189266695</v>
      </c>
      <c r="P25" s="9"/>
    </row>
    <row r="26" spans="1:16">
      <c r="A26" s="12"/>
      <c r="B26" s="25">
        <v>324.61</v>
      </c>
      <c r="C26" s="20" t="s">
        <v>23</v>
      </c>
      <c r="D26" s="46">
        <v>453435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453435</v>
      </c>
      <c r="O26" s="47">
        <f t="shared" si="1"/>
        <v>61.919295370749694</v>
      </c>
      <c r="P26" s="9"/>
    </row>
    <row r="27" spans="1:16">
      <c r="A27" s="12"/>
      <c r="B27" s="25">
        <v>324.91000000000003</v>
      </c>
      <c r="C27" s="20" t="s">
        <v>24</v>
      </c>
      <c r="D27" s="46">
        <v>168627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168627</v>
      </c>
      <c r="O27" s="47">
        <f t="shared" si="1"/>
        <v>23.027038099139698</v>
      </c>
      <c r="P27" s="9"/>
    </row>
    <row r="28" spans="1:16">
      <c r="A28" s="12"/>
      <c r="B28" s="25">
        <v>324.92</v>
      </c>
      <c r="C28" s="20" t="s">
        <v>143</v>
      </c>
      <c r="D28" s="46">
        <v>9061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9061</v>
      </c>
      <c r="O28" s="47">
        <f t="shared" si="1"/>
        <v>1.2373344257817833</v>
      </c>
      <c r="P28" s="9"/>
    </row>
    <row r="29" spans="1:16">
      <c r="A29" s="12"/>
      <c r="B29" s="25">
        <v>329</v>
      </c>
      <c r="C29" s="20" t="s">
        <v>25</v>
      </c>
      <c r="D29" s="46">
        <v>582516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40" si="5">SUM(D29:M29)</f>
        <v>582516</v>
      </c>
      <c r="O29" s="47">
        <f t="shared" si="1"/>
        <v>79.546087668988122</v>
      </c>
      <c r="P29" s="9"/>
    </row>
    <row r="30" spans="1:16" ht="15.75">
      <c r="A30" s="29" t="s">
        <v>27</v>
      </c>
      <c r="B30" s="30"/>
      <c r="C30" s="31"/>
      <c r="D30" s="32">
        <f t="shared" ref="D30:M30" si="6">SUM(D31:D39)</f>
        <v>744160</v>
      </c>
      <c r="E30" s="32">
        <f t="shared" si="6"/>
        <v>0</v>
      </c>
      <c r="F30" s="32">
        <f t="shared" si="6"/>
        <v>0</v>
      </c>
      <c r="G30" s="32">
        <f t="shared" si="6"/>
        <v>0</v>
      </c>
      <c r="H30" s="32">
        <f t="shared" si="6"/>
        <v>0</v>
      </c>
      <c r="I30" s="32">
        <f t="shared" si="6"/>
        <v>2076237</v>
      </c>
      <c r="J30" s="32">
        <f t="shared" si="6"/>
        <v>0</v>
      </c>
      <c r="K30" s="32">
        <f t="shared" si="6"/>
        <v>0</v>
      </c>
      <c r="L30" s="32">
        <f t="shared" si="6"/>
        <v>0</v>
      </c>
      <c r="M30" s="32">
        <f t="shared" si="6"/>
        <v>0</v>
      </c>
      <c r="N30" s="44">
        <f t="shared" si="5"/>
        <v>2820397</v>
      </c>
      <c r="O30" s="45">
        <f t="shared" si="1"/>
        <v>385.14229141062407</v>
      </c>
      <c r="P30" s="10"/>
    </row>
    <row r="31" spans="1:16">
      <c r="A31" s="12"/>
      <c r="B31" s="25">
        <v>331.1</v>
      </c>
      <c r="C31" s="20" t="s">
        <v>125</v>
      </c>
      <c r="D31" s="46">
        <v>45200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45200</v>
      </c>
      <c r="O31" s="47">
        <f t="shared" si="1"/>
        <v>6.1723337430015022</v>
      </c>
      <c r="P31" s="9"/>
    </row>
    <row r="32" spans="1:16">
      <c r="A32" s="12"/>
      <c r="B32" s="25">
        <v>331.2</v>
      </c>
      <c r="C32" s="20" t="s">
        <v>26</v>
      </c>
      <c r="D32" s="46">
        <v>25391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25391</v>
      </c>
      <c r="O32" s="47">
        <f t="shared" si="1"/>
        <v>3.4672948245254678</v>
      </c>
      <c r="P32" s="9"/>
    </row>
    <row r="33" spans="1:16">
      <c r="A33" s="12"/>
      <c r="B33" s="25">
        <v>331.31</v>
      </c>
      <c r="C33" s="20" t="s">
        <v>132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2076237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2076237</v>
      </c>
      <c r="O33" s="47">
        <f t="shared" si="1"/>
        <v>283.52273658336748</v>
      </c>
      <c r="P33" s="9"/>
    </row>
    <row r="34" spans="1:16">
      <c r="A34" s="12"/>
      <c r="B34" s="25">
        <v>332</v>
      </c>
      <c r="C34" s="20" t="s">
        <v>144</v>
      </c>
      <c r="D34" s="46">
        <v>30441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5"/>
        <v>30441</v>
      </c>
      <c r="O34" s="47">
        <f t="shared" si="1"/>
        <v>4.1569029086439979</v>
      </c>
      <c r="P34" s="9"/>
    </row>
    <row r="35" spans="1:16">
      <c r="A35" s="12"/>
      <c r="B35" s="25">
        <v>335.12</v>
      </c>
      <c r="C35" s="20" t="s">
        <v>101</v>
      </c>
      <c r="D35" s="46">
        <v>176364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5"/>
        <v>176364</v>
      </c>
      <c r="O35" s="47">
        <f t="shared" si="1"/>
        <v>24.08357230643179</v>
      </c>
      <c r="P35" s="9"/>
    </row>
    <row r="36" spans="1:16">
      <c r="A36" s="12"/>
      <c r="B36" s="25">
        <v>335.14</v>
      </c>
      <c r="C36" s="20" t="s">
        <v>117</v>
      </c>
      <c r="D36" s="46">
        <v>61431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5"/>
        <v>61431</v>
      </c>
      <c r="O36" s="47">
        <f t="shared" si="1"/>
        <v>8.3887750921753383</v>
      </c>
      <c r="P36" s="9"/>
    </row>
    <row r="37" spans="1:16">
      <c r="A37" s="12"/>
      <c r="B37" s="25">
        <v>335.15</v>
      </c>
      <c r="C37" s="20" t="s">
        <v>118</v>
      </c>
      <c r="D37" s="46">
        <v>7876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5"/>
        <v>7876</v>
      </c>
      <c r="O37" s="47">
        <f t="shared" ref="O37:O67" si="7">(N37/O$69)</f>
        <v>1.0755154991123856</v>
      </c>
      <c r="P37" s="9"/>
    </row>
    <row r="38" spans="1:16">
      <c r="A38" s="12"/>
      <c r="B38" s="25">
        <v>335.18</v>
      </c>
      <c r="C38" s="20" t="s">
        <v>102</v>
      </c>
      <c r="D38" s="46">
        <v>367556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5"/>
        <v>367556</v>
      </c>
      <c r="O38" s="47">
        <f t="shared" si="7"/>
        <v>50.1919978151031</v>
      </c>
      <c r="P38" s="9"/>
    </row>
    <row r="39" spans="1:16">
      <c r="A39" s="12"/>
      <c r="B39" s="25">
        <v>338</v>
      </c>
      <c r="C39" s="20" t="s">
        <v>121</v>
      </c>
      <c r="D39" s="46">
        <v>29901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5"/>
        <v>29901</v>
      </c>
      <c r="O39" s="47">
        <f t="shared" si="7"/>
        <v>4.0831626382630066</v>
      </c>
      <c r="P39" s="9"/>
    </row>
    <row r="40" spans="1:16" ht="15.75">
      <c r="A40" s="29" t="s">
        <v>36</v>
      </c>
      <c r="B40" s="30"/>
      <c r="C40" s="31"/>
      <c r="D40" s="32">
        <f t="shared" ref="D40:M40" si="8">SUM(D41:D50)</f>
        <v>1052492</v>
      </c>
      <c r="E40" s="32">
        <f t="shared" si="8"/>
        <v>0</v>
      </c>
      <c r="F40" s="32">
        <f t="shared" si="8"/>
        <v>0</v>
      </c>
      <c r="G40" s="32">
        <f t="shared" si="8"/>
        <v>0</v>
      </c>
      <c r="H40" s="32">
        <f t="shared" si="8"/>
        <v>0</v>
      </c>
      <c r="I40" s="32">
        <f t="shared" si="8"/>
        <v>3196493</v>
      </c>
      <c r="J40" s="32">
        <f t="shared" si="8"/>
        <v>0</v>
      </c>
      <c r="K40" s="32">
        <f t="shared" si="8"/>
        <v>0</v>
      </c>
      <c r="L40" s="32">
        <f t="shared" si="8"/>
        <v>0</v>
      </c>
      <c r="M40" s="32">
        <f t="shared" si="8"/>
        <v>0</v>
      </c>
      <c r="N40" s="32">
        <f t="shared" si="5"/>
        <v>4248985</v>
      </c>
      <c r="O40" s="45">
        <f t="shared" si="7"/>
        <v>580.22463471254946</v>
      </c>
      <c r="P40" s="10"/>
    </row>
    <row r="41" spans="1:16">
      <c r="A41" s="12"/>
      <c r="B41" s="25">
        <v>341.9</v>
      </c>
      <c r="C41" s="20" t="s">
        <v>103</v>
      </c>
      <c r="D41" s="46">
        <v>208924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ref="N41:N50" si="9">SUM(D41:M41)</f>
        <v>208924</v>
      </c>
      <c r="O41" s="47">
        <f t="shared" si="7"/>
        <v>28.529837498293048</v>
      </c>
      <c r="P41" s="9"/>
    </row>
    <row r="42" spans="1:16">
      <c r="A42" s="12"/>
      <c r="B42" s="25">
        <v>342.1</v>
      </c>
      <c r="C42" s="20" t="s">
        <v>134</v>
      </c>
      <c r="D42" s="46">
        <v>55981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55981</v>
      </c>
      <c r="O42" s="47">
        <f t="shared" si="7"/>
        <v>7.644544585552369</v>
      </c>
      <c r="P42" s="9"/>
    </row>
    <row r="43" spans="1:16">
      <c r="A43" s="12"/>
      <c r="B43" s="25">
        <v>342.5</v>
      </c>
      <c r="C43" s="20" t="s">
        <v>127</v>
      </c>
      <c r="D43" s="46">
        <v>8750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8750</v>
      </c>
      <c r="O43" s="47">
        <f t="shared" si="7"/>
        <v>1.1948654922845827</v>
      </c>
      <c r="P43" s="9"/>
    </row>
    <row r="44" spans="1:16">
      <c r="A44" s="12"/>
      <c r="B44" s="25">
        <v>343.3</v>
      </c>
      <c r="C44" s="20" t="s">
        <v>40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2106356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2106356</v>
      </c>
      <c r="O44" s="47">
        <f t="shared" si="7"/>
        <v>287.6356684418954</v>
      </c>
      <c r="P44" s="9"/>
    </row>
    <row r="45" spans="1:16">
      <c r="A45" s="12"/>
      <c r="B45" s="25">
        <v>343.4</v>
      </c>
      <c r="C45" s="20" t="s">
        <v>41</v>
      </c>
      <c r="D45" s="46">
        <v>756083</v>
      </c>
      <c r="E45" s="46">
        <v>0</v>
      </c>
      <c r="F45" s="46">
        <v>0</v>
      </c>
      <c r="G45" s="46">
        <v>0</v>
      </c>
      <c r="H45" s="46">
        <v>0</v>
      </c>
      <c r="I45" s="46">
        <v>190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756273</v>
      </c>
      <c r="O45" s="47">
        <f t="shared" si="7"/>
        <v>103.27365833674723</v>
      </c>
      <c r="P45" s="9"/>
    </row>
    <row r="46" spans="1:16">
      <c r="A46" s="12"/>
      <c r="B46" s="25">
        <v>343.5</v>
      </c>
      <c r="C46" s="20" t="s">
        <v>42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930619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930619</v>
      </c>
      <c r="O46" s="47">
        <f t="shared" si="7"/>
        <v>127.08166052164414</v>
      </c>
      <c r="P46" s="9"/>
    </row>
    <row r="47" spans="1:16">
      <c r="A47" s="12"/>
      <c r="B47" s="25">
        <v>343.8</v>
      </c>
      <c r="C47" s="20" t="s">
        <v>67</v>
      </c>
      <c r="D47" s="46">
        <v>14400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14400</v>
      </c>
      <c r="O47" s="47">
        <f t="shared" si="7"/>
        <v>1.9664072101597705</v>
      </c>
      <c r="P47" s="9"/>
    </row>
    <row r="48" spans="1:16">
      <c r="A48" s="12"/>
      <c r="B48" s="25">
        <v>343.9</v>
      </c>
      <c r="C48" s="20" t="s">
        <v>43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159328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159328</v>
      </c>
      <c r="O48" s="47">
        <f t="shared" si="7"/>
        <v>21.757203331967773</v>
      </c>
      <c r="P48" s="9"/>
    </row>
    <row r="49" spans="1:16">
      <c r="A49" s="12"/>
      <c r="B49" s="25">
        <v>344.9</v>
      </c>
      <c r="C49" s="20" t="s">
        <v>104</v>
      </c>
      <c r="D49" s="46">
        <v>8204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8204</v>
      </c>
      <c r="O49" s="47">
        <f t="shared" si="7"/>
        <v>1.1203058855660248</v>
      </c>
      <c r="P49" s="9"/>
    </row>
    <row r="50" spans="1:16">
      <c r="A50" s="12"/>
      <c r="B50" s="25">
        <v>347.2</v>
      </c>
      <c r="C50" s="20" t="s">
        <v>45</v>
      </c>
      <c r="D50" s="46">
        <v>150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150</v>
      </c>
      <c r="O50" s="47">
        <f t="shared" si="7"/>
        <v>2.0483408439164276E-2</v>
      </c>
      <c r="P50" s="9"/>
    </row>
    <row r="51" spans="1:16" ht="15.75">
      <c r="A51" s="29" t="s">
        <v>37</v>
      </c>
      <c r="B51" s="30"/>
      <c r="C51" s="31"/>
      <c r="D51" s="32">
        <f t="shared" ref="D51:M51" si="10">SUM(D52:D55)</f>
        <v>40501</v>
      </c>
      <c r="E51" s="32">
        <f t="shared" si="10"/>
        <v>0</v>
      </c>
      <c r="F51" s="32">
        <f t="shared" si="10"/>
        <v>0</v>
      </c>
      <c r="G51" s="32">
        <f t="shared" si="10"/>
        <v>0</v>
      </c>
      <c r="H51" s="32">
        <f t="shared" si="10"/>
        <v>0</v>
      </c>
      <c r="I51" s="32">
        <f t="shared" si="10"/>
        <v>0</v>
      </c>
      <c r="J51" s="32">
        <f t="shared" si="10"/>
        <v>0</v>
      </c>
      <c r="K51" s="32">
        <f t="shared" si="10"/>
        <v>0</v>
      </c>
      <c r="L51" s="32">
        <f t="shared" si="10"/>
        <v>0</v>
      </c>
      <c r="M51" s="32">
        <f t="shared" si="10"/>
        <v>0</v>
      </c>
      <c r="N51" s="32">
        <f t="shared" ref="N51:N57" si="11">SUM(D51:M51)</f>
        <v>40501</v>
      </c>
      <c r="O51" s="45">
        <f t="shared" si="7"/>
        <v>5.5306568346306157</v>
      </c>
      <c r="P51" s="10"/>
    </row>
    <row r="52" spans="1:16">
      <c r="A52" s="13"/>
      <c r="B52" s="39">
        <v>351.1</v>
      </c>
      <c r="C52" s="21" t="s">
        <v>48</v>
      </c>
      <c r="D52" s="46">
        <v>28542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28542</v>
      </c>
      <c r="O52" s="47">
        <f t="shared" si="7"/>
        <v>3.8975829578041785</v>
      </c>
      <c r="P52" s="9"/>
    </row>
    <row r="53" spans="1:16">
      <c r="A53" s="13"/>
      <c r="B53" s="39">
        <v>354</v>
      </c>
      <c r="C53" s="21" t="s">
        <v>49</v>
      </c>
      <c r="D53" s="46">
        <v>6426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6426</v>
      </c>
      <c r="O53" s="47">
        <f t="shared" si="7"/>
        <v>0.87750921753379763</v>
      </c>
      <c r="P53" s="9"/>
    </row>
    <row r="54" spans="1:16">
      <c r="A54" s="13"/>
      <c r="B54" s="39">
        <v>358.2</v>
      </c>
      <c r="C54" s="21" t="s">
        <v>105</v>
      </c>
      <c r="D54" s="46">
        <v>1403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1"/>
        <v>1403</v>
      </c>
      <c r="O54" s="47">
        <f t="shared" si="7"/>
        <v>0.19158814693431653</v>
      </c>
      <c r="P54" s="9"/>
    </row>
    <row r="55" spans="1:16">
      <c r="A55" s="13"/>
      <c r="B55" s="39">
        <v>359</v>
      </c>
      <c r="C55" s="21" t="s">
        <v>122</v>
      </c>
      <c r="D55" s="46">
        <v>4130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1"/>
        <v>4130</v>
      </c>
      <c r="O55" s="47">
        <f t="shared" si="7"/>
        <v>0.56397651235832313</v>
      </c>
      <c r="P55" s="9"/>
    </row>
    <row r="56" spans="1:16" ht="15.75">
      <c r="A56" s="29" t="s">
        <v>3</v>
      </c>
      <c r="B56" s="30"/>
      <c r="C56" s="31"/>
      <c r="D56" s="32">
        <f t="shared" ref="D56:M56" si="12">SUM(D57:D64)</f>
        <v>270331</v>
      </c>
      <c r="E56" s="32">
        <f t="shared" si="12"/>
        <v>0</v>
      </c>
      <c r="F56" s="32">
        <f t="shared" si="12"/>
        <v>0</v>
      </c>
      <c r="G56" s="32">
        <f t="shared" si="12"/>
        <v>0</v>
      </c>
      <c r="H56" s="32">
        <f t="shared" si="12"/>
        <v>0</v>
      </c>
      <c r="I56" s="32">
        <f t="shared" si="12"/>
        <v>56427</v>
      </c>
      <c r="J56" s="32">
        <f t="shared" si="12"/>
        <v>0</v>
      </c>
      <c r="K56" s="32">
        <f t="shared" si="12"/>
        <v>759738</v>
      </c>
      <c r="L56" s="32">
        <f t="shared" si="12"/>
        <v>0</v>
      </c>
      <c r="M56" s="32">
        <f t="shared" si="12"/>
        <v>0</v>
      </c>
      <c r="N56" s="32">
        <f t="shared" si="11"/>
        <v>1086496</v>
      </c>
      <c r="O56" s="45">
        <f t="shared" si="7"/>
        <v>148.36760890345488</v>
      </c>
      <c r="P56" s="10"/>
    </row>
    <row r="57" spans="1:16">
      <c r="A57" s="12"/>
      <c r="B57" s="25">
        <v>361.1</v>
      </c>
      <c r="C57" s="20" t="s">
        <v>50</v>
      </c>
      <c r="D57" s="46">
        <v>89429</v>
      </c>
      <c r="E57" s="46">
        <v>0</v>
      </c>
      <c r="F57" s="46">
        <v>0</v>
      </c>
      <c r="G57" s="46">
        <v>0</v>
      </c>
      <c r="H57" s="46">
        <v>0</v>
      </c>
      <c r="I57" s="46">
        <v>1866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1"/>
        <v>91295</v>
      </c>
      <c r="O57" s="47">
        <f t="shared" si="7"/>
        <v>12.466885156356684</v>
      </c>
      <c r="P57" s="9"/>
    </row>
    <row r="58" spans="1:16">
      <c r="A58" s="12"/>
      <c r="B58" s="25">
        <v>361.3</v>
      </c>
      <c r="C58" s="20" t="s">
        <v>90</v>
      </c>
      <c r="D58" s="46">
        <v>20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71885</v>
      </c>
      <c r="L58" s="46">
        <v>0</v>
      </c>
      <c r="M58" s="46">
        <v>0</v>
      </c>
      <c r="N58" s="46">
        <f t="shared" ref="N58:N64" si="13">SUM(D58:M58)</f>
        <v>71905</v>
      </c>
      <c r="O58" s="47">
        <f t="shared" si="7"/>
        <v>9.8190632254540482</v>
      </c>
      <c r="P58" s="9"/>
    </row>
    <row r="59" spans="1:16">
      <c r="A59" s="12"/>
      <c r="B59" s="25">
        <v>362</v>
      </c>
      <c r="C59" s="20" t="s">
        <v>51</v>
      </c>
      <c r="D59" s="46">
        <v>9130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3"/>
        <v>9130</v>
      </c>
      <c r="O59" s="47">
        <f t="shared" si="7"/>
        <v>1.2467567936637989</v>
      </c>
      <c r="P59" s="9"/>
    </row>
    <row r="60" spans="1:16">
      <c r="A60" s="12"/>
      <c r="B60" s="25">
        <v>365</v>
      </c>
      <c r="C60" s="20" t="s">
        <v>128</v>
      </c>
      <c r="D60" s="46">
        <v>0</v>
      </c>
      <c r="E60" s="46">
        <v>0</v>
      </c>
      <c r="F60" s="46">
        <v>0</v>
      </c>
      <c r="G60" s="46">
        <v>0</v>
      </c>
      <c r="H60" s="46">
        <v>0</v>
      </c>
      <c r="I60" s="46">
        <v>122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3"/>
        <v>122</v>
      </c>
      <c r="O60" s="47">
        <f t="shared" si="7"/>
        <v>1.6659838863853613E-2</v>
      </c>
      <c r="P60" s="9"/>
    </row>
    <row r="61" spans="1:16">
      <c r="A61" s="12"/>
      <c r="B61" s="25">
        <v>366</v>
      </c>
      <c r="C61" s="20" t="s">
        <v>75</v>
      </c>
      <c r="D61" s="46">
        <v>93330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3"/>
        <v>93330</v>
      </c>
      <c r="O61" s="47">
        <f t="shared" si="7"/>
        <v>12.744776730848013</v>
      </c>
      <c r="P61" s="9"/>
    </row>
    <row r="62" spans="1:16">
      <c r="A62" s="12"/>
      <c r="B62" s="25">
        <v>368</v>
      </c>
      <c r="C62" s="20" t="s">
        <v>135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687853</v>
      </c>
      <c r="L62" s="46">
        <v>0</v>
      </c>
      <c r="M62" s="46">
        <v>0</v>
      </c>
      <c r="N62" s="46">
        <f t="shared" si="13"/>
        <v>687853</v>
      </c>
      <c r="O62" s="47">
        <f t="shared" si="7"/>
        <v>93.930492967363108</v>
      </c>
      <c r="P62" s="9"/>
    </row>
    <row r="63" spans="1:16">
      <c r="A63" s="12"/>
      <c r="B63" s="25">
        <v>369.3</v>
      </c>
      <c r="C63" s="20" t="s">
        <v>129</v>
      </c>
      <c r="D63" s="46">
        <v>41717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3"/>
        <v>41717</v>
      </c>
      <c r="O63" s="47">
        <f t="shared" si="7"/>
        <v>5.696708999044108</v>
      </c>
      <c r="P63" s="9"/>
    </row>
    <row r="64" spans="1:16">
      <c r="A64" s="12"/>
      <c r="B64" s="25">
        <v>369.9</v>
      </c>
      <c r="C64" s="20" t="s">
        <v>53</v>
      </c>
      <c r="D64" s="46">
        <v>36705</v>
      </c>
      <c r="E64" s="46">
        <v>0</v>
      </c>
      <c r="F64" s="46">
        <v>0</v>
      </c>
      <c r="G64" s="46">
        <v>0</v>
      </c>
      <c r="H64" s="46">
        <v>0</v>
      </c>
      <c r="I64" s="46">
        <v>54439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3"/>
        <v>91144</v>
      </c>
      <c r="O64" s="47">
        <f t="shared" si="7"/>
        <v>12.44626519186126</v>
      </c>
      <c r="P64" s="9"/>
    </row>
    <row r="65" spans="1:119" ht="15.75">
      <c r="A65" s="29" t="s">
        <v>38</v>
      </c>
      <c r="B65" s="30"/>
      <c r="C65" s="31"/>
      <c r="D65" s="32">
        <f t="shared" ref="D65:M65" si="14">SUM(D66:D66)</f>
        <v>600015</v>
      </c>
      <c r="E65" s="32">
        <f t="shared" si="14"/>
        <v>0</v>
      </c>
      <c r="F65" s="32">
        <f t="shared" si="14"/>
        <v>0</v>
      </c>
      <c r="G65" s="32">
        <f t="shared" si="14"/>
        <v>0</v>
      </c>
      <c r="H65" s="32">
        <f t="shared" si="14"/>
        <v>0</v>
      </c>
      <c r="I65" s="32">
        <f t="shared" si="14"/>
        <v>0</v>
      </c>
      <c r="J65" s="32">
        <f t="shared" si="14"/>
        <v>0</v>
      </c>
      <c r="K65" s="32">
        <f t="shared" si="14"/>
        <v>0</v>
      </c>
      <c r="L65" s="32">
        <f t="shared" si="14"/>
        <v>0</v>
      </c>
      <c r="M65" s="32">
        <f t="shared" si="14"/>
        <v>0</v>
      </c>
      <c r="N65" s="32">
        <f>SUM(D65:M65)</f>
        <v>600015</v>
      </c>
      <c r="O65" s="45">
        <f t="shared" si="7"/>
        <v>81.935682097501029</v>
      </c>
      <c r="P65" s="9"/>
    </row>
    <row r="66" spans="1:119" ht="15.75" thickBot="1">
      <c r="A66" s="12"/>
      <c r="B66" s="25">
        <v>384</v>
      </c>
      <c r="C66" s="20" t="s">
        <v>76</v>
      </c>
      <c r="D66" s="46">
        <v>600015</v>
      </c>
      <c r="E66" s="46">
        <v>0</v>
      </c>
      <c r="F66" s="46">
        <v>0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>SUM(D66:M66)</f>
        <v>600015</v>
      </c>
      <c r="O66" s="47">
        <f t="shared" si="7"/>
        <v>81.935682097501029</v>
      </c>
      <c r="P66" s="9"/>
    </row>
    <row r="67" spans="1:119" ht="16.5" thickBot="1">
      <c r="A67" s="14" t="s">
        <v>46</v>
      </c>
      <c r="B67" s="23"/>
      <c r="C67" s="22"/>
      <c r="D67" s="15">
        <f t="shared" ref="D67:M67" si="15">SUM(D5,D16,D30,D40,D51,D56,D65)</f>
        <v>10026355</v>
      </c>
      <c r="E67" s="15">
        <f t="shared" si="15"/>
        <v>0</v>
      </c>
      <c r="F67" s="15">
        <f t="shared" si="15"/>
        <v>0</v>
      </c>
      <c r="G67" s="15">
        <f t="shared" si="15"/>
        <v>0</v>
      </c>
      <c r="H67" s="15">
        <f t="shared" si="15"/>
        <v>0</v>
      </c>
      <c r="I67" s="15">
        <f t="shared" si="15"/>
        <v>7947197</v>
      </c>
      <c r="J67" s="15">
        <f t="shared" si="15"/>
        <v>0</v>
      </c>
      <c r="K67" s="15">
        <f t="shared" si="15"/>
        <v>759738</v>
      </c>
      <c r="L67" s="15">
        <f t="shared" si="15"/>
        <v>0</v>
      </c>
      <c r="M67" s="15">
        <f t="shared" si="15"/>
        <v>0</v>
      </c>
      <c r="N67" s="15">
        <f>SUM(D67:M67)</f>
        <v>18733290</v>
      </c>
      <c r="O67" s="38">
        <f t="shared" si="7"/>
        <v>2558.1442031954116</v>
      </c>
      <c r="P67" s="6"/>
      <c r="Q67" s="2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</row>
    <row r="68" spans="1:119">
      <c r="A68" s="16"/>
      <c r="B68" s="18"/>
      <c r="C68" s="18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9"/>
    </row>
    <row r="69" spans="1:119">
      <c r="A69" s="40"/>
      <c r="B69" s="41"/>
      <c r="C69" s="41"/>
      <c r="D69" s="42"/>
      <c r="E69" s="42"/>
      <c r="F69" s="42"/>
      <c r="G69" s="42"/>
      <c r="H69" s="42"/>
      <c r="I69" s="42"/>
      <c r="J69" s="42"/>
      <c r="K69" s="42"/>
      <c r="L69" s="118" t="s">
        <v>145</v>
      </c>
      <c r="M69" s="118"/>
      <c r="N69" s="118"/>
      <c r="O69" s="43">
        <v>7323</v>
      </c>
    </row>
    <row r="70" spans="1:119">
      <c r="A70" s="119"/>
      <c r="B70" s="96"/>
      <c r="C70" s="96"/>
      <c r="D70" s="96"/>
      <c r="E70" s="96"/>
      <c r="F70" s="96"/>
      <c r="G70" s="96"/>
      <c r="H70" s="96"/>
      <c r="I70" s="96"/>
      <c r="J70" s="96"/>
      <c r="K70" s="96"/>
      <c r="L70" s="96"/>
      <c r="M70" s="96"/>
      <c r="N70" s="96"/>
      <c r="O70" s="97"/>
    </row>
    <row r="71" spans="1:119" ht="15.75" customHeight="1" thickBot="1">
      <c r="A71" s="120" t="s">
        <v>70</v>
      </c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100"/>
    </row>
  </sheetData>
  <mergeCells count="10">
    <mergeCell ref="L69:N69"/>
    <mergeCell ref="A70:O70"/>
    <mergeCell ref="A71:O7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6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131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55</v>
      </c>
      <c r="B3" s="108"/>
      <c r="C3" s="109"/>
      <c r="D3" s="128" t="s">
        <v>32</v>
      </c>
      <c r="E3" s="129"/>
      <c r="F3" s="129"/>
      <c r="G3" s="129"/>
      <c r="H3" s="130"/>
      <c r="I3" s="128" t="s">
        <v>33</v>
      </c>
      <c r="J3" s="130"/>
      <c r="K3" s="128" t="s">
        <v>35</v>
      </c>
      <c r="L3" s="130"/>
      <c r="M3" s="36"/>
      <c r="N3" s="37"/>
      <c r="O3" s="131" t="s">
        <v>60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56</v>
      </c>
      <c r="F4" s="34" t="s">
        <v>57</v>
      </c>
      <c r="G4" s="34" t="s">
        <v>58</v>
      </c>
      <c r="H4" s="34" t="s">
        <v>5</v>
      </c>
      <c r="I4" s="34" t="s">
        <v>6</v>
      </c>
      <c r="J4" s="35" t="s">
        <v>59</v>
      </c>
      <c r="K4" s="35" t="s">
        <v>7</v>
      </c>
      <c r="L4" s="35" t="s">
        <v>8</v>
      </c>
      <c r="M4" s="35" t="s">
        <v>9</v>
      </c>
      <c r="N4" s="35" t="s">
        <v>34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2918853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2918853</v>
      </c>
      <c r="O5" s="33">
        <f t="shared" ref="O5:O36" si="1">(N5/O$59)</f>
        <v>483.41387876780391</v>
      </c>
      <c r="P5" s="6"/>
    </row>
    <row r="6" spans="1:133">
      <c r="A6" s="12"/>
      <c r="B6" s="25">
        <v>311</v>
      </c>
      <c r="C6" s="20" t="s">
        <v>2</v>
      </c>
      <c r="D6" s="46">
        <v>1932411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1932411</v>
      </c>
      <c r="O6" s="47">
        <f t="shared" si="1"/>
        <v>320.04157005631004</v>
      </c>
      <c r="P6" s="9"/>
    </row>
    <row r="7" spans="1:133">
      <c r="A7" s="12"/>
      <c r="B7" s="25">
        <v>312.3</v>
      </c>
      <c r="C7" s="20" t="s">
        <v>10</v>
      </c>
      <c r="D7" s="46">
        <v>24609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24609</v>
      </c>
      <c r="O7" s="47">
        <f t="shared" si="1"/>
        <v>4.0756873136800262</v>
      </c>
      <c r="P7" s="9"/>
    </row>
    <row r="8" spans="1:133">
      <c r="A8" s="12"/>
      <c r="B8" s="25">
        <v>312.41000000000003</v>
      </c>
      <c r="C8" s="20" t="s">
        <v>12</v>
      </c>
      <c r="D8" s="46">
        <v>138597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138597</v>
      </c>
      <c r="O8" s="47">
        <f t="shared" si="1"/>
        <v>22.954123882080157</v>
      </c>
      <c r="P8" s="9"/>
    </row>
    <row r="9" spans="1:133">
      <c r="A9" s="12"/>
      <c r="B9" s="25">
        <v>312.42</v>
      </c>
      <c r="C9" s="20" t="s">
        <v>11</v>
      </c>
      <c r="D9" s="46">
        <v>87448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87448</v>
      </c>
      <c r="O9" s="47">
        <f t="shared" si="1"/>
        <v>14.482941371315006</v>
      </c>
      <c r="P9" s="9"/>
    </row>
    <row r="10" spans="1:133">
      <c r="A10" s="12"/>
      <c r="B10" s="25">
        <v>314.10000000000002</v>
      </c>
      <c r="C10" s="20" t="s">
        <v>13</v>
      </c>
      <c r="D10" s="46">
        <v>472535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472535</v>
      </c>
      <c r="O10" s="47">
        <f t="shared" si="1"/>
        <v>78.260185491884727</v>
      </c>
      <c r="P10" s="9"/>
    </row>
    <row r="11" spans="1:133">
      <c r="A11" s="12"/>
      <c r="B11" s="25">
        <v>314.3</v>
      </c>
      <c r="C11" s="20" t="s">
        <v>14</v>
      </c>
      <c r="D11" s="46">
        <v>103607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103607</v>
      </c>
      <c r="O11" s="47">
        <f t="shared" si="1"/>
        <v>17.159158661808547</v>
      </c>
      <c r="P11" s="9"/>
    </row>
    <row r="12" spans="1:133">
      <c r="A12" s="12"/>
      <c r="B12" s="25">
        <v>314.8</v>
      </c>
      <c r="C12" s="20" t="s">
        <v>64</v>
      </c>
      <c r="D12" s="46">
        <v>10937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10937</v>
      </c>
      <c r="O12" s="47">
        <f t="shared" si="1"/>
        <v>1.8113613779397151</v>
      </c>
      <c r="P12" s="9"/>
    </row>
    <row r="13" spans="1:133">
      <c r="A13" s="12"/>
      <c r="B13" s="25">
        <v>315</v>
      </c>
      <c r="C13" s="20" t="s">
        <v>99</v>
      </c>
      <c r="D13" s="46">
        <v>139229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139229</v>
      </c>
      <c r="O13" s="47">
        <f t="shared" si="1"/>
        <v>23.058794302749256</v>
      </c>
      <c r="P13" s="9"/>
    </row>
    <row r="14" spans="1:133">
      <c r="A14" s="12"/>
      <c r="B14" s="25">
        <v>316</v>
      </c>
      <c r="C14" s="20" t="s">
        <v>100</v>
      </c>
      <c r="D14" s="46">
        <v>9480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9480</v>
      </c>
      <c r="O14" s="47">
        <f t="shared" si="1"/>
        <v>1.570056310036436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SUM(D16:D24)</f>
        <v>3395585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2316527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5712112</v>
      </c>
      <c r="O15" s="45">
        <f t="shared" si="1"/>
        <v>946.02716131169257</v>
      </c>
      <c r="P15" s="10"/>
    </row>
    <row r="16" spans="1:133">
      <c r="A16" s="12"/>
      <c r="B16" s="25">
        <v>322</v>
      </c>
      <c r="C16" s="20" t="s">
        <v>0</v>
      </c>
      <c r="D16" s="46">
        <v>1356598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1356598</v>
      </c>
      <c r="O16" s="47">
        <f t="shared" si="1"/>
        <v>224.67671414375621</v>
      </c>
      <c r="P16" s="9"/>
    </row>
    <row r="17" spans="1:16">
      <c r="A17" s="12"/>
      <c r="B17" s="25">
        <v>323.10000000000002</v>
      </c>
      <c r="C17" s="20" t="s">
        <v>18</v>
      </c>
      <c r="D17" s="46">
        <v>387412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3" si="4">SUM(D17:M17)</f>
        <v>387412</v>
      </c>
      <c r="O17" s="47">
        <f t="shared" si="1"/>
        <v>64.162305399138788</v>
      </c>
      <c r="P17" s="9"/>
    </row>
    <row r="18" spans="1:16">
      <c r="A18" s="12"/>
      <c r="B18" s="25">
        <v>323.7</v>
      </c>
      <c r="C18" s="20" t="s">
        <v>19</v>
      </c>
      <c r="D18" s="46">
        <v>49762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49762</v>
      </c>
      <c r="O18" s="47">
        <f t="shared" si="1"/>
        <v>8.241470685657502</v>
      </c>
      <c r="P18" s="9"/>
    </row>
    <row r="19" spans="1:16">
      <c r="A19" s="12"/>
      <c r="B19" s="25">
        <v>324.11</v>
      </c>
      <c r="C19" s="20" t="s">
        <v>20</v>
      </c>
      <c r="D19" s="46">
        <v>326767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326767</v>
      </c>
      <c r="O19" s="47">
        <f t="shared" si="1"/>
        <v>54.118416694269627</v>
      </c>
      <c r="P19" s="9"/>
    </row>
    <row r="20" spans="1:16">
      <c r="A20" s="12"/>
      <c r="B20" s="25">
        <v>324.20999999999998</v>
      </c>
      <c r="C20" s="20" t="s">
        <v>21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2316527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2316527</v>
      </c>
      <c r="O20" s="47">
        <f t="shared" si="1"/>
        <v>383.65799933752896</v>
      </c>
      <c r="P20" s="9"/>
    </row>
    <row r="21" spans="1:16">
      <c r="A21" s="12"/>
      <c r="B21" s="25">
        <v>324.31</v>
      </c>
      <c r="C21" s="20" t="s">
        <v>22</v>
      </c>
      <c r="D21" s="46">
        <v>241767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241767</v>
      </c>
      <c r="O21" s="47">
        <f t="shared" si="1"/>
        <v>40.040907585293141</v>
      </c>
      <c r="P21" s="9"/>
    </row>
    <row r="22" spans="1:16">
      <c r="A22" s="12"/>
      <c r="B22" s="25">
        <v>324.61</v>
      </c>
      <c r="C22" s="20" t="s">
        <v>23</v>
      </c>
      <c r="D22" s="46">
        <v>446312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446312</v>
      </c>
      <c r="O22" s="47">
        <f t="shared" si="1"/>
        <v>73.917191122888369</v>
      </c>
      <c r="P22" s="9"/>
    </row>
    <row r="23" spans="1:16">
      <c r="A23" s="12"/>
      <c r="B23" s="25">
        <v>324.70999999999998</v>
      </c>
      <c r="C23" s="20" t="s">
        <v>24</v>
      </c>
      <c r="D23" s="46">
        <v>169021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169021</v>
      </c>
      <c r="O23" s="47">
        <f t="shared" si="1"/>
        <v>27.9928784365684</v>
      </c>
      <c r="P23" s="9"/>
    </row>
    <row r="24" spans="1:16">
      <c r="A24" s="12"/>
      <c r="B24" s="25">
        <v>329</v>
      </c>
      <c r="C24" s="20" t="s">
        <v>25</v>
      </c>
      <c r="D24" s="46">
        <v>417946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4" si="5">SUM(D24:M24)</f>
        <v>417946</v>
      </c>
      <c r="O24" s="47">
        <f t="shared" si="1"/>
        <v>69.219277906591586</v>
      </c>
      <c r="P24" s="9"/>
    </row>
    <row r="25" spans="1:16" ht="15.75">
      <c r="A25" s="29" t="s">
        <v>27</v>
      </c>
      <c r="B25" s="30"/>
      <c r="C25" s="31"/>
      <c r="D25" s="32">
        <f t="shared" ref="D25:M25" si="6">SUM(D26:D33)</f>
        <v>666839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467354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44">
        <f t="shared" si="5"/>
        <v>1134193</v>
      </c>
      <c r="O25" s="45">
        <f t="shared" si="1"/>
        <v>187.8424975157337</v>
      </c>
      <c r="P25" s="10"/>
    </row>
    <row r="26" spans="1:16">
      <c r="A26" s="12"/>
      <c r="B26" s="25">
        <v>331.1</v>
      </c>
      <c r="C26" s="20" t="s">
        <v>125</v>
      </c>
      <c r="D26" s="46">
        <v>64590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64590</v>
      </c>
      <c r="O26" s="47">
        <f t="shared" si="1"/>
        <v>10.697250745279893</v>
      </c>
      <c r="P26" s="9"/>
    </row>
    <row r="27" spans="1:16">
      <c r="A27" s="12"/>
      <c r="B27" s="25">
        <v>331.31</v>
      </c>
      <c r="C27" s="20" t="s">
        <v>132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467354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467354</v>
      </c>
      <c r="O27" s="47">
        <f t="shared" si="1"/>
        <v>77.402119907254061</v>
      </c>
      <c r="P27" s="9"/>
    </row>
    <row r="28" spans="1:16">
      <c r="A28" s="12"/>
      <c r="B28" s="25">
        <v>334.1</v>
      </c>
      <c r="C28" s="20" t="s">
        <v>133</v>
      </c>
      <c r="D28" s="46">
        <v>4246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4246</v>
      </c>
      <c r="O28" s="47">
        <f t="shared" si="1"/>
        <v>0.70321298443193114</v>
      </c>
      <c r="P28" s="9"/>
    </row>
    <row r="29" spans="1:16">
      <c r="A29" s="12"/>
      <c r="B29" s="25">
        <v>335.14</v>
      </c>
      <c r="C29" s="20" t="s">
        <v>117</v>
      </c>
      <c r="D29" s="46">
        <v>71008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71008</v>
      </c>
      <c r="O29" s="47">
        <f t="shared" si="1"/>
        <v>11.76018549188473</v>
      </c>
      <c r="P29" s="9"/>
    </row>
    <row r="30" spans="1:16">
      <c r="A30" s="12"/>
      <c r="B30" s="25">
        <v>335.15</v>
      </c>
      <c r="C30" s="20" t="s">
        <v>118</v>
      </c>
      <c r="D30" s="46">
        <v>13678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13678</v>
      </c>
      <c r="O30" s="47">
        <f t="shared" si="1"/>
        <v>2.2653196422656507</v>
      </c>
      <c r="P30" s="9"/>
    </row>
    <row r="31" spans="1:16">
      <c r="A31" s="12"/>
      <c r="B31" s="25">
        <v>335.16</v>
      </c>
      <c r="C31" s="20" t="s">
        <v>119</v>
      </c>
      <c r="D31" s="46">
        <v>175582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175582</v>
      </c>
      <c r="O31" s="47">
        <f t="shared" si="1"/>
        <v>29.07949652202716</v>
      </c>
      <c r="P31" s="9"/>
    </row>
    <row r="32" spans="1:16">
      <c r="A32" s="12"/>
      <c r="B32" s="25">
        <v>335.18</v>
      </c>
      <c r="C32" s="20" t="s">
        <v>102</v>
      </c>
      <c r="D32" s="46">
        <v>335248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335248</v>
      </c>
      <c r="O32" s="47">
        <f t="shared" si="1"/>
        <v>55.523020867837033</v>
      </c>
      <c r="P32" s="9"/>
    </row>
    <row r="33" spans="1:16">
      <c r="A33" s="12"/>
      <c r="B33" s="25">
        <v>338</v>
      </c>
      <c r="C33" s="20" t="s">
        <v>121</v>
      </c>
      <c r="D33" s="46">
        <v>2487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2487</v>
      </c>
      <c r="O33" s="47">
        <f t="shared" si="1"/>
        <v>0.41189135475322952</v>
      </c>
      <c r="P33" s="9"/>
    </row>
    <row r="34" spans="1:16" ht="15.75">
      <c r="A34" s="29" t="s">
        <v>36</v>
      </c>
      <c r="B34" s="30"/>
      <c r="C34" s="31"/>
      <c r="D34" s="32">
        <f t="shared" ref="D34:M34" si="7">SUM(D35:D43)</f>
        <v>999387</v>
      </c>
      <c r="E34" s="32">
        <f t="shared" si="7"/>
        <v>0</v>
      </c>
      <c r="F34" s="32">
        <f t="shared" si="7"/>
        <v>0</v>
      </c>
      <c r="G34" s="32">
        <f t="shared" si="7"/>
        <v>0</v>
      </c>
      <c r="H34" s="32">
        <f t="shared" si="7"/>
        <v>0</v>
      </c>
      <c r="I34" s="32">
        <f t="shared" si="7"/>
        <v>2212486</v>
      </c>
      <c r="J34" s="32">
        <f t="shared" si="7"/>
        <v>0</v>
      </c>
      <c r="K34" s="32">
        <f t="shared" si="7"/>
        <v>0</v>
      </c>
      <c r="L34" s="32">
        <f t="shared" si="7"/>
        <v>0</v>
      </c>
      <c r="M34" s="32">
        <f t="shared" si="7"/>
        <v>0</v>
      </c>
      <c r="N34" s="32">
        <f t="shared" si="5"/>
        <v>3211873</v>
      </c>
      <c r="O34" s="45">
        <f t="shared" si="1"/>
        <v>531.94319311030142</v>
      </c>
      <c r="P34" s="10"/>
    </row>
    <row r="35" spans="1:16">
      <c r="A35" s="12"/>
      <c r="B35" s="25">
        <v>341.9</v>
      </c>
      <c r="C35" s="20" t="s">
        <v>103</v>
      </c>
      <c r="D35" s="46">
        <v>236231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3" si="8">SUM(D35:M35)</f>
        <v>236231</v>
      </c>
      <c r="O35" s="47">
        <f t="shared" si="1"/>
        <v>39.12404769791322</v>
      </c>
      <c r="P35" s="9"/>
    </row>
    <row r="36" spans="1:16">
      <c r="A36" s="12"/>
      <c r="B36" s="25">
        <v>342.1</v>
      </c>
      <c r="C36" s="20" t="s">
        <v>134</v>
      </c>
      <c r="D36" s="46">
        <v>84641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84641</v>
      </c>
      <c r="O36" s="47">
        <f t="shared" si="1"/>
        <v>14.018052335210335</v>
      </c>
      <c r="P36" s="9"/>
    </row>
    <row r="37" spans="1:16">
      <c r="A37" s="12"/>
      <c r="B37" s="25">
        <v>343.3</v>
      </c>
      <c r="C37" s="20" t="s">
        <v>40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1526123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1526123</v>
      </c>
      <c r="O37" s="47">
        <f t="shared" ref="O37:O57" si="9">(N37/O$59)</f>
        <v>252.75306392845312</v>
      </c>
      <c r="P37" s="9"/>
    </row>
    <row r="38" spans="1:16">
      <c r="A38" s="12"/>
      <c r="B38" s="25">
        <v>343.4</v>
      </c>
      <c r="C38" s="20" t="s">
        <v>41</v>
      </c>
      <c r="D38" s="46">
        <v>648970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648970</v>
      </c>
      <c r="O38" s="47">
        <f t="shared" si="9"/>
        <v>107.48095395826432</v>
      </c>
      <c r="P38" s="9"/>
    </row>
    <row r="39" spans="1:16">
      <c r="A39" s="12"/>
      <c r="B39" s="25">
        <v>343.5</v>
      </c>
      <c r="C39" s="20" t="s">
        <v>42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684741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684741</v>
      </c>
      <c r="O39" s="47">
        <f t="shared" si="9"/>
        <v>113.4052666445843</v>
      </c>
      <c r="P39" s="9"/>
    </row>
    <row r="40" spans="1:16">
      <c r="A40" s="12"/>
      <c r="B40" s="25">
        <v>343.8</v>
      </c>
      <c r="C40" s="20" t="s">
        <v>67</v>
      </c>
      <c r="D40" s="46">
        <v>8400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8400</v>
      </c>
      <c r="O40" s="47">
        <f t="shared" si="9"/>
        <v>1.391189135475323</v>
      </c>
      <c r="P40" s="9"/>
    </row>
    <row r="41" spans="1:16">
      <c r="A41" s="12"/>
      <c r="B41" s="25">
        <v>343.9</v>
      </c>
      <c r="C41" s="20" t="s">
        <v>43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1622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1622</v>
      </c>
      <c r="O41" s="47">
        <f t="shared" si="9"/>
        <v>0.26863199735011595</v>
      </c>
      <c r="P41" s="9"/>
    </row>
    <row r="42" spans="1:16">
      <c r="A42" s="12"/>
      <c r="B42" s="25">
        <v>344.9</v>
      </c>
      <c r="C42" s="20" t="s">
        <v>104</v>
      </c>
      <c r="D42" s="46">
        <v>7170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7170</v>
      </c>
      <c r="O42" s="47">
        <f t="shared" si="9"/>
        <v>1.187479297780722</v>
      </c>
      <c r="P42" s="9"/>
    </row>
    <row r="43" spans="1:16">
      <c r="A43" s="12"/>
      <c r="B43" s="25">
        <v>347.2</v>
      </c>
      <c r="C43" s="20" t="s">
        <v>45</v>
      </c>
      <c r="D43" s="46">
        <v>13975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13975</v>
      </c>
      <c r="O43" s="47">
        <f t="shared" si="9"/>
        <v>2.3145081152699571</v>
      </c>
      <c r="P43" s="9"/>
    </row>
    <row r="44" spans="1:16" ht="15.75">
      <c r="A44" s="29" t="s">
        <v>37</v>
      </c>
      <c r="B44" s="30"/>
      <c r="C44" s="31"/>
      <c r="D44" s="32">
        <f t="shared" ref="D44:M44" si="10">SUM(D45:D47)</f>
        <v>25667</v>
      </c>
      <c r="E44" s="32">
        <f t="shared" si="10"/>
        <v>0</v>
      </c>
      <c r="F44" s="32">
        <f t="shared" si="10"/>
        <v>0</v>
      </c>
      <c r="G44" s="32">
        <f t="shared" si="10"/>
        <v>0</v>
      </c>
      <c r="H44" s="32">
        <f t="shared" si="10"/>
        <v>0</v>
      </c>
      <c r="I44" s="32">
        <f t="shared" si="10"/>
        <v>0</v>
      </c>
      <c r="J44" s="32">
        <f t="shared" si="10"/>
        <v>0</v>
      </c>
      <c r="K44" s="32">
        <f t="shared" si="10"/>
        <v>0</v>
      </c>
      <c r="L44" s="32">
        <f t="shared" si="10"/>
        <v>0</v>
      </c>
      <c r="M44" s="32">
        <f t="shared" si="10"/>
        <v>0</v>
      </c>
      <c r="N44" s="32">
        <f t="shared" ref="N44:N49" si="11">SUM(D44:M44)</f>
        <v>25667</v>
      </c>
      <c r="O44" s="45">
        <f t="shared" si="9"/>
        <v>4.2509108976482279</v>
      </c>
      <c r="P44" s="10"/>
    </row>
    <row r="45" spans="1:16">
      <c r="A45" s="13"/>
      <c r="B45" s="39">
        <v>351.1</v>
      </c>
      <c r="C45" s="21" t="s">
        <v>48</v>
      </c>
      <c r="D45" s="46">
        <v>23672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1"/>
        <v>23672</v>
      </c>
      <c r="O45" s="47">
        <f t="shared" si="9"/>
        <v>3.9205034779728387</v>
      </c>
      <c r="P45" s="9"/>
    </row>
    <row r="46" spans="1:16">
      <c r="A46" s="13"/>
      <c r="B46" s="39">
        <v>358.2</v>
      </c>
      <c r="C46" s="21" t="s">
        <v>105</v>
      </c>
      <c r="D46" s="46">
        <v>734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1"/>
        <v>734</v>
      </c>
      <c r="O46" s="47">
        <f t="shared" si="9"/>
        <v>0.1215634315998675</v>
      </c>
      <c r="P46" s="9"/>
    </row>
    <row r="47" spans="1:16">
      <c r="A47" s="13"/>
      <c r="B47" s="39">
        <v>359</v>
      </c>
      <c r="C47" s="21" t="s">
        <v>122</v>
      </c>
      <c r="D47" s="46">
        <v>1261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1261</v>
      </c>
      <c r="O47" s="47">
        <f t="shared" si="9"/>
        <v>0.20884398807552171</v>
      </c>
      <c r="P47" s="9"/>
    </row>
    <row r="48" spans="1:16" ht="15.75">
      <c r="A48" s="29" t="s">
        <v>3</v>
      </c>
      <c r="B48" s="30"/>
      <c r="C48" s="31"/>
      <c r="D48" s="32">
        <f t="shared" ref="D48:M48" si="12">SUM(D49:D56)</f>
        <v>279371</v>
      </c>
      <c r="E48" s="32">
        <f t="shared" si="12"/>
        <v>0</v>
      </c>
      <c r="F48" s="32">
        <f t="shared" si="12"/>
        <v>0</v>
      </c>
      <c r="G48" s="32">
        <f t="shared" si="12"/>
        <v>0</v>
      </c>
      <c r="H48" s="32">
        <f t="shared" si="12"/>
        <v>0</v>
      </c>
      <c r="I48" s="32">
        <f t="shared" si="12"/>
        <v>3258310</v>
      </c>
      <c r="J48" s="32">
        <f t="shared" si="12"/>
        <v>0</v>
      </c>
      <c r="K48" s="32">
        <f t="shared" si="12"/>
        <v>352901</v>
      </c>
      <c r="L48" s="32">
        <f t="shared" si="12"/>
        <v>0</v>
      </c>
      <c r="M48" s="32">
        <f t="shared" si="12"/>
        <v>0</v>
      </c>
      <c r="N48" s="32">
        <f t="shared" si="11"/>
        <v>3890582</v>
      </c>
      <c r="O48" s="45">
        <f t="shared" si="9"/>
        <v>644.34945346141103</v>
      </c>
      <c r="P48" s="10"/>
    </row>
    <row r="49" spans="1:119">
      <c r="A49" s="12"/>
      <c r="B49" s="25">
        <v>361.1</v>
      </c>
      <c r="C49" s="20" t="s">
        <v>50</v>
      </c>
      <c r="D49" s="46">
        <v>144476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1"/>
        <v>144476</v>
      </c>
      <c r="O49" s="47">
        <f t="shared" si="9"/>
        <v>23.927790659158664</v>
      </c>
      <c r="P49" s="9"/>
    </row>
    <row r="50" spans="1:119">
      <c r="A50" s="12"/>
      <c r="B50" s="25">
        <v>361.3</v>
      </c>
      <c r="C50" s="20" t="s">
        <v>90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15616</v>
      </c>
      <c r="L50" s="46">
        <v>0</v>
      </c>
      <c r="M50" s="46">
        <v>0</v>
      </c>
      <c r="N50" s="46">
        <f t="shared" ref="N50:N56" si="13">SUM(D50:M50)</f>
        <v>15616</v>
      </c>
      <c r="O50" s="47">
        <f t="shared" si="9"/>
        <v>2.5862868499503149</v>
      </c>
      <c r="P50" s="9"/>
    </row>
    <row r="51" spans="1:119">
      <c r="A51" s="12"/>
      <c r="B51" s="25">
        <v>362</v>
      </c>
      <c r="C51" s="20" t="s">
        <v>51</v>
      </c>
      <c r="D51" s="46">
        <v>9950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3"/>
        <v>9950</v>
      </c>
      <c r="O51" s="47">
        <f t="shared" si="9"/>
        <v>1.6478966545213647</v>
      </c>
      <c r="P51" s="9"/>
    </row>
    <row r="52" spans="1:119">
      <c r="A52" s="12"/>
      <c r="B52" s="25">
        <v>365</v>
      </c>
      <c r="C52" s="20" t="s">
        <v>128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6026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3"/>
        <v>6026</v>
      </c>
      <c r="O52" s="47">
        <f t="shared" si="9"/>
        <v>0.99801258694932093</v>
      </c>
      <c r="P52" s="9"/>
    </row>
    <row r="53" spans="1:119">
      <c r="A53" s="12"/>
      <c r="B53" s="25">
        <v>366</v>
      </c>
      <c r="C53" s="20" t="s">
        <v>75</v>
      </c>
      <c r="D53" s="46">
        <v>88682</v>
      </c>
      <c r="E53" s="46">
        <v>0</v>
      </c>
      <c r="F53" s="46">
        <v>0</v>
      </c>
      <c r="G53" s="46">
        <v>0</v>
      </c>
      <c r="H53" s="46">
        <v>0</v>
      </c>
      <c r="I53" s="46">
        <v>3252075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3"/>
        <v>3340757</v>
      </c>
      <c r="O53" s="47">
        <f t="shared" si="9"/>
        <v>553.28867174561117</v>
      </c>
      <c r="P53" s="9"/>
    </row>
    <row r="54" spans="1:119">
      <c r="A54" s="12"/>
      <c r="B54" s="25">
        <v>368</v>
      </c>
      <c r="C54" s="20" t="s">
        <v>135</v>
      </c>
      <c r="D54" s="46">
        <v>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337285</v>
      </c>
      <c r="L54" s="46">
        <v>0</v>
      </c>
      <c r="M54" s="46">
        <v>0</v>
      </c>
      <c r="N54" s="46">
        <f t="shared" si="13"/>
        <v>337285</v>
      </c>
      <c r="O54" s="47">
        <f t="shared" si="9"/>
        <v>55.860384233189798</v>
      </c>
      <c r="P54" s="9"/>
    </row>
    <row r="55" spans="1:119">
      <c r="A55" s="12"/>
      <c r="B55" s="25">
        <v>369.3</v>
      </c>
      <c r="C55" s="20" t="s">
        <v>129</v>
      </c>
      <c r="D55" s="46">
        <v>18103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3"/>
        <v>18103</v>
      </c>
      <c r="O55" s="47">
        <f t="shared" si="9"/>
        <v>2.9981782047035441</v>
      </c>
      <c r="P55" s="9"/>
    </row>
    <row r="56" spans="1:119" ht="15.75" thickBot="1">
      <c r="A56" s="12"/>
      <c r="B56" s="25">
        <v>369.9</v>
      </c>
      <c r="C56" s="20" t="s">
        <v>53</v>
      </c>
      <c r="D56" s="46">
        <v>18160</v>
      </c>
      <c r="E56" s="46">
        <v>0</v>
      </c>
      <c r="F56" s="46">
        <v>0</v>
      </c>
      <c r="G56" s="46">
        <v>0</v>
      </c>
      <c r="H56" s="46">
        <v>0</v>
      </c>
      <c r="I56" s="46">
        <v>209</v>
      </c>
      <c r="J56" s="46">
        <v>0</v>
      </c>
      <c r="K56" s="46">
        <v>0</v>
      </c>
      <c r="L56" s="46">
        <v>0</v>
      </c>
      <c r="M56" s="46">
        <v>0</v>
      </c>
      <c r="N56" s="46">
        <f t="shared" si="13"/>
        <v>18369</v>
      </c>
      <c r="O56" s="47">
        <f t="shared" si="9"/>
        <v>3.0422325273269295</v>
      </c>
      <c r="P56" s="9"/>
    </row>
    <row r="57" spans="1:119" ht="16.5" thickBot="1">
      <c r="A57" s="14" t="s">
        <v>46</v>
      </c>
      <c r="B57" s="23"/>
      <c r="C57" s="22"/>
      <c r="D57" s="15">
        <f>SUM(D5,D15,D25,D34,D44,D48)</f>
        <v>8285702</v>
      </c>
      <c r="E57" s="15">
        <f t="shared" ref="E57:M57" si="14">SUM(E5,E15,E25,E34,E44,E48)</f>
        <v>0</v>
      </c>
      <c r="F57" s="15">
        <f t="shared" si="14"/>
        <v>0</v>
      </c>
      <c r="G57" s="15">
        <f t="shared" si="14"/>
        <v>0</v>
      </c>
      <c r="H57" s="15">
        <f t="shared" si="14"/>
        <v>0</v>
      </c>
      <c r="I57" s="15">
        <f t="shared" si="14"/>
        <v>8254677</v>
      </c>
      <c r="J57" s="15">
        <f t="shared" si="14"/>
        <v>0</v>
      </c>
      <c r="K57" s="15">
        <f t="shared" si="14"/>
        <v>352901</v>
      </c>
      <c r="L57" s="15">
        <f t="shared" si="14"/>
        <v>0</v>
      </c>
      <c r="M57" s="15">
        <f t="shared" si="14"/>
        <v>0</v>
      </c>
      <c r="N57" s="15">
        <f>SUM(D57:M57)</f>
        <v>16893280</v>
      </c>
      <c r="O57" s="38">
        <f t="shared" si="9"/>
        <v>2797.827095064591</v>
      </c>
      <c r="P57" s="6"/>
      <c r="Q57" s="2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5"/>
      <c r="DJ57" s="5"/>
      <c r="DK57" s="5"/>
      <c r="DL57" s="5"/>
      <c r="DM57" s="5"/>
      <c r="DN57" s="5"/>
      <c r="DO57" s="5"/>
    </row>
    <row r="58" spans="1:119">
      <c r="A58" s="16"/>
      <c r="B58" s="18"/>
      <c r="C58" s="18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9"/>
    </row>
    <row r="59" spans="1:119">
      <c r="A59" s="40"/>
      <c r="B59" s="41"/>
      <c r="C59" s="41"/>
      <c r="D59" s="42"/>
      <c r="E59" s="42"/>
      <c r="F59" s="42"/>
      <c r="G59" s="42"/>
      <c r="H59" s="42"/>
      <c r="I59" s="42"/>
      <c r="J59" s="42"/>
      <c r="K59" s="42"/>
      <c r="L59" s="118" t="s">
        <v>136</v>
      </c>
      <c r="M59" s="118"/>
      <c r="N59" s="118"/>
      <c r="O59" s="43">
        <v>6038</v>
      </c>
    </row>
    <row r="60" spans="1:119">
      <c r="A60" s="119"/>
      <c r="B60" s="96"/>
      <c r="C60" s="96"/>
      <c r="D60" s="96"/>
      <c r="E60" s="96"/>
      <c r="F60" s="96"/>
      <c r="G60" s="96"/>
      <c r="H60" s="96"/>
      <c r="I60" s="96"/>
      <c r="J60" s="96"/>
      <c r="K60" s="96"/>
      <c r="L60" s="96"/>
      <c r="M60" s="96"/>
      <c r="N60" s="96"/>
      <c r="O60" s="97"/>
    </row>
    <row r="61" spans="1:119" ht="15.75" customHeight="1" thickBot="1">
      <c r="A61" s="120" t="s">
        <v>70</v>
      </c>
      <c r="B61" s="99"/>
      <c r="C61" s="99"/>
      <c r="D61" s="99"/>
      <c r="E61" s="99"/>
      <c r="F61" s="99"/>
      <c r="G61" s="99"/>
      <c r="H61" s="99"/>
      <c r="I61" s="99"/>
      <c r="J61" s="99"/>
      <c r="K61" s="99"/>
      <c r="L61" s="99"/>
      <c r="M61" s="99"/>
      <c r="N61" s="99"/>
      <c r="O61" s="100"/>
    </row>
  </sheetData>
  <mergeCells count="10">
    <mergeCell ref="L59:N59"/>
    <mergeCell ref="A60:O60"/>
    <mergeCell ref="A61:O6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6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124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55</v>
      </c>
      <c r="B3" s="108"/>
      <c r="C3" s="109"/>
      <c r="D3" s="128" t="s">
        <v>32</v>
      </c>
      <c r="E3" s="129"/>
      <c r="F3" s="129"/>
      <c r="G3" s="129"/>
      <c r="H3" s="130"/>
      <c r="I3" s="128" t="s">
        <v>33</v>
      </c>
      <c r="J3" s="130"/>
      <c r="K3" s="128" t="s">
        <v>35</v>
      </c>
      <c r="L3" s="130"/>
      <c r="M3" s="36"/>
      <c r="N3" s="37"/>
      <c r="O3" s="131" t="s">
        <v>60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56</v>
      </c>
      <c r="F4" s="34" t="s">
        <v>57</v>
      </c>
      <c r="G4" s="34" t="s">
        <v>58</v>
      </c>
      <c r="H4" s="34" t="s">
        <v>5</v>
      </c>
      <c r="I4" s="34" t="s">
        <v>6</v>
      </c>
      <c r="J4" s="35" t="s">
        <v>59</v>
      </c>
      <c r="K4" s="35" t="s">
        <v>7</v>
      </c>
      <c r="L4" s="35" t="s">
        <v>8</v>
      </c>
      <c r="M4" s="35" t="s">
        <v>9</v>
      </c>
      <c r="N4" s="35" t="s">
        <v>34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2509018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2509018</v>
      </c>
      <c r="O5" s="33">
        <f t="shared" ref="O5:O36" si="1">(N5/O$60)</f>
        <v>447.87897179578721</v>
      </c>
      <c r="P5" s="6"/>
    </row>
    <row r="6" spans="1:133">
      <c r="A6" s="12"/>
      <c r="B6" s="25">
        <v>311</v>
      </c>
      <c r="C6" s="20" t="s">
        <v>2</v>
      </c>
      <c r="D6" s="46">
        <v>1598578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1598578</v>
      </c>
      <c r="O6" s="47">
        <f t="shared" si="1"/>
        <v>285.35844341306677</v>
      </c>
      <c r="P6" s="9"/>
    </row>
    <row r="7" spans="1:133">
      <c r="A7" s="12"/>
      <c r="B7" s="25">
        <v>312.3</v>
      </c>
      <c r="C7" s="20" t="s">
        <v>10</v>
      </c>
      <c r="D7" s="46">
        <v>24975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24975</v>
      </c>
      <c r="O7" s="47">
        <f t="shared" si="1"/>
        <v>4.4582292038557654</v>
      </c>
      <c r="P7" s="9"/>
    </row>
    <row r="8" spans="1:133">
      <c r="A8" s="12"/>
      <c r="B8" s="25">
        <v>312.41000000000003</v>
      </c>
      <c r="C8" s="20" t="s">
        <v>12</v>
      </c>
      <c r="D8" s="46">
        <v>122896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122896</v>
      </c>
      <c r="O8" s="47">
        <f t="shared" si="1"/>
        <v>21.937879328811139</v>
      </c>
      <c r="P8" s="9"/>
    </row>
    <row r="9" spans="1:133">
      <c r="A9" s="12"/>
      <c r="B9" s="25">
        <v>312.42</v>
      </c>
      <c r="C9" s="20" t="s">
        <v>11</v>
      </c>
      <c r="D9" s="46">
        <v>76661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76661</v>
      </c>
      <c r="O9" s="47">
        <f t="shared" si="1"/>
        <v>13.684576936808282</v>
      </c>
      <c r="P9" s="9"/>
    </row>
    <row r="10" spans="1:133">
      <c r="A10" s="12"/>
      <c r="B10" s="25">
        <v>314.10000000000002</v>
      </c>
      <c r="C10" s="20" t="s">
        <v>13</v>
      </c>
      <c r="D10" s="46">
        <v>445848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445848</v>
      </c>
      <c r="O10" s="47">
        <f t="shared" si="1"/>
        <v>79.587290253480901</v>
      </c>
      <c r="P10" s="9"/>
    </row>
    <row r="11" spans="1:133">
      <c r="A11" s="12"/>
      <c r="B11" s="25">
        <v>314.3</v>
      </c>
      <c r="C11" s="20" t="s">
        <v>14</v>
      </c>
      <c r="D11" s="46">
        <v>88424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88424</v>
      </c>
      <c r="O11" s="47">
        <f t="shared" si="1"/>
        <v>15.784362727597287</v>
      </c>
      <c r="P11" s="9"/>
    </row>
    <row r="12" spans="1:133">
      <c r="A12" s="12"/>
      <c r="B12" s="25">
        <v>314.8</v>
      </c>
      <c r="C12" s="20" t="s">
        <v>64</v>
      </c>
      <c r="D12" s="46">
        <v>5641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5641</v>
      </c>
      <c r="O12" s="47">
        <f t="shared" si="1"/>
        <v>1.0069617993573723</v>
      </c>
      <c r="P12" s="9"/>
    </row>
    <row r="13" spans="1:133">
      <c r="A13" s="12"/>
      <c r="B13" s="25">
        <v>315</v>
      </c>
      <c r="C13" s="20" t="s">
        <v>99</v>
      </c>
      <c r="D13" s="46">
        <v>135515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135515</v>
      </c>
      <c r="O13" s="47">
        <f t="shared" si="1"/>
        <v>24.190467690110676</v>
      </c>
      <c r="P13" s="9"/>
    </row>
    <row r="14" spans="1:133">
      <c r="A14" s="12"/>
      <c r="B14" s="25">
        <v>316</v>
      </c>
      <c r="C14" s="20" t="s">
        <v>100</v>
      </c>
      <c r="D14" s="46">
        <v>10480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10480</v>
      </c>
      <c r="O14" s="47">
        <f t="shared" si="1"/>
        <v>1.8707604426990361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SUM(D16:D24)</f>
        <v>1694480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1262424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2956904</v>
      </c>
      <c r="O15" s="45">
        <f t="shared" si="1"/>
        <v>527.83006069260978</v>
      </c>
      <c r="P15" s="10"/>
    </row>
    <row r="16" spans="1:133">
      <c r="A16" s="12"/>
      <c r="B16" s="25">
        <v>322</v>
      </c>
      <c r="C16" s="20" t="s">
        <v>0</v>
      </c>
      <c r="D16" s="46">
        <v>598120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598120</v>
      </c>
      <c r="O16" s="47">
        <f t="shared" si="1"/>
        <v>106.7690110674759</v>
      </c>
      <c r="P16" s="9"/>
    </row>
    <row r="17" spans="1:16">
      <c r="A17" s="12"/>
      <c r="B17" s="25">
        <v>323.10000000000002</v>
      </c>
      <c r="C17" s="20" t="s">
        <v>18</v>
      </c>
      <c r="D17" s="46">
        <v>374463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3" si="4">SUM(D17:M17)</f>
        <v>374463</v>
      </c>
      <c r="O17" s="47">
        <f t="shared" si="1"/>
        <v>66.844519814352012</v>
      </c>
      <c r="P17" s="9"/>
    </row>
    <row r="18" spans="1:16">
      <c r="A18" s="12"/>
      <c r="B18" s="25">
        <v>323.7</v>
      </c>
      <c r="C18" s="20" t="s">
        <v>19</v>
      </c>
      <c r="D18" s="46">
        <v>45153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45153</v>
      </c>
      <c r="O18" s="47">
        <f t="shared" si="1"/>
        <v>8.0601570867547299</v>
      </c>
      <c r="P18" s="9"/>
    </row>
    <row r="19" spans="1:16">
      <c r="A19" s="12"/>
      <c r="B19" s="25">
        <v>324.11</v>
      </c>
      <c r="C19" s="20" t="s">
        <v>20</v>
      </c>
      <c r="D19" s="46">
        <v>154828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154828</v>
      </c>
      <c r="O19" s="47">
        <f t="shared" si="1"/>
        <v>27.637986433416636</v>
      </c>
      <c r="P19" s="9"/>
    </row>
    <row r="20" spans="1:16">
      <c r="A20" s="12"/>
      <c r="B20" s="25">
        <v>324.20999999999998</v>
      </c>
      <c r="C20" s="20" t="s">
        <v>21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1262424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1262424</v>
      </c>
      <c r="O20" s="47">
        <f t="shared" si="1"/>
        <v>225.35237415208854</v>
      </c>
      <c r="P20" s="9"/>
    </row>
    <row r="21" spans="1:16">
      <c r="A21" s="12"/>
      <c r="B21" s="25">
        <v>324.31</v>
      </c>
      <c r="C21" s="20" t="s">
        <v>22</v>
      </c>
      <c r="D21" s="46">
        <v>188052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188052</v>
      </c>
      <c r="O21" s="47">
        <f t="shared" si="1"/>
        <v>33.568725455194574</v>
      </c>
      <c r="P21" s="9"/>
    </row>
    <row r="22" spans="1:16">
      <c r="A22" s="12"/>
      <c r="B22" s="25">
        <v>324.61</v>
      </c>
      <c r="C22" s="20" t="s">
        <v>23</v>
      </c>
      <c r="D22" s="46">
        <v>203203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203203</v>
      </c>
      <c r="O22" s="47">
        <f t="shared" si="1"/>
        <v>36.273295251695821</v>
      </c>
      <c r="P22" s="9"/>
    </row>
    <row r="23" spans="1:16">
      <c r="A23" s="12"/>
      <c r="B23" s="25">
        <v>324.70999999999998</v>
      </c>
      <c r="C23" s="20" t="s">
        <v>24</v>
      </c>
      <c r="D23" s="46">
        <v>80348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80348</v>
      </c>
      <c r="O23" s="47">
        <f t="shared" si="1"/>
        <v>14.342734737593716</v>
      </c>
      <c r="P23" s="9"/>
    </row>
    <row r="24" spans="1:16">
      <c r="A24" s="12"/>
      <c r="B24" s="25">
        <v>329</v>
      </c>
      <c r="C24" s="20" t="s">
        <v>25</v>
      </c>
      <c r="D24" s="46">
        <v>50313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4" si="5">SUM(D24:M24)</f>
        <v>50313</v>
      </c>
      <c r="O24" s="47">
        <f t="shared" si="1"/>
        <v>8.9812566940378442</v>
      </c>
      <c r="P24" s="9"/>
    </row>
    <row r="25" spans="1:16" ht="15.75">
      <c r="A25" s="29" t="s">
        <v>27</v>
      </c>
      <c r="B25" s="30"/>
      <c r="C25" s="31"/>
      <c r="D25" s="32">
        <f t="shared" ref="D25:M25" si="6">SUM(D26:D33)</f>
        <v>595291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0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44">
        <f t="shared" si="5"/>
        <v>595291</v>
      </c>
      <c r="O25" s="45">
        <f t="shared" si="1"/>
        <v>106.26401285255265</v>
      </c>
      <c r="P25" s="10"/>
    </row>
    <row r="26" spans="1:16">
      <c r="A26" s="12"/>
      <c r="B26" s="25">
        <v>331.1</v>
      </c>
      <c r="C26" s="20" t="s">
        <v>125</v>
      </c>
      <c r="D26" s="46">
        <v>20680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20680</v>
      </c>
      <c r="O26" s="47">
        <f t="shared" si="1"/>
        <v>3.6915387361656551</v>
      </c>
      <c r="P26" s="9"/>
    </row>
    <row r="27" spans="1:16">
      <c r="A27" s="12"/>
      <c r="B27" s="25">
        <v>331.2</v>
      </c>
      <c r="C27" s="20" t="s">
        <v>26</v>
      </c>
      <c r="D27" s="46">
        <v>50000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50000</v>
      </c>
      <c r="O27" s="47">
        <f t="shared" si="1"/>
        <v>8.9253837915030338</v>
      </c>
      <c r="P27" s="9"/>
    </row>
    <row r="28" spans="1:16">
      <c r="A28" s="12"/>
      <c r="B28" s="25">
        <v>334.5</v>
      </c>
      <c r="C28" s="20" t="s">
        <v>126</v>
      </c>
      <c r="D28" s="46">
        <v>20000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20000</v>
      </c>
      <c r="O28" s="47">
        <f t="shared" si="1"/>
        <v>3.5701535166012137</v>
      </c>
      <c r="P28" s="9"/>
    </row>
    <row r="29" spans="1:16">
      <c r="A29" s="12"/>
      <c r="B29" s="25">
        <v>335.14</v>
      </c>
      <c r="C29" s="20" t="s">
        <v>117</v>
      </c>
      <c r="D29" s="46">
        <v>62551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62551</v>
      </c>
      <c r="O29" s="47">
        <f t="shared" si="1"/>
        <v>11.165833630846127</v>
      </c>
      <c r="P29" s="9"/>
    </row>
    <row r="30" spans="1:16">
      <c r="A30" s="12"/>
      <c r="B30" s="25">
        <v>335.15</v>
      </c>
      <c r="C30" s="20" t="s">
        <v>118</v>
      </c>
      <c r="D30" s="46">
        <v>10879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10879</v>
      </c>
      <c r="O30" s="47">
        <f t="shared" si="1"/>
        <v>1.9419850053552303</v>
      </c>
      <c r="P30" s="9"/>
    </row>
    <row r="31" spans="1:16">
      <c r="A31" s="12"/>
      <c r="B31" s="25">
        <v>335.16</v>
      </c>
      <c r="C31" s="20" t="s">
        <v>119</v>
      </c>
      <c r="D31" s="46">
        <v>150352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150352</v>
      </c>
      <c r="O31" s="47">
        <f t="shared" si="1"/>
        <v>26.838986076401284</v>
      </c>
      <c r="P31" s="9"/>
    </row>
    <row r="32" spans="1:16">
      <c r="A32" s="12"/>
      <c r="B32" s="25">
        <v>335.18</v>
      </c>
      <c r="C32" s="20" t="s">
        <v>102</v>
      </c>
      <c r="D32" s="46">
        <v>277788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277788</v>
      </c>
      <c r="O32" s="47">
        <f t="shared" si="1"/>
        <v>49.587290253480901</v>
      </c>
      <c r="P32" s="9"/>
    </row>
    <row r="33" spans="1:16">
      <c r="A33" s="12"/>
      <c r="B33" s="25">
        <v>338</v>
      </c>
      <c r="C33" s="20" t="s">
        <v>121</v>
      </c>
      <c r="D33" s="46">
        <v>3041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5"/>
        <v>3041</v>
      </c>
      <c r="O33" s="47">
        <f t="shared" si="1"/>
        <v>0.54284184219921461</v>
      </c>
      <c r="P33" s="9"/>
    </row>
    <row r="34" spans="1:16" ht="15.75">
      <c r="A34" s="29" t="s">
        <v>36</v>
      </c>
      <c r="B34" s="30"/>
      <c r="C34" s="31"/>
      <c r="D34" s="32">
        <f t="shared" ref="D34:M34" si="7">SUM(D35:D43)</f>
        <v>643340</v>
      </c>
      <c r="E34" s="32">
        <f t="shared" si="7"/>
        <v>0</v>
      </c>
      <c r="F34" s="32">
        <f t="shared" si="7"/>
        <v>0</v>
      </c>
      <c r="G34" s="32">
        <f t="shared" si="7"/>
        <v>0</v>
      </c>
      <c r="H34" s="32">
        <f t="shared" si="7"/>
        <v>0</v>
      </c>
      <c r="I34" s="32">
        <f t="shared" si="7"/>
        <v>1800111</v>
      </c>
      <c r="J34" s="32">
        <f t="shared" si="7"/>
        <v>0</v>
      </c>
      <c r="K34" s="32">
        <f t="shared" si="7"/>
        <v>0</v>
      </c>
      <c r="L34" s="32">
        <f t="shared" si="7"/>
        <v>0</v>
      </c>
      <c r="M34" s="32">
        <f t="shared" si="7"/>
        <v>0</v>
      </c>
      <c r="N34" s="32">
        <f t="shared" si="5"/>
        <v>2443451</v>
      </c>
      <c r="O34" s="45">
        <f t="shared" si="1"/>
        <v>436.17475901463763</v>
      </c>
      <c r="P34" s="10"/>
    </row>
    <row r="35" spans="1:16">
      <c r="A35" s="12"/>
      <c r="B35" s="25">
        <v>341.9</v>
      </c>
      <c r="C35" s="20" t="s">
        <v>103</v>
      </c>
      <c r="D35" s="46">
        <v>22032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3" si="8">SUM(D35:M35)</f>
        <v>22032</v>
      </c>
      <c r="O35" s="47">
        <f t="shared" si="1"/>
        <v>3.932881113887897</v>
      </c>
      <c r="P35" s="9"/>
    </row>
    <row r="36" spans="1:16">
      <c r="A36" s="12"/>
      <c r="B36" s="25">
        <v>342.5</v>
      </c>
      <c r="C36" s="20" t="s">
        <v>127</v>
      </c>
      <c r="D36" s="46">
        <v>4794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4794</v>
      </c>
      <c r="O36" s="47">
        <f t="shared" si="1"/>
        <v>0.85576579792931096</v>
      </c>
      <c r="P36" s="9"/>
    </row>
    <row r="37" spans="1:16">
      <c r="A37" s="12"/>
      <c r="B37" s="25">
        <v>343.3</v>
      </c>
      <c r="C37" s="20" t="s">
        <v>40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1187034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1187034</v>
      </c>
      <c r="O37" s="47">
        <f t="shared" ref="O37:O58" si="9">(N37/O$60)</f>
        <v>211.89468047126027</v>
      </c>
      <c r="P37" s="9"/>
    </row>
    <row r="38" spans="1:16">
      <c r="A38" s="12"/>
      <c r="B38" s="25">
        <v>343.4</v>
      </c>
      <c r="C38" s="20" t="s">
        <v>41</v>
      </c>
      <c r="D38" s="46">
        <v>598752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598752</v>
      </c>
      <c r="O38" s="47">
        <f t="shared" si="9"/>
        <v>106.88182791860049</v>
      </c>
      <c r="P38" s="9"/>
    </row>
    <row r="39" spans="1:16">
      <c r="A39" s="12"/>
      <c r="B39" s="25">
        <v>343.5</v>
      </c>
      <c r="C39" s="20" t="s">
        <v>42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565751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565751</v>
      </c>
      <c r="O39" s="47">
        <f t="shared" si="9"/>
        <v>100.99089610853267</v>
      </c>
      <c r="P39" s="9"/>
    </row>
    <row r="40" spans="1:16">
      <c r="A40" s="12"/>
      <c r="B40" s="25">
        <v>343.8</v>
      </c>
      <c r="C40" s="20" t="s">
        <v>67</v>
      </c>
      <c r="D40" s="46">
        <v>1050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1050</v>
      </c>
      <c r="O40" s="47">
        <f t="shared" si="9"/>
        <v>0.18743305962156373</v>
      </c>
      <c r="P40" s="9"/>
    </row>
    <row r="41" spans="1:16">
      <c r="A41" s="12"/>
      <c r="B41" s="25">
        <v>343.9</v>
      </c>
      <c r="C41" s="20" t="s">
        <v>43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47326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47326</v>
      </c>
      <c r="O41" s="47">
        <f t="shared" si="9"/>
        <v>8.4480542663334521</v>
      </c>
      <c r="P41" s="9"/>
    </row>
    <row r="42" spans="1:16">
      <c r="A42" s="12"/>
      <c r="B42" s="25">
        <v>344.9</v>
      </c>
      <c r="C42" s="20" t="s">
        <v>104</v>
      </c>
      <c r="D42" s="46">
        <v>2973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2973</v>
      </c>
      <c r="O42" s="47">
        <f t="shared" si="9"/>
        <v>0.53070332024277045</v>
      </c>
      <c r="P42" s="9"/>
    </row>
    <row r="43" spans="1:16">
      <c r="A43" s="12"/>
      <c r="B43" s="25">
        <v>347.2</v>
      </c>
      <c r="C43" s="20" t="s">
        <v>45</v>
      </c>
      <c r="D43" s="46">
        <v>13739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13739</v>
      </c>
      <c r="O43" s="47">
        <f t="shared" si="9"/>
        <v>2.4525169582292037</v>
      </c>
      <c r="P43" s="9"/>
    </row>
    <row r="44" spans="1:16" ht="15.75">
      <c r="A44" s="29" t="s">
        <v>37</v>
      </c>
      <c r="B44" s="30"/>
      <c r="C44" s="31"/>
      <c r="D44" s="32">
        <f t="shared" ref="D44:M44" si="10">SUM(D45:D48)</f>
        <v>35489</v>
      </c>
      <c r="E44" s="32">
        <f t="shared" si="10"/>
        <v>0</v>
      </c>
      <c r="F44" s="32">
        <f t="shared" si="10"/>
        <v>0</v>
      </c>
      <c r="G44" s="32">
        <f t="shared" si="10"/>
        <v>0</v>
      </c>
      <c r="H44" s="32">
        <f t="shared" si="10"/>
        <v>0</v>
      </c>
      <c r="I44" s="32">
        <f t="shared" si="10"/>
        <v>0</v>
      </c>
      <c r="J44" s="32">
        <f t="shared" si="10"/>
        <v>0</v>
      </c>
      <c r="K44" s="32">
        <f t="shared" si="10"/>
        <v>0</v>
      </c>
      <c r="L44" s="32">
        <f t="shared" si="10"/>
        <v>0</v>
      </c>
      <c r="M44" s="32">
        <f t="shared" si="10"/>
        <v>0</v>
      </c>
      <c r="N44" s="32">
        <f t="shared" ref="N44:N58" si="11">SUM(D44:M44)</f>
        <v>35489</v>
      </c>
      <c r="O44" s="45">
        <f t="shared" si="9"/>
        <v>6.3350589075330239</v>
      </c>
      <c r="P44" s="10"/>
    </row>
    <row r="45" spans="1:16">
      <c r="A45" s="13"/>
      <c r="B45" s="39">
        <v>351.1</v>
      </c>
      <c r="C45" s="21" t="s">
        <v>48</v>
      </c>
      <c r="D45" s="46">
        <v>27910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1"/>
        <v>27910</v>
      </c>
      <c r="O45" s="47">
        <f t="shared" si="9"/>
        <v>4.9821492324169938</v>
      </c>
      <c r="P45" s="9"/>
    </row>
    <row r="46" spans="1:16">
      <c r="A46" s="13"/>
      <c r="B46" s="39">
        <v>354</v>
      </c>
      <c r="C46" s="21" t="s">
        <v>49</v>
      </c>
      <c r="D46" s="46">
        <v>3246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1"/>
        <v>3246</v>
      </c>
      <c r="O46" s="47">
        <f t="shared" si="9"/>
        <v>0.57943591574437703</v>
      </c>
      <c r="P46" s="9"/>
    </row>
    <row r="47" spans="1:16">
      <c r="A47" s="13"/>
      <c r="B47" s="39">
        <v>358.2</v>
      </c>
      <c r="C47" s="21" t="s">
        <v>105</v>
      </c>
      <c r="D47" s="46">
        <v>1033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1033</v>
      </c>
      <c r="O47" s="47">
        <f t="shared" si="9"/>
        <v>0.18439842913245269</v>
      </c>
      <c r="P47" s="9"/>
    </row>
    <row r="48" spans="1:16">
      <c r="A48" s="13"/>
      <c r="B48" s="39">
        <v>359</v>
      </c>
      <c r="C48" s="21" t="s">
        <v>122</v>
      </c>
      <c r="D48" s="46">
        <v>3300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3300</v>
      </c>
      <c r="O48" s="47">
        <f t="shared" si="9"/>
        <v>0.58907533023920033</v>
      </c>
      <c r="P48" s="9"/>
    </row>
    <row r="49" spans="1:119" ht="15.75">
      <c r="A49" s="29" t="s">
        <v>3</v>
      </c>
      <c r="B49" s="30"/>
      <c r="C49" s="31"/>
      <c r="D49" s="32">
        <f t="shared" ref="D49:M49" si="12">SUM(D50:D55)</f>
        <v>179005</v>
      </c>
      <c r="E49" s="32">
        <f t="shared" si="12"/>
        <v>0</v>
      </c>
      <c r="F49" s="32">
        <f t="shared" si="12"/>
        <v>0</v>
      </c>
      <c r="G49" s="32">
        <f t="shared" si="12"/>
        <v>0</v>
      </c>
      <c r="H49" s="32">
        <f t="shared" si="12"/>
        <v>0</v>
      </c>
      <c r="I49" s="32">
        <f t="shared" si="12"/>
        <v>103</v>
      </c>
      <c r="J49" s="32">
        <f t="shared" si="12"/>
        <v>0</v>
      </c>
      <c r="K49" s="32">
        <f t="shared" si="12"/>
        <v>0</v>
      </c>
      <c r="L49" s="32">
        <f t="shared" si="12"/>
        <v>0</v>
      </c>
      <c r="M49" s="32">
        <f t="shared" si="12"/>
        <v>0</v>
      </c>
      <c r="N49" s="32">
        <f t="shared" si="11"/>
        <v>179108</v>
      </c>
      <c r="O49" s="45">
        <f t="shared" si="9"/>
        <v>31.972152802570509</v>
      </c>
      <c r="P49" s="10"/>
    </row>
    <row r="50" spans="1:119">
      <c r="A50" s="12"/>
      <c r="B50" s="25">
        <v>361.1</v>
      </c>
      <c r="C50" s="20" t="s">
        <v>50</v>
      </c>
      <c r="D50" s="46">
        <v>60228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1"/>
        <v>60228</v>
      </c>
      <c r="O50" s="47">
        <f t="shared" si="9"/>
        <v>10.751160299892895</v>
      </c>
      <c r="P50" s="9"/>
    </row>
    <row r="51" spans="1:119">
      <c r="A51" s="12"/>
      <c r="B51" s="25">
        <v>362</v>
      </c>
      <c r="C51" s="20" t="s">
        <v>51</v>
      </c>
      <c r="D51" s="46">
        <v>9050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1"/>
        <v>9050</v>
      </c>
      <c r="O51" s="47">
        <f t="shared" si="9"/>
        <v>1.6154944662620492</v>
      </c>
      <c r="P51" s="9"/>
    </row>
    <row r="52" spans="1:119">
      <c r="A52" s="12"/>
      <c r="B52" s="25">
        <v>365</v>
      </c>
      <c r="C52" s="20" t="s">
        <v>128</v>
      </c>
      <c r="D52" s="46">
        <v>283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283</v>
      </c>
      <c r="O52" s="47">
        <f t="shared" si="9"/>
        <v>5.0517672259907179E-2</v>
      </c>
      <c r="P52" s="9"/>
    </row>
    <row r="53" spans="1:119">
      <c r="A53" s="12"/>
      <c r="B53" s="25">
        <v>366</v>
      </c>
      <c r="C53" s="20" t="s">
        <v>75</v>
      </c>
      <c r="D53" s="46">
        <v>62172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62172</v>
      </c>
      <c r="O53" s="47">
        <f t="shared" si="9"/>
        <v>11.098179221706534</v>
      </c>
      <c r="P53" s="9"/>
    </row>
    <row r="54" spans="1:119">
      <c r="A54" s="12"/>
      <c r="B54" s="25">
        <v>369.3</v>
      </c>
      <c r="C54" s="20" t="s">
        <v>129</v>
      </c>
      <c r="D54" s="46">
        <v>1360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1"/>
        <v>1360</v>
      </c>
      <c r="O54" s="47">
        <f t="shared" si="9"/>
        <v>0.24277043912888255</v>
      </c>
      <c r="P54" s="9"/>
    </row>
    <row r="55" spans="1:119">
      <c r="A55" s="12"/>
      <c r="B55" s="25">
        <v>369.9</v>
      </c>
      <c r="C55" s="20" t="s">
        <v>53</v>
      </c>
      <c r="D55" s="46">
        <v>45912</v>
      </c>
      <c r="E55" s="46">
        <v>0</v>
      </c>
      <c r="F55" s="46">
        <v>0</v>
      </c>
      <c r="G55" s="46">
        <v>0</v>
      </c>
      <c r="H55" s="46">
        <v>0</v>
      </c>
      <c r="I55" s="46">
        <v>103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1"/>
        <v>46015</v>
      </c>
      <c r="O55" s="47">
        <f t="shared" si="9"/>
        <v>8.2140307033202422</v>
      </c>
      <c r="P55" s="9"/>
    </row>
    <row r="56" spans="1:119" ht="15.75">
      <c r="A56" s="29" t="s">
        <v>38</v>
      </c>
      <c r="B56" s="30"/>
      <c r="C56" s="31"/>
      <c r="D56" s="32">
        <f t="shared" ref="D56:M56" si="13">SUM(D57:D57)</f>
        <v>100650</v>
      </c>
      <c r="E56" s="32">
        <f t="shared" si="13"/>
        <v>0</v>
      </c>
      <c r="F56" s="32">
        <f t="shared" si="13"/>
        <v>0</v>
      </c>
      <c r="G56" s="32">
        <f t="shared" si="13"/>
        <v>0</v>
      </c>
      <c r="H56" s="32">
        <f t="shared" si="13"/>
        <v>0</v>
      </c>
      <c r="I56" s="32">
        <f t="shared" si="13"/>
        <v>0</v>
      </c>
      <c r="J56" s="32">
        <f t="shared" si="13"/>
        <v>0</v>
      </c>
      <c r="K56" s="32">
        <f t="shared" si="13"/>
        <v>0</v>
      </c>
      <c r="L56" s="32">
        <f t="shared" si="13"/>
        <v>0</v>
      </c>
      <c r="M56" s="32">
        <f t="shared" si="13"/>
        <v>0</v>
      </c>
      <c r="N56" s="32">
        <f t="shared" si="11"/>
        <v>100650</v>
      </c>
      <c r="O56" s="45">
        <f t="shared" si="9"/>
        <v>17.966797572295608</v>
      </c>
      <c r="P56" s="9"/>
    </row>
    <row r="57" spans="1:119" ht="15.75" thickBot="1">
      <c r="A57" s="12"/>
      <c r="B57" s="25">
        <v>381</v>
      </c>
      <c r="C57" s="20" t="s">
        <v>54</v>
      </c>
      <c r="D57" s="46">
        <v>100650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1"/>
        <v>100650</v>
      </c>
      <c r="O57" s="47">
        <f t="shared" si="9"/>
        <v>17.966797572295608</v>
      </c>
      <c r="P57" s="9"/>
    </row>
    <row r="58" spans="1:119" ht="16.5" thickBot="1">
      <c r="A58" s="14" t="s">
        <v>46</v>
      </c>
      <c r="B58" s="23"/>
      <c r="C58" s="22"/>
      <c r="D58" s="15">
        <f t="shared" ref="D58:M58" si="14">SUM(D5,D15,D25,D34,D44,D49,D56)</f>
        <v>5757273</v>
      </c>
      <c r="E58" s="15">
        <f t="shared" si="14"/>
        <v>0</v>
      </c>
      <c r="F58" s="15">
        <f t="shared" si="14"/>
        <v>0</v>
      </c>
      <c r="G58" s="15">
        <f t="shared" si="14"/>
        <v>0</v>
      </c>
      <c r="H58" s="15">
        <f t="shared" si="14"/>
        <v>0</v>
      </c>
      <c r="I58" s="15">
        <f t="shared" si="14"/>
        <v>3062638</v>
      </c>
      <c r="J58" s="15">
        <f t="shared" si="14"/>
        <v>0</v>
      </c>
      <c r="K58" s="15">
        <f t="shared" si="14"/>
        <v>0</v>
      </c>
      <c r="L58" s="15">
        <f t="shared" si="14"/>
        <v>0</v>
      </c>
      <c r="M58" s="15">
        <f t="shared" si="14"/>
        <v>0</v>
      </c>
      <c r="N58" s="15">
        <f t="shared" si="11"/>
        <v>8819911</v>
      </c>
      <c r="O58" s="38">
        <f t="shared" si="9"/>
        <v>1574.4218136379864</v>
      </c>
      <c r="P58" s="6"/>
      <c r="Q58" s="2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DK58" s="5"/>
      <c r="DL58" s="5"/>
      <c r="DM58" s="5"/>
      <c r="DN58" s="5"/>
      <c r="DO58" s="5"/>
    </row>
    <row r="59" spans="1:119">
      <c r="A59" s="16"/>
      <c r="B59" s="18"/>
      <c r="C59" s="18"/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19"/>
    </row>
    <row r="60" spans="1:119">
      <c r="A60" s="40"/>
      <c r="B60" s="41"/>
      <c r="C60" s="41"/>
      <c r="D60" s="42"/>
      <c r="E60" s="42"/>
      <c r="F60" s="42"/>
      <c r="G60" s="42"/>
      <c r="H60" s="42"/>
      <c r="I60" s="42"/>
      <c r="J60" s="42"/>
      <c r="K60" s="42"/>
      <c r="L60" s="118" t="s">
        <v>130</v>
      </c>
      <c r="M60" s="118"/>
      <c r="N60" s="118"/>
      <c r="O60" s="43">
        <v>5602</v>
      </c>
    </row>
    <row r="61" spans="1:119">
      <c r="A61" s="119"/>
      <c r="B61" s="96"/>
      <c r="C61" s="96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7"/>
    </row>
    <row r="62" spans="1:119" ht="15.75" customHeight="1" thickBot="1">
      <c r="A62" s="120" t="s">
        <v>70</v>
      </c>
      <c r="B62" s="99"/>
      <c r="C62" s="99"/>
      <c r="D62" s="99"/>
      <c r="E62" s="99"/>
      <c r="F62" s="99"/>
      <c r="G62" s="99"/>
      <c r="H62" s="99"/>
      <c r="I62" s="99"/>
      <c r="J62" s="99"/>
      <c r="K62" s="99"/>
      <c r="L62" s="99"/>
      <c r="M62" s="99"/>
      <c r="N62" s="99"/>
      <c r="O62" s="100"/>
    </row>
  </sheetData>
  <mergeCells count="10">
    <mergeCell ref="L60:N60"/>
    <mergeCell ref="A61:O61"/>
    <mergeCell ref="A62:O6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5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116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55</v>
      </c>
      <c r="B3" s="108"/>
      <c r="C3" s="109"/>
      <c r="D3" s="128" t="s">
        <v>32</v>
      </c>
      <c r="E3" s="129"/>
      <c r="F3" s="129"/>
      <c r="G3" s="129"/>
      <c r="H3" s="130"/>
      <c r="I3" s="128" t="s">
        <v>33</v>
      </c>
      <c r="J3" s="130"/>
      <c r="K3" s="128" t="s">
        <v>35</v>
      </c>
      <c r="L3" s="130"/>
      <c r="M3" s="36"/>
      <c r="N3" s="37"/>
      <c r="O3" s="131" t="s">
        <v>60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56</v>
      </c>
      <c r="F4" s="34" t="s">
        <v>57</v>
      </c>
      <c r="G4" s="34" t="s">
        <v>58</v>
      </c>
      <c r="H4" s="34" t="s">
        <v>5</v>
      </c>
      <c r="I4" s="34" t="s">
        <v>6</v>
      </c>
      <c r="J4" s="35" t="s">
        <v>59</v>
      </c>
      <c r="K4" s="35" t="s">
        <v>7</v>
      </c>
      <c r="L4" s="35" t="s">
        <v>8</v>
      </c>
      <c r="M4" s="35" t="s">
        <v>9</v>
      </c>
      <c r="N4" s="35" t="s">
        <v>34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2018517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2018517</v>
      </c>
      <c r="O5" s="33">
        <f t="shared" ref="O5:O51" si="1">(N5/O$53)</f>
        <v>408.11099878689851</v>
      </c>
      <c r="P5" s="6"/>
    </row>
    <row r="6" spans="1:133">
      <c r="A6" s="12"/>
      <c r="B6" s="25">
        <v>311</v>
      </c>
      <c r="C6" s="20" t="s">
        <v>2</v>
      </c>
      <c r="D6" s="46">
        <v>1207547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1207547</v>
      </c>
      <c r="O6" s="47">
        <f t="shared" si="1"/>
        <v>244.14617873028709</v>
      </c>
      <c r="P6" s="9"/>
    </row>
    <row r="7" spans="1:133">
      <c r="A7" s="12"/>
      <c r="B7" s="25">
        <v>312.3</v>
      </c>
      <c r="C7" s="20" t="s">
        <v>10</v>
      </c>
      <c r="D7" s="46">
        <v>19583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19583</v>
      </c>
      <c r="O7" s="47">
        <f t="shared" si="1"/>
        <v>3.9593610998786897</v>
      </c>
      <c r="P7" s="9"/>
    </row>
    <row r="8" spans="1:133">
      <c r="A8" s="12"/>
      <c r="B8" s="25">
        <v>312.41000000000003</v>
      </c>
      <c r="C8" s="20" t="s">
        <v>12</v>
      </c>
      <c r="D8" s="46">
        <v>110191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110191</v>
      </c>
      <c r="O8" s="47">
        <f t="shared" si="1"/>
        <v>22.278811160533763</v>
      </c>
      <c r="P8" s="9"/>
    </row>
    <row r="9" spans="1:133">
      <c r="A9" s="12"/>
      <c r="B9" s="25">
        <v>312.42</v>
      </c>
      <c r="C9" s="20" t="s">
        <v>11</v>
      </c>
      <c r="D9" s="46">
        <v>69687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69687</v>
      </c>
      <c r="O9" s="47">
        <f t="shared" si="1"/>
        <v>14.089567327133036</v>
      </c>
      <c r="P9" s="9"/>
    </row>
    <row r="10" spans="1:133">
      <c r="A10" s="12"/>
      <c r="B10" s="25">
        <v>314.10000000000002</v>
      </c>
      <c r="C10" s="20" t="s">
        <v>13</v>
      </c>
      <c r="D10" s="46">
        <v>403280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403280</v>
      </c>
      <c r="O10" s="47">
        <f t="shared" si="1"/>
        <v>81.536595228467448</v>
      </c>
      <c r="P10" s="9"/>
    </row>
    <row r="11" spans="1:133">
      <c r="A11" s="12"/>
      <c r="B11" s="25">
        <v>314.3</v>
      </c>
      <c r="C11" s="20" t="s">
        <v>14</v>
      </c>
      <c r="D11" s="46">
        <v>91261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91261</v>
      </c>
      <c r="O11" s="47">
        <f t="shared" si="1"/>
        <v>18.45147594015366</v>
      </c>
      <c r="P11" s="9"/>
    </row>
    <row r="12" spans="1:133">
      <c r="A12" s="12"/>
      <c r="B12" s="25">
        <v>314.8</v>
      </c>
      <c r="C12" s="20" t="s">
        <v>64</v>
      </c>
      <c r="D12" s="46">
        <v>8584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8584</v>
      </c>
      <c r="O12" s="47">
        <f t="shared" si="1"/>
        <v>1.7355438738374445</v>
      </c>
      <c r="P12" s="9"/>
    </row>
    <row r="13" spans="1:133">
      <c r="A13" s="12"/>
      <c r="B13" s="25">
        <v>315</v>
      </c>
      <c r="C13" s="20" t="s">
        <v>99</v>
      </c>
      <c r="D13" s="46">
        <v>98704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98704</v>
      </c>
      <c r="O13" s="47">
        <f t="shared" si="1"/>
        <v>19.956328346138292</v>
      </c>
      <c r="P13" s="9"/>
    </row>
    <row r="14" spans="1:133">
      <c r="A14" s="12"/>
      <c r="B14" s="25">
        <v>316</v>
      </c>
      <c r="C14" s="20" t="s">
        <v>100</v>
      </c>
      <c r="D14" s="46">
        <v>9680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9680</v>
      </c>
      <c r="O14" s="47">
        <f t="shared" si="1"/>
        <v>1.957137080469066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SUM(D16:D24)</f>
        <v>1529193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1581097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3110290</v>
      </c>
      <c r="O15" s="45">
        <f t="shared" si="1"/>
        <v>628.84957541447636</v>
      </c>
      <c r="P15" s="10"/>
    </row>
    <row r="16" spans="1:133">
      <c r="A16" s="12"/>
      <c r="B16" s="25">
        <v>322</v>
      </c>
      <c r="C16" s="20" t="s">
        <v>0</v>
      </c>
      <c r="D16" s="46">
        <v>448256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448256</v>
      </c>
      <c r="O16" s="47">
        <f t="shared" si="1"/>
        <v>90.630004043671647</v>
      </c>
      <c r="P16" s="9"/>
    </row>
    <row r="17" spans="1:16">
      <c r="A17" s="12"/>
      <c r="B17" s="25">
        <v>323.10000000000002</v>
      </c>
      <c r="C17" s="20" t="s">
        <v>18</v>
      </c>
      <c r="D17" s="46">
        <v>328735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3" si="4">SUM(D17:M17)</f>
        <v>328735</v>
      </c>
      <c r="O17" s="47">
        <f t="shared" si="1"/>
        <v>66.464820056611401</v>
      </c>
      <c r="P17" s="9"/>
    </row>
    <row r="18" spans="1:16">
      <c r="A18" s="12"/>
      <c r="B18" s="25">
        <v>323.7</v>
      </c>
      <c r="C18" s="20" t="s">
        <v>19</v>
      </c>
      <c r="D18" s="46">
        <v>36430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36430</v>
      </c>
      <c r="O18" s="47">
        <f t="shared" si="1"/>
        <v>7.3655479175090983</v>
      </c>
      <c r="P18" s="9"/>
    </row>
    <row r="19" spans="1:16">
      <c r="A19" s="12"/>
      <c r="B19" s="25">
        <v>324.11</v>
      </c>
      <c r="C19" s="20" t="s">
        <v>20</v>
      </c>
      <c r="D19" s="46">
        <v>187039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187039</v>
      </c>
      <c r="O19" s="47">
        <f t="shared" si="1"/>
        <v>37.816215123331986</v>
      </c>
      <c r="P19" s="9"/>
    </row>
    <row r="20" spans="1:16">
      <c r="A20" s="12"/>
      <c r="B20" s="25">
        <v>324.20999999999998</v>
      </c>
      <c r="C20" s="20" t="s">
        <v>21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1581097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1581097</v>
      </c>
      <c r="O20" s="47">
        <f t="shared" si="1"/>
        <v>319.67185604528913</v>
      </c>
      <c r="P20" s="9"/>
    </row>
    <row r="21" spans="1:16">
      <c r="A21" s="12"/>
      <c r="B21" s="25">
        <v>324.31</v>
      </c>
      <c r="C21" s="20" t="s">
        <v>22</v>
      </c>
      <c r="D21" s="46">
        <v>152251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152251</v>
      </c>
      <c r="O21" s="47">
        <f t="shared" si="1"/>
        <v>30.782652648604934</v>
      </c>
      <c r="P21" s="9"/>
    </row>
    <row r="22" spans="1:16">
      <c r="A22" s="12"/>
      <c r="B22" s="25">
        <v>324.61</v>
      </c>
      <c r="C22" s="20" t="s">
        <v>23</v>
      </c>
      <c r="D22" s="46">
        <v>252895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252895</v>
      </c>
      <c r="O22" s="47">
        <f t="shared" si="1"/>
        <v>51.13121714516781</v>
      </c>
      <c r="P22" s="9"/>
    </row>
    <row r="23" spans="1:16">
      <c r="A23" s="12"/>
      <c r="B23" s="25">
        <v>324.70999999999998</v>
      </c>
      <c r="C23" s="20" t="s">
        <v>24</v>
      </c>
      <c r="D23" s="46">
        <v>97506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97506</v>
      </c>
      <c r="O23" s="47">
        <f t="shared" si="1"/>
        <v>19.714112414071977</v>
      </c>
      <c r="P23" s="9"/>
    </row>
    <row r="24" spans="1:16">
      <c r="A24" s="12"/>
      <c r="B24" s="25">
        <v>329</v>
      </c>
      <c r="C24" s="20" t="s">
        <v>25</v>
      </c>
      <c r="D24" s="46">
        <v>26081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3" si="5">SUM(D24:M24)</f>
        <v>26081</v>
      </c>
      <c r="O24" s="47">
        <f t="shared" si="1"/>
        <v>5.2731500202183579</v>
      </c>
      <c r="P24" s="9"/>
    </row>
    <row r="25" spans="1:16" ht="15.75">
      <c r="A25" s="29" t="s">
        <v>27</v>
      </c>
      <c r="B25" s="30"/>
      <c r="C25" s="31"/>
      <c r="D25" s="32">
        <f t="shared" ref="D25:M25" si="6">SUM(D26:D32)</f>
        <v>558361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0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44">
        <f t="shared" si="5"/>
        <v>558361</v>
      </c>
      <c r="O25" s="45">
        <f t="shared" si="1"/>
        <v>112.89142741609382</v>
      </c>
      <c r="P25" s="10"/>
    </row>
    <row r="26" spans="1:16">
      <c r="A26" s="12"/>
      <c r="B26" s="25">
        <v>331.2</v>
      </c>
      <c r="C26" s="20" t="s">
        <v>26</v>
      </c>
      <c r="D26" s="46">
        <v>84002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84002</v>
      </c>
      <c r="O26" s="47">
        <f t="shared" si="1"/>
        <v>16.983825313384553</v>
      </c>
      <c r="P26" s="9"/>
    </row>
    <row r="27" spans="1:16">
      <c r="A27" s="12"/>
      <c r="B27" s="25">
        <v>335.14</v>
      </c>
      <c r="C27" s="20" t="s">
        <v>117</v>
      </c>
      <c r="D27" s="46">
        <v>70679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70679</v>
      </c>
      <c r="O27" s="47">
        <f t="shared" si="1"/>
        <v>14.290133441164578</v>
      </c>
      <c r="P27" s="9"/>
    </row>
    <row r="28" spans="1:16">
      <c r="A28" s="12"/>
      <c r="B28" s="25">
        <v>335.15</v>
      </c>
      <c r="C28" s="20" t="s">
        <v>118</v>
      </c>
      <c r="D28" s="46">
        <v>4492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4492</v>
      </c>
      <c r="O28" s="47">
        <f t="shared" si="1"/>
        <v>0.90820865345733925</v>
      </c>
      <c r="P28" s="9"/>
    </row>
    <row r="29" spans="1:16">
      <c r="A29" s="12"/>
      <c r="B29" s="25">
        <v>335.16</v>
      </c>
      <c r="C29" s="20" t="s">
        <v>119</v>
      </c>
      <c r="D29" s="46">
        <v>131357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131357</v>
      </c>
      <c r="O29" s="47">
        <f t="shared" si="1"/>
        <v>26.558228871815608</v>
      </c>
      <c r="P29" s="9"/>
    </row>
    <row r="30" spans="1:16">
      <c r="A30" s="12"/>
      <c r="B30" s="25">
        <v>335.18</v>
      </c>
      <c r="C30" s="20" t="s">
        <v>102</v>
      </c>
      <c r="D30" s="46">
        <v>236837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236837</v>
      </c>
      <c r="O30" s="47">
        <f t="shared" si="1"/>
        <v>47.884553174282246</v>
      </c>
      <c r="P30" s="9"/>
    </row>
    <row r="31" spans="1:16">
      <c r="A31" s="12"/>
      <c r="B31" s="25">
        <v>337.7</v>
      </c>
      <c r="C31" s="20" t="s">
        <v>120</v>
      </c>
      <c r="D31" s="46">
        <v>28477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5"/>
        <v>28477</v>
      </c>
      <c r="O31" s="47">
        <f t="shared" si="1"/>
        <v>5.7575818843509907</v>
      </c>
      <c r="P31" s="9"/>
    </row>
    <row r="32" spans="1:16">
      <c r="A32" s="12"/>
      <c r="B32" s="25">
        <v>338</v>
      </c>
      <c r="C32" s="20" t="s">
        <v>121</v>
      </c>
      <c r="D32" s="46">
        <v>2517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5"/>
        <v>2517</v>
      </c>
      <c r="O32" s="47">
        <f t="shared" si="1"/>
        <v>0.50889607763849576</v>
      </c>
      <c r="P32" s="9"/>
    </row>
    <row r="33" spans="1:16" ht="15.75">
      <c r="A33" s="29" t="s">
        <v>36</v>
      </c>
      <c r="B33" s="30"/>
      <c r="C33" s="31"/>
      <c r="D33" s="32">
        <f t="shared" ref="D33:M33" si="7">SUM(D34:D41)</f>
        <v>669573</v>
      </c>
      <c r="E33" s="32">
        <f t="shared" si="7"/>
        <v>0</v>
      </c>
      <c r="F33" s="32">
        <f t="shared" si="7"/>
        <v>0</v>
      </c>
      <c r="G33" s="32">
        <f t="shared" si="7"/>
        <v>0</v>
      </c>
      <c r="H33" s="32">
        <f t="shared" si="7"/>
        <v>0</v>
      </c>
      <c r="I33" s="32">
        <f t="shared" si="7"/>
        <v>1742333</v>
      </c>
      <c r="J33" s="32">
        <f t="shared" si="7"/>
        <v>0</v>
      </c>
      <c r="K33" s="32">
        <f t="shared" si="7"/>
        <v>0</v>
      </c>
      <c r="L33" s="32">
        <f t="shared" si="7"/>
        <v>0</v>
      </c>
      <c r="M33" s="32">
        <f t="shared" si="7"/>
        <v>0</v>
      </c>
      <c r="N33" s="32">
        <f t="shared" si="5"/>
        <v>2411906</v>
      </c>
      <c r="O33" s="45">
        <f t="shared" si="1"/>
        <v>487.64779619894864</v>
      </c>
      <c r="P33" s="10"/>
    </row>
    <row r="34" spans="1:16">
      <c r="A34" s="12"/>
      <c r="B34" s="25">
        <v>341.9</v>
      </c>
      <c r="C34" s="20" t="s">
        <v>103</v>
      </c>
      <c r="D34" s="46">
        <v>113169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41" si="8">SUM(D34:M34)</f>
        <v>113169</v>
      </c>
      <c r="O34" s="47">
        <f t="shared" si="1"/>
        <v>22.880913869793773</v>
      </c>
      <c r="P34" s="9"/>
    </row>
    <row r="35" spans="1:16">
      <c r="A35" s="12"/>
      <c r="B35" s="25">
        <v>343.3</v>
      </c>
      <c r="C35" s="20" t="s">
        <v>40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1208407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1208407</v>
      </c>
      <c r="O35" s="47">
        <f t="shared" si="1"/>
        <v>244.32005661140315</v>
      </c>
      <c r="P35" s="9"/>
    </row>
    <row r="36" spans="1:16">
      <c r="A36" s="12"/>
      <c r="B36" s="25">
        <v>343.4</v>
      </c>
      <c r="C36" s="20" t="s">
        <v>41</v>
      </c>
      <c r="D36" s="46">
        <v>525113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525113</v>
      </c>
      <c r="O36" s="47">
        <f t="shared" si="1"/>
        <v>106.16922765871411</v>
      </c>
      <c r="P36" s="9"/>
    </row>
    <row r="37" spans="1:16">
      <c r="A37" s="12"/>
      <c r="B37" s="25">
        <v>343.5</v>
      </c>
      <c r="C37" s="20" t="s">
        <v>42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488100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488100</v>
      </c>
      <c r="O37" s="47">
        <f t="shared" si="1"/>
        <v>98.685806712494951</v>
      </c>
      <c r="P37" s="9"/>
    </row>
    <row r="38" spans="1:16">
      <c r="A38" s="12"/>
      <c r="B38" s="25">
        <v>343.8</v>
      </c>
      <c r="C38" s="20" t="s">
        <v>67</v>
      </c>
      <c r="D38" s="46">
        <v>9000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9000</v>
      </c>
      <c r="O38" s="47">
        <f t="shared" si="1"/>
        <v>1.8196522442377678</v>
      </c>
      <c r="P38" s="9"/>
    </row>
    <row r="39" spans="1:16">
      <c r="A39" s="12"/>
      <c r="B39" s="25">
        <v>343.9</v>
      </c>
      <c r="C39" s="20" t="s">
        <v>43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45826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45826</v>
      </c>
      <c r="O39" s="47">
        <f t="shared" si="1"/>
        <v>9.2652648604933283</v>
      </c>
      <c r="P39" s="9"/>
    </row>
    <row r="40" spans="1:16">
      <c r="A40" s="12"/>
      <c r="B40" s="25">
        <v>344.9</v>
      </c>
      <c r="C40" s="20" t="s">
        <v>104</v>
      </c>
      <c r="D40" s="46">
        <v>8516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8516</v>
      </c>
      <c r="O40" s="47">
        <f t="shared" si="1"/>
        <v>1.7217953902143146</v>
      </c>
      <c r="P40" s="9"/>
    </row>
    <row r="41" spans="1:16">
      <c r="A41" s="12"/>
      <c r="B41" s="25">
        <v>347.2</v>
      </c>
      <c r="C41" s="20" t="s">
        <v>45</v>
      </c>
      <c r="D41" s="46">
        <v>13775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13775</v>
      </c>
      <c r="O41" s="47">
        <f t="shared" si="1"/>
        <v>2.7850788515972504</v>
      </c>
      <c r="P41" s="9"/>
    </row>
    <row r="42" spans="1:16" ht="15.75">
      <c r="A42" s="29" t="s">
        <v>37</v>
      </c>
      <c r="B42" s="30"/>
      <c r="C42" s="31"/>
      <c r="D42" s="32">
        <f t="shared" ref="D42:M42" si="9">SUM(D43:D45)</f>
        <v>65055</v>
      </c>
      <c r="E42" s="32">
        <f t="shared" si="9"/>
        <v>0</v>
      </c>
      <c r="F42" s="32">
        <f t="shared" si="9"/>
        <v>0</v>
      </c>
      <c r="G42" s="32">
        <f t="shared" si="9"/>
        <v>0</v>
      </c>
      <c r="H42" s="32">
        <f t="shared" si="9"/>
        <v>0</v>
      </c>
      <c r="I42" s="32">
        <f t="shared" si="9"/>
        <v>0</v>
      </c>
      <c r="J42" s="32">
        <f t="shared" si="9"/>
        <v>0</v>
      </c>
      <c r="K42" s="32">
        <f t="shared" si="9"/>
        <v>0</v>
      </c>
      <c r="L42" s="32">
        <f t="shared" si="9"/>
        <v>0</v>
      </c>
      <c r="M42" s="32">
        <f t="shared" si="9"/>
        <v>0</v>
      </c>
      <c r="N42" s="32">
        <f t="shared" ref="N42:N51" si="10">SUM(D42:M42)</f>
        <v>65055</v>
      </c>
      <c r="O42" s="45">
        <f t="shared" si="1"/>
        <v>13.153052972098665</v>
      </c>
      <c r="P42" s="10"/>
    </row>
    <row r="43" spans="1:16">
      <c r="A43" s="13"/>
      <c r="B43" s="39">
        <v>351.1</v>
      </c>
      <c r="C43" s="21" t="s">
        <v>48</v>
      </c>
      <c r="D43" s="46">
        <v>47760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47760</v>
      </c>
      <c r="O43" s="47">
        <f t="shared" si="1"/>
        <v>9.6562879094217546</v>
      </c>
      <c r="P43" s="9"/>
    </row>
    <row r="44" spans="1:16">
      <c r="A44" s="13"/>
      <c r="B44" s="39">
        <v>354</v>
      </c>
      <c r="C44" s="21" t="s">
        <v>49</v>
      </c>
      <c r="D44" s="46">
        <v>9795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9795</v>
      </c>
      <c r="O44" s="47">
        <f t="shared" si="1"/>
        <v>1.9803881924787707</v>
      </c>
      <c r="P44" s="9"/>
    </row>
    <row r="45" spans="1:16">
      <c r="A45" s="13"/>
      <c r="B45" s="39">
        <v>359</v>
      </c>
      <c r="C45" s="21" t="s">
        <v>122</v>
      </c>
      <c r="D45" s="46">
        <v>7500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7500</v>
      </c>
      <c r="O45" s="47">
        <f t="shared" si="1"/>
        <v>1.5163768701981399</v>
      </c>
      <c r="P45" s="9"/>
    </row>
    <row r="46" spans="1:16" ht="15.75">
      <c r="A46" s="29" t="s">
        <v>3</v>
      </c>
      <c r="B46" s="30"/>
      <c r="C46" s="31"/>
      <c r="D46" s="32">
        <f t="shared" ref="D46:M46" si="11">SUM(D47:D50)</f>
        <v>147291</v>
      </c>
      <c r="E46" s="32">
        <f t="shared" si="11"/>
        <v>0</v>
      </c>
      <c r="F46" s="32">
        <f t="shared" si="11"/>
        <v>0</v>
      </c>
      <c r="G46" s="32">
        <f t="shared" si="11"/>
        <v>0</v>
      </c>
      <c r="H46" s="32">
        <f t="shared" si="11"/>
        <v>0</v>
      </c>
      <c r="I46" s="32">
        <f t="shared" si="11"/>
        <v>555</v>
      </c>
      <c r="J46" s="32">
        <f t="shared" si="11"/>
        <v>0</v>
      </c>
      <c r="K46" s="32">
        <f t="shared" si="11"/>
        <v>0</v>
      </c>
      <c r="L46" s="32">
        <f t="shared" si="11"/>
        <v>0</v>
      </c>
      <c r="M46" s="32">
        <f t="shared" si="11"/>
        <v>0</v>
      </c>
      <c r="N46" s="32">
        <f t="shared" si="10"/>
        <v>147846</v>
      </c>
      <c r="O46" s="45">
        <f t="shared" si="1"/>
        <v>29.892033966841893</v>
      </c>
      <c r="P46" s="10"/>
    </row>
    <row r="47" spans="1:16">
      <c r="A47" s="12"/>
      <c r="B47" s="25">
        <v>361.1</v>
      </c>
      <c r="C47" s="20" t="s">
        <v>50</v>
      </c>
      <c r="D47" s="46">
        <v>876</v>
      </c>
      <c r="E47" s="46">
        <v>0</v>
      </c>
      <c r="F47" s="46">
        <v>0</v>
      </c>
      <c r="G47" s="46">
        <v>0</v>
      </c>
      <c r="H47" s="46">
        <v>0</v>
      </c>
      <c r="I47" s="46">
        <v>9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885</v>
      </c>
      <c r="O47" s="47">
        <f t="shared" si="1"/>
        <v>0.1789324706833805</v>
      </c>
      <c r="P47" s="9"/>
    </row>
    <row r="48" spans="1:16">
      <c r="A48" s="12"/>
      <c r="B48" s="25">
        <v>362</v>
      </c>
      <c r="C48" s="20" t="s">
        <v>51</v>
      </c>
      <c r="D48" s="46">
        <v>7700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7700</v>
      </c>
      <c r="O48" s="47">
        <f t="shared" si="1"/>
        <v>1.556813586736757</v>
      </c>
      <c r="P48" s="9"/>
    </row>
    <row r="49" spans="1:119">
      <c r="A49" s="12"/>
      <c r="B49" s="25">
        <v>366</v>
      </c>
      <c r="C49" s="20" t="s">
        <v>75</v>
      </c>
      <c r="D49" s="46">
        <v>55083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55083</v>
      </c>
      <c r="O49" s="47">
        <f t="shared" si="1"/>
        <v>11.136878285483219</v>
      </c>
      <c r="P49" s="9"/>
    </row>
    <row r="50" spans="1:119" ht="15.75" thickBot="1">
      <c r="A50" s="12"/>
      <c r="B50" s="25">
        <v>369.9</v>
      </c>
      <c r="C50" s="20" t="s">
        <v>53</v>
      </c>
      <c r="D50" s="46">
        <v>83632</v>
      </c>
      <c r="E50" s="46">
        <v>0</v>
      </c>
      <c r="F50" s="46">
        <v>0</v>
      </c>
      <c r="G50" s="46">
        <v>0</v>
      </c>
      <c r="H50" s="46">
        <v>0</v>
      </c>
      <c r="I50" s="46">
        <v>546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84178</v>
      </c>
      <c r="O50" s="47">
        <f t="shared" si="1"/>
        <v>17.019409623938536</v>
      </c>
      <c r="P50" s="9"/>
    </row>
    <row r="51" spans="1:119" ht="16.5" thickBot="1">
      <c r="A51" s="14" t="s">
        <v>46</v>
      </c>
      <c r="B51" s="23"/>
      <c r="C51" s="22"/>
      <c r="D51" s="15">
        <f>SUM(D5,D15,D25,D33,D42,D46)</f>
        <v>4987990</v>
      </c>
      <c r="E51" s="15">
        <f t="shared" ref="E51:M51" si="12">SUM(E5,E15,E25,E33,E42,E46)</f>
        <v>0</v>
      </c>
      <c r="F51" s="15">
        <f t="shared" si="12"/>
        <v>0</v>
      </c>
      <c r="G51" s="15">
        <f t="shared" si="12"/>
        <v>0</v>
      </c>
      <c r="H51" s="15">
        <f t="shared" si="12"/>
        <v>0</v>
      </c>
      <c r="I51" s="15">
        <f t="shared" si="12"/>
        <v>3323985</v>
      </c>
      <c r="J51" s="15">
        <f t="shared" si="12"/>
        <v>0</v>
      </c>
      <c r="K51" s="15">
        <f t="shared" si="12"/>
        <v>0</v>
      </c>
      <c r="L51" s="15">
        <f t="shared" si="12"/>
        <v>0</v>
      </c>
      <c r="M51" s="15">
        <f t="shared" si="12"/>
        <v>0</v>
      </c>
      <c r="N51" s="15">
        <f t="shared" si="10"/>
        <v>8311975</v>
      </c>
      <c r="O51" s="38">
        <f t="shared" si="1"/>
        <v>1680.5448847553578</v>
      </c>
      <c r="P51" s="6"/>
      <c r="Q51" s="2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</row>
    <row r="52" spans="1:119">
      <c r="A52" s="16"/>
      <c r="B52" s="18"/>
      <c r="C52" s="18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9"/>
    </row>
    <row r="53" spans="1:119">
      <c r="A53" s="40"/>
      <c r="B53" s="41"/>
      <c r="C53" s="41"/>
      <c r="D53" s="42"/>
      <c r="E53" s="42"/>
      <c r="F53" s="42"/>
      <c r="G53" s="42"/>
      <c r="H53" s="42"/>
      <c r="I53" s="42"/>
      <c r="J53" s="42"/>
      <c r="K53" s="42"/>
      <c r="L53" s="118" t="s">
        <v>123</v>
      </c>
      <c r="M53" s="118"/>
      <c r="N53" s="118"/>
      <c r="O53" s="43">
        <v>4946</v>
      </c>
    </row>
    <row r="54" spans="1:119">
      <c r="A54" s="119"/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7"/>
    </row>
    <row r="55" spans="1:119" ht="15.75" customHeight="1" thickBot="1">
      <c r="A55" s="120" t="s">
        <v>70</v>
      </c>
      <c r="B55" s="99"/>
      <c r="C55" s="99"/>
      <c r="D55" s="99"/>
      <c r="E55" s="99"/>
      <c r="F55" s="99"/>
      <c r="G55" s="99"/>
      <c r="H55" s="99"/>
      <c r="I55" s="99"/>
      <c r="J55" s="99"/>
      <c r="K55" s="99"/>
      <c r="L55" s="99"/>
      <c r="M55" s="99"/>
      <c r="N55" s="99"/>
      <c r="O55" s="100"/>
    </row>
  </sheetData>
  <mergeCells count="10">
    <mergeCell ref="L53:N53"/>
    <mergeCell ref="A54:O54"/>
    <mergeCell ref="A55:O5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4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114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55</v>
      </c>
      <c r="B3" s="108"/>
      <c r="C3" s="109"/>
      <c r="D3" s="128" t="s">
        <v>32</v>
      </c>
      <c r="E3" s="129"/>
      <c r="F3" s="129"/>
      <c r="G3" s="129"/>
      <c r="H3" s="130"/>
      <c r="I3" s="128" t="s">
        <v>33</v>
      </c>
      <c r="J3" s="130"/>
      <c r="K3" s="128" t="s">
        <v>35</v>
      </c>
      <c r="L3" s="130"/>
      <c r="M3" s="36"/>
      <c r="N3" s="37"/>
      <c r="O3" s="131" t="s">
        <v>60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56</v>
      </c>
      <c r="F4" s="34" t="s">
        <v>57</v>
      </c>
      <c r="G4" s="34" t="s">
        <v>58</v>
      </c>
      <c r="H4" s="34" t="s">
        <v>5</v>
      </c>
      <c r="I4" s="34" t="s">
        <v>6</v>
      </c>
      <c r="J4" s="35" t="s">
        <v>59</v>
      </c>
      <c r="K4" s="35" t="s">
        <v>7</v>
      </c>
      <c r="L4" s="35" t="s">
        <v>8</v>
      </c>
      <c r="M4" s="35" t="s">
        <v>9</v>
      </c>
      <c r="N4" s="35" t="s">
        <v>34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1726667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1726667</v>
      </c>
      <c r="O5" s="33">
        <f t="shared" ref="O5:O45" si="1">(N5/O$47)</f>
        <v>403.70984334814125</v>
      </c>
      <c r="P5" s="6"/>
    </row>
    <row r="6" spans="1:133">
      <c r="A6" s="12"/>
      <c r="B6" s="25">
        <v>311</v>
      </c>
      <c r="C6" s="20" t="s">
        <v>2</v>
      </c>
      <c r="D6" s="46">
        <v>1014994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1014994</v>
      </c>
      <c r="O6" s="47">
        <f t="shared" si="1"/>
        <v>237.31447276128128</v>
      </c>
      <c r="P6" s="9"/>
    </row>
    <row r="7" spans="1:133">
      <c r="A7" s="12"/>
      <c r="B7" s="25">
        <v>312.3</v>
      </c>
      <c r="C7" s="20" t="s">
        <v>10</v>
      </c>
      <c r="D7" s="46">
        <v>17628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17628</v>
      </c>
      <c r="O7" s="47">
        <f t="shared" si="1"/>
        <v>4.1215805471124618</v>
      </c>
      <c r="P7" s="9"/>
    </row>
    <row r="8" spans="1:133">
      <c r="A8" s="12"/>
      <c r="B8" s="25">
        <v>312.41000000000003</v>
      </c>
      <c r="C8" s="20" t="s">
        <v>12</v>
      </c>
      <c r="D8" s="46">
        <v>98214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98214</v>
      </c>
      <c r="O8" s="47">
        <f t="shared" si="1"/>
        <v>22.963292027121813</v>
      </c>
      <c r="P8" s="9"/>
    </row>
    <row r="9" spans="1:133">
      <c r="A9" s="12"/>
      <c r="B9" s="25">
        <v>312.42</v>
      </c>
      <c r="C9" s="20" t="s">
        <v>11</v>
      </c>
      <c r="D9" s="46">
        <v>62110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62110</v>
      </c>
      <c r="O9" s="47">
        <f t="shared" si="1"/>
        <v>14.521861117605798</v>
      </c>
      <c r="P9" s="9"/>
    </row>
    <row r="10" spans="1:133">
      <c r="A10" s="12"/>
      <c r="B10" s="25">
        <v>314.10000000000002</v>
      </c>
      <c r="C10" s="20" t="s">
        <v>13</v>
      </c>
      <c r="D10" s="46">
        <v>365677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365677</v>
      </c>
      <c r="O10" s="47">
        <f t="shared" si="1"/>
        <v>85.498480243161097</v>
      </c>
      <c r="P10" s="9"/>
    </row>
    <row r="11" spans="1:133">
      <c r="A11" s="12"/>
      <c r="B11" s="25">
        <v>314.3</v>
      </c>
      <c r="C11" s="20" t="s">
        <v>14</v>
      </c>
      <c r="D11" s="46">
        <v>67909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67909</v>
      </c>
      <c r="O11" s="47">
        <f t="shared" si="1"/>
        <v>15.877718026654197</v>
      </c>
      <c r="P11" s="9"/>
    </row>
    <row r="12" spans="1:133">
      <c r="A12" s="12"/>
      <c r="B12" s="25">
        <v>314.8</v>
      </c>
      <c r="C12" s="20" t="s">
        <v>64</v>
      </c>
      <c r="D12" s="46">
        <v>5751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5751</v>
      </c>
      <c r="O12" s="47">
        <f t="shared" si="1"/>
        <v>1.3446340893149404</v>
      </c>
      <c r="P12" s="9"/>
    </row>
    <row r="13" spans="1:133">
      <c r="A13" s="12"/>
      <c r="B13" s="25">
        <v>315</v>
      </c>
      <c r="C13" s="20" t="s">
        <v>99</v>
      </c>
      <c r="D13" s="46">
        <v>94384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94384</v>
      </c>
      <c r="O13" s="47">
        <f t="shared" si="1"/>
        <v>22.067804535889643</v>
      </c>
      <c r="P13" s="9"/>
    </row>
    <row r="14" spans="1:133" ht="15.75">
      <c r="A14" s="29" t="s">
        <v>17</v>
      </c>
      <c r="B14" s="30"/>
      <c r="C14" s="31"/>
      <c r="D14" s="32">
        <f t="shared" ref="D14:M14" si="3">SUM(D15:D23)</f>
        <v>1404590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1296101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2700691</v>
      </c>
      <c r="O14" s="45">
        <f t="shared" si="1"/>
        <v>631.4451718494272</v>
      </c>
      <c r="P14" s="10"/>
    </row>
    <row r="15" spans="1:133">
      <c r="A15" s="12"/>
      <c r="B15" s="25">
        <v>322</v>
      </c>
      <c r="C15" s="20" t="s">
        <v>0</v>
      </c>
      <c r="D15" s="46">
        <v>342171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342171</v>
      </c>
      <c r="O15" s="47">
        <f t="shared" si="1"/>
        <v>80.002571896188911</v>
      </c>
      <c r="P15" s="9"/>
    </row>
    <row r="16" spans="1:133">
      <c r="A16" s="12"/>
      <c r="B16" s="25">
        <v>323.10000000000002</v>
      </c>
      <c r="C16" s="20" t="s">
        <v>18</v>
      </c>
      <c r="D16" s="46">
        <v>302758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2" si="4">SUM(D16:M16)</f>
        <v>302758</v>
      </c>
      <c r="O16" s="47">
        <f t="shared" si="1"/>
        <v>70.787467851297635</v>
      </c>
      <c r="P16" s="9"/>
    </row>
    <row r="17" spans="1:16">
      <c r="A17" s="12"/>
      <c r="B17" s="25">
        <v>323.7</v>
      </c>
      <c r="C17" s="20" t="s">
        <v>19</v>
      </c>
      <c r="D17" s="46">
        <v>35060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35060</v>
      </c>
      <c r="O17" s="47">
        <f t="shared" si="1"/>
        <v>8.1973345803133029</v>
      </c>
      <c r="P17" s="9"/>
    </row>
    <row r="18" spans="1:16">
      <c r="A18" s="12"/>
      <c r="B18" s="25">
        <v>324.11</v>
      </c>
      <c r="C18" s="20" t="s">
        <v>20</v>
      </c>
      <c r="D18" s="46">
        <v>166131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166131</v>
      </c>
      <c r="O18" s="47">
        <f t="shared" si="1"/>
        <v>38.842880523731587</v>
      </c>
      <c r="P18" s="9"/>
    </row>
    <row r="19" spans="1:16">
      <c r="A19" s="12"/>
      <c r="B19" s="25">
        <v>324.20999999999998</v>
      </c>
      <c r="C19" s="20" t="s">
        <v>21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1296101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1296101</v>
      </c>
      <c r="O19" s="47">
        <f t="shared" si="1"/>
        <v>303.039747486556</v>
      </c>
      <c r="P19" s="9"/>
    </row>
    <row r="20" spans="1:16">
      <c r="A20" s="12"/>
      <c r="B20" s="25">
        <v>324.31</v>
      </c>
      <c r="C20" s="20" t="s">
        <v>22</v>
      </c>
      <c r="D20" s="46">
        <v>144017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144017</v>
      </c>
      <c r="O20" s="47">
        <f t="shared" si="1"/>
        <v>33.672433949029696</v>
      </c>
      <c r="P20" s="9"/>
    </row>
    <row r="21" spans="1:16">
      <c r="A21" s="12"/>
      <c r="B21" s="25">
        <v>324.61</v>
      </c>
      <c r="C21" s="20" t="s">
        <v>23</v>
      </c>
      <c r="D21" s="46">
        <v>231307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231307</v>
      </c>
      <c r="O21" s="47">
        <f t="shared" si="1"/>
        <v>54.081599251812015</v>
      </c>
      <c r="P21" s="9"/>
    </row>
    <row r="22" spans="1:16">
      <c r="A22" s="12"/>
      <c r="B22" s="25">
        <v>324.70999999999998</v>
      </c>
      <c r="C22" s="20" t="s">
        <v>24</v>
      </c>
      <c r="D22" s="46">
        <v>88003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88003</v>
      </c>
      <c r="O22" s="47">
        <f t="shared" si="1"/>
        <v>20.575870937573065</v>
      </c>
      <c r="P22" s="9"/>
    </row>
    <row r="23" spans="1:16">
      <c r="A23" s="12"/>
      <c r="B23" s="25">
        <v>329</v>
      </c>
      <c r="C23" s="20" t="s">
        <v>25</v>
      </c>
      <c r="D23" s="46">
        <v>95143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28" si="5">SUM(D23:M23)</f>
        <v>95143</v>
      </c>
      <c r="O23" s="47">
        <f t="shared" si="1"/>
        <v>22.245265372924948</v>
      </c>
      <c r="P23" s="9"/>
    </row>
    <row r="24" spans="1:16" ht="15.75">
      <c r="A24" s="29" t="s">
        <v>27</v>
      </c>
      <c r="B24" s="30"/>
      <c r="C24" s="31"/>
      <c r="D24" s="32">
        <f t="shared" ref="D24:M24" si="6">SUM(D25:D27)</f>
        <v>324855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44">
        <f t="shared" si="5"/>
        <v>324855</v>
      </c>
      <c r="O24" s="45">
        <f t="shared" si="1"/>
        <v>75.953939677343939</v>
      </c>
      <c r="P24" s="10"/>
    </row>
    <row r="25" spans="1:16">
      <c r="A25" s="12"/>
      <c r="B25" s="25">
        <v>331.2</v>
      </c>
      <c r="C25" s="20" t="s">
        <v>26</v>
      </c>
      <c r="D25" s="46">
        <v>11807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11807</v>
      </c>
      <c r="O25" s="47">
        <f t="shared" si="1"/>
        <v>2.7605798456862285</v>
      </c>
      <c r="P25" s="9"/>
    </row>
    <row r="26" spans="1:16">
      <c r="A26" s="12"/>
      <c r="B26" s="25">
        <v>335.12</v>
      </c>
      <c r="C26" s="20" t="s">
        <v>101</v>
      </c>
      <c r="D26" s="46">
        <v>110603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110603</v>
      </c>
      <c r="O26" s="47">
        <f t="shared" si="1"/>
        <v>25.859948562076223</v>
      </c>
      <c r="P26" s="9"/>
    </row>
    <row r="27" spans="1:16">
      <c r="A27" s="12"/>
      <c r="B27" s="25">
        <v>335.18</v>
      </c>
      <c r="C27" s="20" t="s">
        <v>102</v>
      </c>
      <c r="D27" s="46">
        <v>202445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202445</v>
      </c>
      <c r="O27" s="47">
        <f t="shared" si="1"/>
        <v>47.333411269581482</v>
      </c>
      <c r="P27" s="9"/>
    </row>
    <row r="28" spans="1:16" ht="15.75">
      <c r="A28" s="29" t="s">
        <v>36</v>
      </c>
      <c r="B28" s="30"/>
      <c r="C28" s="31"/>
      <c r="D28" s="32">
        <f t="shared" ref="D28:M28" si="7">SUM(D29:D36)</f>
        <v>599157</v>
      </c>
      <c r="E28" s="32">
        <f t="shared" si="7"/>
        <v>0</v>
      </c>
      <c r="F28" s="32">
        <f t="shared" si="7"/>
        <v>0</v>
      </c>
      <c r="G28" s="32">
        <f t="shared" si="7"/>
        <v>0</v>
      </c>
      <c r="H28" s="32">
        <f t="shared" si="7"/>
        <v>0</v>
      </c>
      <c r="I28" s="32">
        <f t="shared" si="7"/>
        <v>1264566</v>
      </c>
      <c r="J28" s="32">
        <f t="shared" si="7"/>
        <v>0</v>
      </c>
      <c r="K28" s="32">
        <f t="shared" si="7"/>
        <v>0</v>
      </c>
      <c r="L28" s="32">
        <f t="shared" si="7"/>
        <v>0</v>
      </c>
      <c r="M28" s="32">
        <f t="shared" si="7"/>
        <v>0</v>
      </c>
      <c r="N28" s="32">
        <f t="shared" si="5"/>
        <v>1863723</v>
      </c>
      <c r="O28" s="45">
        <f t="shared" si="1"/>
        <v>435.75473462707504</v>
      </c>
      <c r="P28" s="10"/>
    </row>
    <row r="29" spans="1:16">
      <c r="A29" s="12"/>
      <c r="B29" s="25">
        <v>341.9</v>
      </c>
      <c r="C29" s="20" t="s">
        <v>103</v>
      </c>
      <c r="D29" s="46">
        <v>102229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6" si="8">SUM(D29:M29)</f>
        <v>102229</v>
      </c>
      <c r="O29" s="47">
        <f t="shared" si="1"/>
        <v>23.90203413607669</v>
      </c>
      <c r="P29" s="9"/>
    </row>
    <row r="30" spans="1:16">
      <c r="A30" s="12"/>
      <c r="B30" s="25">
        <v>343.3</v>
      </c>
      <c r="C30" s="20" t="s">
        <v>40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900151</v>
      </c>
      <c r="J30" s="46">
        <v>0</v>
      </c>
      <c r="K30" s="46">
        <v>0</v>
      </c>
      <c r="L30" s="46">
        <v>0</v>
      </c>
      <c r="M30" s="46">
        <v>0</v>
      </c>
      <c r="N30" s="46">
        <f t="shared" si="8"/>
        <v>900151</v>
      </c>
      <c r="O30" s="47">
        <f t="shared" si="1"/>
        <v>210.46317512274959</v>
      </c>
      <c r="P30" s="9"/>
    </row>
    <row r="31" spans="1:16">
      <c r="A31" s="12"/>
      <c r="B31" s="25">
        <v>343.4</v>
      </c>
      <c r="C31" s="20" t="s">
        <v>41</v>
      </c>
      <c r="D31" s="46">
        <v>452194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8"/>
        <v>452194</v>
      </c>
      <c r="O31" s="47">
        <f t="shared" si="1"/>
        <v>105.72691138648585</v>
      </c>
      <c r="P31" s="9"/>
    </row>
    <row r="32" spans="1:16">
      <c r="A32" s="12"/>
      <c r="B32" s="25">
        <v>343.5</v>
      </c>
      <c r="C32" s="20" t="s">
        <v>42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319825</v>
      </c>
      <c r="J32" s="46">
        <v>0</v>
      </c>
      <c r="K32" s="46">
        <v>0</v>
      </c>
      <c r="L32" s="46">
        <v>0</v>
      </c>
      <c r="M32" s="46">
        <v>0</v>
      </c>
      <c r="N32" s="46">
        <f t="shared" si="8"/>
        <v>319825</v>
      </c>
      <c r="O32" s="47">
        <f t="shared" si="1"/>
        <v>74.77788169277531</v>
      </c>
      <c r="P32" s="9"/>
    </row>
    <row r="33" spans="1:119">
      <c r="A33" s="12"/>
      <c r="B33" s="25">
        <v>343.8</v>
      </c>
      <c r="C33" s="20" t="s">
        <v>67</v>
      </c>
      <c r="D33" s="46">
        <v>13947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13947</v>
      </c>
      <c r="O33" s="47">
        <f t="shared" si="1"/>
        <v>3.2609305588028992</v>
      </c>
      <c r="P33" s="9"/>
    </row>
    <row r="34" spans="1:119">
      <c r="A34" s="12"/>
      <c r="B34" s="25">
        <v>343.9</v>
      </c>
      <c r="C34" s="20" t="s">
        <v>43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44590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44590</v>
      </c>
      <c r="O34" s="47">
        <f t="shared" si="1"/>
        <v>10.425531914893616</v>
      </c>
      <c r="P34" s="9"/>
    </row>
    <row r="35" spans="1:119">
      <c r="A35" s="12"/>
      <c r="B35" s="25">
        <v>344.9</v>
      </c>
      <c r="C35" s="20" t="s">
        <v>104</v>
      </c>
      <c r="D35" s="46">
        <v>8042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8042</v>
      </c>
      <c r="O35" s="47">
        <f t="shared" si="1"/>
        <v>1.8802899228431142</v>
      </c>
      <c r="P35" s="9"/>
    </row>
    <row r="36" spans="1:119">
      <c r="A36" s="12"/>
      <c r="B36" s="25">
        <v>347.9</v>
      </c>
      <c r="C36" s="20" t="s">
        <v>89</v>
      </c>
      <c r="D36" s="46">
        <v>22745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22745</v>
      </c>
      <c r="O36" s="47">
        <f t="shared" si="1"/>
        <v>5.317979892447978</v>
      </c>
      <c r="P36" s="9"/>
    </row>
    <row r="37" spans="1:119" ht="15.75">
      <c r="A37" s="29" t="s">
        <v>37</v>
      </c>
      <c r="B37" s="30"/>
      <c r="C37" s="31"/>
      <c r="D37" s="32">
        <f t="shared" ref="D37:M37" si="9">SUM(D38:D39)</f>
        <v>37208</v>
      </c>
      <c r="E37" s="32">
        <f t="shared" si="9"/>
        <v>0</v>
      </c>
      <c r="F37" s="32">
        <f t="shared" si="9"/>
        <v>0</v>
      </c>
      <c r="G37" s="32">
        <f t="shared" si="9"/>
        <v>0</v>
      </c>
      <c r="H37" s="32">
        <f t="shared" si="9"/>
        <v>0</v>
      </c>
      <c r="I37" s="32">
        <f t="shared" si="9"/>
        <v>0</v>
      </c>
      <c r="J37" s="32">
        <f t="shared" si="9"/>
        <v>0</v>
      </c>
      <c r="K37" s="32">
        <f t="shared" si="9"/>
        <v>0</v>
      </c>
      <c r="L37" s="32">
        <f t="shared" si="9"/>
        <v>0</v>
      </c>
      <c r="M37" s="32">
        <f t="shared" si="9"/>
        <v>0</v>
      </c>
      <c r="N37" s="32">
        <f t="shared" ref="N37:N45" si="10">SUM(D37:M37)</f>
        <v>37208</v>
      </c>
      <c r="O37" s="45">
        <f t="shared" si="1"/>
        <v>8.6995557633855505</v>
      </c>
      <c r="P37" s="10"/>
    </row>
    <row r="38" spans="1:119">
      <c r="A38" s="13"/>
      <c r="B38" s="39">
        <v>351.1</v>
      </c>
      <c r="C38" s="21" t="s">
        <v>48</v>
      </c>
      <c r="D38" s="46">
        <v>33155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33155</v>
      </c>
      <c r="O38" s="47">
        <f t="shared" si="1"/>
        <v>7.7519289221416878</v>
      </c>
      <c r="P38" s="9"/>
    </row>
    <row r="39" spans="1:119">
      <c r="A39" s="13"/>
      <c r="B39" s="39">
        <v>354</v>
      </c>
      <c r="C39" s="21" t="s">
        <v>49</v>
      </c>
      <c r="D39" s="46">
        <v>4053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4053</v>
      </c>
      <c r="O39" s="47">
        <f t="shared" si="1"/>
        <v>0.94762684124386254</v>
      </c>
      <c r="P39" s="9"/>
    </row>
    <row r="40" spans="1:119" ht="15.75">
      <c r="A40" s="29" t="s">
        <v>3</v>
      </c>
      <c r="B40" s="30"/>
      <c r="C40" s="31"/>
      <c r="D40" s="32">
        <f t="shared" ref="D40:M40" si="11">SUM(D41:D44)</f>
        <v>83103</v>
      </c>
      <c r="E40" s="32">
        <f t="shared" si="11"/>
        <v>0</v>
      </c>
      <c r="F40" s="32">
        <f t="shared" si="11"/>
        <v>0</v>
      </c>
      <c r="G40" s="32">
        <f t="shared" si="11"/>
        <v>0</v>
      </c>
      <c r="H40" s="32">
        <f t="shared" si="11"/>
        <v>0</v>
      </c>
      <c r="I40" s="32">
        <f t="shared" si="11"/>
        <v>0</v>
      </c>
      <c r="J40" s="32">
        <f t="shared" si="11"/>
        <v>0</v>
      </c>
      <c r="K40" s="32">
        <f t="shared" si="11"/>
        <v>0</v>
      </c>
      <c r="L40" s="32">
        <f t="shared" si="11"/>
        <v>0</v>
      </c>
      <c r="M40" s="32">
        <f t="shared" si="11"/>
        <v>0</v>
      </c>
      <c r="N40" s="32">
        <f t="shared" si="10"/>
        <v>83103</v>
      </c>
      <c r="O40" s="45">
        <f t="shared" si="1"/>
        <v>19.430208089782557</v>
      </c>
      <c r="P40" s="10"/>
    </row>
    <row r="41" spans="1:119">
      <c r="A41" s="12"/>
      <c r="B41" s="25">
        <v>362</v>
      </c>
      <c r="C41" s="20" t="s">
        <v>51</v>
      </c>
      <c r="D41" s="46">
        <v>9645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9645</v>
      </c>
      <c r="O41" s="47">
        <f t="shared" si="1"/>
        <v>2.255085340191723</v>
      </c>
      <c r="P41" s="9"/>
    </row>
    <row r="42" spans="1:119">
      <c r="A42" s="12"/>
      <c r="B42" s="25">
        <v>364</v>
      </c>
      <c r="C42" s="20" t="s">
        <v>109</v>
      </c>
      <c r="D42" s="46">
        <v>12995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12995</v>
      </c>
      <c r="O42" s="47">
        <f t="shared" si="1"/>
        <v>3.0383446340893148</v>
      </c>
      <c r="P42" s="9"/>
    </row>
    <row r="43" spans="1:119">
      <c r="A43" s="12"/>
      <c r="B43" s="25">
        <v>366</v>
      </c>
      <c r="C43" s="20" t="s">
        <v>75</v>
      </c>
      <c r="D43" s="46">
        <v>33373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33373</v>
      </c>
      <c r="O43" s="47">
        <f t="shared" si="1"/>
        <v>7.8028992284311434</v>
      </c>
      <c r="P43" s="9"/>
    </row>
    <row r="44" spans="1:119" ht="15.75" thickBot="1">
      <c r="A44" s="12"/>
      <c r="B44" s="25">
        <v>369.9</v>
      </c>
      <c r="C44" s="20" t="s">
        <v>53</v>
      </c>
      <c r="D44" s="46">
        <v>27090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27090</v>
      </c>
      <c r="O44" s="47">
        <f t="shared" si="1"/>
        <v>6.3338788870703766</v>
      </c>
      <c r="P44" s="9"/>
    </row>
    <row r="45" spans="1:119" ht="16.5" thickBot="1">
      <c r="A45" s="14" t="s">
        <v>46</v>
      </c>
      <c r="B45" s="23"/>
      <c r="C45" s="22"/>
      <c r="D45" s="15">
        <f>SUM(D5,D14,D24,D28,D37,D40)</f>
        <v>4175580</v>
      </c>
      <c r="E45" s="15">
        <f t="shared" ref="E45:M45" si="12">SUM(E5,E14,E24,E28,E37,E40)</f>
        <v>0</v>
      </c>
      <c r="F45" s="15">
        <f t="shared" si="12"/>
        <v>0</v>
      </c>
      <c r="G45" s="15">
        <f t="shared" si="12"/>
        <v>0</v>
      </c>
      <c r="H45" s="15">
        <f t="shared" si="12"/>
        <v>0</v>
      </c>
      <c r="I45" s="15">
        <f t="shared" si="12"/>
        <v>2560667</v>
      </c>
      <c r="J45" s="15">
        <f t="shared" si="12"/>
        <v>0</v>
      </c>
      <c r="K45" s="15">
        <f t="shared" si="12"/>
        <v>0</v>
      </c>
      <c r="L45" s="15">
        <f t="shared" si="12"/>
        <v>0</v>
      </c>
      <c r="M45" s="15">
        <f t="shared" si="12"/>
        <v>0</v>
      </c>
      <c r="N45" s="15">
        <f t="shared" si="10"/>
        <v>6736247</v>
      </c>
      <c r="O45" s="38">
        <f t="shared" si="1"/>
        <v>1574.9934533551555</v>
      </c>
      <c r="P45" s="6"/>
      <c r="Q45" s="2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</row>
    <row r="46" spans="1:119">
      <c r="A46" s="16"/>
      <c r="B46" s="18"/>
      <c r="C46" s="18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9"/>
    </row>
    <row r="47" spans="1:119">
      <c r="A47" s="40"/>
      <c r="B47" s="41"/>
      <c r="C47" s="41"/>
      <c r="D47" s="42"/>
      <c r="E47" s="42"/>
      <c r="F47" s="42"/>
      <c r="G47" s="42"/>
      <c r="H47" s="42"/>
      <c r="I47" s="42"/>
      <c r="J47" s="42"/>
      <c r="K47" s="42"/>
      <c r="L47" s="118" t="s">
        <v>115</v>
      </c>
      <c r="M47" s="118"/>
      <c r="N47" s="118"/>
      <c r="O47" s="43">
        <v>4277</v>
      </c>
    </row>
    <row r="48" spans="1:119">
      <c r="A48" s="119"/>
      <c r="B48" s="96"/>
      <c r="C48" s="96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7"/>
    </row>
    <row r="49" spans="1:15" ht="15.75" customHeight="1" thickBot="1">
      <c r="A49" s="120" t="s">
        <v>70</v>
      </c>
      <c r="B49" s="99"/>
      <c r="C49" s="99"/>
      <c r="D49" s="99"/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100"/>
    </row>
  </sheetData>
  <mergeCells count="10">
    <mergeCell ref="L47:N47"/>
    <mergeCell ref="A48:O48"/>
    <mergeCell ref="A49:O4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horizontalDpi="1200" verticalDpi="1200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5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111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55</v>
      </c>
      <c r="B3" s="108"/>
      <c r="C3" s="109"/>
      <c r="D3" s="128" t="s">
        <v>32</v>
      </c>
      <c r="E3" s="129"/>
      <c r="F3" s="129"/>
      <c r="G3" s="129"/>
      <c r="H3" s="130"/>
      <c r="I3" s="128" t="s">
        <v>33</v>
      </c>
      <c r="J3" s="130"/>
      <c r="K3" s="128" t="s">
        <v>35</v>
      </c>
      <c r="L3" s="130"/>
      <c r="M3" s="36"/>
      <c r="N3" s="37"/>
      <c r="O3" s="131" t="s">
        <v>60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56</v>
      </c>
      <c r="F4" s="34" t="s">
        <v>57</v>
      </c>
      <c r="G4" s="34" t="s">
        <v>58</v>
      </c>
      <c r="H4" s="34" t="s">
        <v>5</v>
      </c>
      <c r="I4" s="34" t="s">
        <v>6</v>
      </c>
      <c r="J4" s="35" t="s">
        <v>59</v>
      </c>
      <c r="K4" s="35" t="s">
        <v>7</v>
      </c>
      <c r="L4" s="35" t="s">
        <v>8</v>
      </c>
      <c r="M4" s="35" t="s">
        <v>9</v>
      </c>
      <c r="N4" s="35" t="s">
        <v>34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1440249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1440249</v>
      </c>
      <c r="O5" s="33">
        <f t="shared" ref="O5:O48" si="1">(N5/O$50)</f>
        <v>380.41442155309034</v>
      </c>
      <c r="P5" s="6"/>
    </row>
    <row r="6" spans="1:133">
      <c r="A6" s="12"/>
      <c r="B6" s="25">
        <v>311</v>
      </c>
      <c r="C6" s="20" t="s">
        <v>2</v>
      </c>
      <c r="D6" s="46">
        <v>795861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795861</v>
      </c>
      <c r="O6" s="47">
        <f t="shared" si="1"/>
        <v>210.21156893819335</v>
      </c>
      <c r="P6" s="9"/>
    </row>
    <row r="7" spans="1:133">
      <c r="A7" s="12"/>
      <c r="B7" s="25">
        <v>312.3</v>
      </c>
      <c r="C7" s="20" t="s">
        <v>10</v>
      </c>
      <c r="D7" s="46">
        <v>16220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16220</v>
      </c>
      <c r="O7" s="47">
        <f t="shared" si="1"/>
        <v>4.284204965662969</v>
      </c>
      <c r="P7" s="9"/>
    </row>
    <row r="8" spans="1:133">
      <c r="A8" s="12"/>
      <c r="B8" s="25">
        <v>312.41000000000003</v>
      </c>
      <c r="C8" s="20" t="s">
        <v>12</v>
      </c>
      <c r="D8" s="46">
        <v>90105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90105</v>
      </c>
      <c r="O8" s="47">
        <f t="shared" si="1"/>
        <v>23.799524564183834</v>
      </c>
      <c r="P8" s="9"/>
    </row>
    <row r="9" spans="1:133">
      <c r="A9" s="12"/>
      <c r="B9" s="25">
        <v>312.42</v>
      </c>
      <c r="C9" s="20" t="s">
        <v>11</v>
      </c>
      <c r="D9" s="46">
        <v>56541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56541</v>
      </c>
      <c r="O9" s="47">
        <f t="shared" si="1"/>
        <v>14.934231378763867</v>
      </c>
      <c r="P9" s="9"/>
    </row>
    <row r="10" spans="1:133">
      <c r="A10" s="12"/>
      <c r="B10" s="25">
        <v>314.10000000000002</v>
      </c>
      <c r="C10" s="20" t="s">
        <v>13</v>
      </c>
      <c r="D10" s="46">
        <v>327256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327256</v>
      </c>
      <c r="O10" s="47">
        <f t="shared" si="1"/>
        <v>86.438457474907551</v>
      </c>
      <c r="P10" s="9"/>
    </row>
    <row r="11" spans="1:133">
      <c r="A11" s="12"/>
      <c r="B11" s="25">
        <v>314.3</v>
      </c>
      <c r="C11" s="20" t="s">
        <v>14</v>
      </c>
      <c r="D11" s="46">
        <v>57460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57460</v>
      </c>
      <c r="O11" s="47">
        <f t="shared" si="1"/>
        <v>15.176967776016903</v>
      </c>
      <c r="P11" s="9"/>
    </row>
    <row r="12" spans="1:133">
      <c r="A12" s="12"/>
      <c r="B12" s="25">
        <v>314.8</v>
      </c>
      <c r="C12" s="20" t="s">
        <v>64</v>
      </c>
      <c r="D12" s="46">
        <v>6679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6679</v>
      </c>
      <c r="O12" s="47">
        <f t="shared" si="1"/>
        <v>1.7641310089804543</v>
      </c>
      <c r="P12" s="9"/>
    </row>
    <row r="13" spans="1:133">
      <c r="A13" s="12"/>
      <c r="B13" s="25">
        <v>315</v>
      </c>
      <c r="C13" s="20" t="s">
        <v>99</v>
      </c>
      <c r="D13" s="46">
        <v>90127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90127</v>
      </c>
      <c r="O13" s="47">
        <f t="shared" si="1"/>
        <v>23.805335446381406</v>
      </c>
      <c r="P13" s="9"/>
    </row>
    <row r="14" spans="1:133" ht="15.75">
      <c r="A14" s="29" t="s">
        <v>17</v>
      </c>
      <c r="B14" s="30"/>
      <c r="C14" s="31"/>
      <c r="D14" s="32">
        <f t="shared" ref="D14:M14" si="3">SUM(D15:D23)</f>
        <v>1031539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535869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1567408</v>
      </c>
      <c r="O14" s="45">
        <f t="shared" si="1"/>
        <v>414.0010565240359</v>
      </c>
      <c r="P14" s="10"/>
    </row>
    <row r="15" spans="1:133">
      <c r="A15" s="12"/>
      <c r="B15" s="25">
        <v>322</v>
      </c>
      <c r="C15" s="20" t="s">
        <v>0</v>
      </c>
      <c r="D15" s="46">
        <v>290512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290512</v>
      </c>
      <c r="O15" s="47">
        <f t="shared" si="1"/>
        <v>76.733227680929744</v>
      </c>
      <c r="P15" s="9"/>
    </row>
    <row r="16" spans="1:133">
      <c r="A16" s="12"/>
      <c r="B16" s="25">
        <v>323.10000000000002</v>
      </c>
      <c r="C16" s="20" t="s">
        <v>18</v>
      </c>
      <c r="D16" s="46">
        <v>298538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2" si="4">SUM(D16:M16)</f>
        <v>298538</v>
      </c>
      <c r="O16" s="47">
        <f t="shared" si="1"/>
        <v>78.853143159006862</v>
      </c>
      <c r="P16" s="9"/>
    </row>
    <row r="17" spans="1:16">
      <c r="A17" s="12"/>
      <c r="B17" s="25">
        <v>323.7</v>
      </c>
      <c r="C17" s="20" t="s">
        <v>19</v>
      </c>
      <c r="D17" s="46">
        <v>31489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31489</v>
      </c>
      <c r="O17" s="47">
        <f t="shared" si="1"/>
        <v>8.3172213417855261</v>
      </c>
      <c r="P17" s="9"/>
    </row>
    <row r="18" spans="1:16">
      <c r="A18" s="12"/>
      <c r="B18" s="25">
        <v>324.11</v>
      </c>
      <c r="C18" s="20" t="s">
        <v>20</v>
      </c>
      <c r="D18" s="46">
        <v>74498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74498</v>
      </c>
      <c r="O18" s="47">
        <f t="shared" si="1"/>
        <v>19.677231907025885</v>
      </c>
      <c r="P18" s="9"/>
    </row>
    <row r="19" spans="1:16">
      <c r="A19" s="12"/>
      <c r="B19" s="25">
        <v>324.20999999999998</v>
      </c>
      <c r="C19" s="20" t="s">
        <v>21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535869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535869</v>
      </c>
      <c r="O19" s="47">
        <f t="shared" si="1"/>
        <v>141.53961965134707</v>
      </c>
      <c r="P19" s="9"/>
    </row>
    <row r="20" spans="1:16">
      <c r="A20" s="12"/>
      <c r="B20" s="25">
        <v>324.31</v>
      </c>
      <c r="C20" s="20" t="s">
        <v>22</v>
      </c>
      <c r="D20" s="46">
        <v>61166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61166</v>
      </c>
      <c r="O20" s="47">
        <f t="shared" si="1"/>
        <v>16.155837295298468</v>
      </c>
      <c r="P20" s="9"/>
    </row>
    <row r="21" spans="1:16">
      <c r="A21" s="12"/>
      <c r="B21" s="25">
        <v>324.61</v>
      </c>
      <c r="C21" s="20" t="s">
        <v>23</v>
      </c>
      <c r="D21" s="46">
        <v>103818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103818</v>
      </c>
      <c r="O21" s="47">
        <f t="shared" si="1"/>
        <v>27.421553090332804</v>
      </c>
      <c r="P21" s="9"/>
    </row>
    <row r="22" spans="1:16">
      <c r="A22" s="12"/>
      <c r="B22" s="25">
        <v>324.70999999999998</v>
      </c>
      <c r="C22" s="20" t="s">
        <v>24</v>
      </c>
      <c r="D22" s="46">
        <v>41012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41012</v>
      </c>
      <c r="O22" s="47">
        <f t="shared" si="1"/>
        <v>10.832540940306393</v>
      </c>
      <c r="P22" s="9"/>
    </row>
    <row r="23" spans="1:16">
      <c r="A23" s="12"/>
      <c r="B23" s="25">
        <v>329</v>
      </c>
      <c r="C23" s="20" t="s">
        <v>25</v>
      </c>
      <c r="D23" s="46">
        <v>130506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28" si="5">SUM(D23:M23)</f>
        <v>130506</v>
      </c>
      <c r="O23" s="47">
        <f t="shared" si="1"/>
        <v>34.47068145800317</v>
      </c>
      <c r="P23" s="9"/>
    </row>
    <row r="24" spans="1:16" ht="15.75">
      <c r="A24" s="29" t="s">
        <v>27</v>
      </c>
      <c r="B24" s="30"/>
      <c r="C24" s="31"/>
      <c r="D24" s="32">
        <f t="shared" ref="D24:M24" si="6">SUM(D25:D27)</f>
        <v>287353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44">
        <f t="shared" si="5"/>
        <v>287353</v>
      </c>
      <c r="O24" s="45">
        <f t="shared" si="1"/>
        <v>75.898837823560484</v>
      </c>
      <c r="P24" s="10"/>
    </row>
    <row r="25" spans="1:16">
      <c r="A25" s="12"/>
      <c r="B25" s="25">
        <v>331.2</v>
      </c>
      <c r="C25" s="20" t="s">
        <v>26</v>
      </c>
      <c r="D25" s="46">
        <v>10211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10211</v>
      </c>
      <c r="O25" s="47">
        <f t="shared" si="1"/>
        <v>2.6970417326994189</v>
      </c>
      <c r="P25" s="9"/>
    </row>
    <row r="26" spans="1:16">
      <c r="A26" s="12"/>
      <c r="B26" s="25">
        <v>335.12</v>
      </c>
      <c r="C26" s="20" t="s">
        <v>101</v>
      </c>
      <c r="D26" s="46">
        <v>103084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103084</v>
      </c>
      <c r="O26" s="47">
        <f t="shared" si="1"/>
        <v>27.227680929741151</v>
      </c>
      <c r="P26" s="9"/>
    </row>
    <row r="27" spans="1:16">
      <c r="A27" s="12"/>
      <c r="B27" s="25">
        <v>335.18</v>
      </c>
      <c r="C27" s="20" t="s">
        <v>102</v>
      </c>
      <c r="D27" s="46">
        <v>174058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174058</v>
      </c>
      <c r="O27" s="47">
        <f t="shared" si="1"/>
        <v>45.974115161119919</v>
      </c>
      <c r="P27" s="9"/>
    </row>
    <row r="28" spans="1:16" ht="15.75">
      <c r="A28" s="29" t="s">
        <v>36</v>
      </c>
      <c r="B28" s="30"/>
      <c r="C28" s="31"/>
      <c r="D28" s="32">
        <f t="shared" ref="D28:M28" si="7">SUM(D29:D36)</f>
        <v>516258</v>
      </c>
      <c r="E28" s="32">
        <f t="shared" si="7"/>
        <v>0</v>
      </c>
      <c r="F28" s="32">
        <f t="shared" si="7"/>
        <v>0</v>
      </c>
      <c r="G28" s="32">
        <f t="shared" si="7"/>
        <v>0</v>
      </c>
      <c r="H28" s="32">
        <f t="shared" si="7"/>
        <v>0</v>
      </c>
      <c r="I28" s="32">
        <f t="shared" si="7"/>
        <v>1098415</v>
      </c>
      <c r="J28" s="32">
        <f t="shared" si="7"/>
        <v>0</v>
      </c>
      <c r="K28" s="32">
        <f t="shared" si="7"/>
        <v>0</v>
      </c>
      <c r="L28" s="32">
        <f t="shared" si="7"/>
        <v>0</v>
      </c>
      <c r="M28" s="32">
        <f t="shared" si="7"/>
        <v>0</v>
      </c>
      <c r="N28" s="32">
        <f t="shared" si="5"/>
        <v>1614673</v>
      </c>
      <c r="O28" s="45">
        <f t="shared" si="1"/>
        <v>426.48520866349708</v>
      </c>
      <c r="P28" s="10"/>
    </row>
    <row r="29" spans="1:16">
      <c r="A29" s="12"/>
      <c r="B29" s="25">
        <v>341.9</v>
      </c>
      <c r="C29" s="20" t="s">
        <v>103</v>
      </c>
      <c r="D29" s="46">
        <v>95738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6" si="8">SUM(D29:M29)</f>
        <v>95738</v>
      </c>
      <c r="O29" s="47">
        <f t="shared" si="1"/>
        <v>25.287374537770734</v>
      </c>
      <c r="P29" s="9"/>
    </row>
    <row r="30" spans="1:16">
      <c r="A30" s="12"/>
      <c r="B30" s="25">
        <v>343.3</v>
      </c>
      <c r="C30" s="20" t="s">
        <v>40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797642</v>
      </c>
      <c r="J30" s="46">
        <v>0</v>
      </c>
      <c r="K30" s="46">
        <v>0</v>
      </c>
      <c r="L30" s="46">
        <v>0</v>
      </c>
      <c r="M30" s="46">
        <v>0</v>
      </c>
      <c r="N30" s="46">
        <f t="shared" si="8"/>
        <v>797642</v>
      </c>
      <c r="O30" s="47">
        <f t="shared" si="1"/>
        <v>210.68198626518753</v>
      </c>
      <c r="P30" s="9"/>
    </row>
    <row r="31" spans="1:16">
      <c r="A31" s="12"/>
      <c r="B31" s="25">
        <v>343.4</v>
      </c>
      <c r="C31" s="20" t="s">
        <v>41</v>
      </c>
      <c r="D31" s="46">
        <v>394519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8"/>
        <v>394519</v>
      </c>
      <c r="O31" s="47">
        <f t="shared" si="1"/>
        <v>104.20470153195986</v>
      </c>
      <c r="P31" s="9"/>
    </row>
    <row r="32" spans="1:16">
      <c r="A32" s="12"/>
      <c r="B32" s="25">
        <v>343.5</v>
      </c>
      <c r="C32" s="20" t="s">
        <v>42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256533</v>
      </c>
      <c r="J32" s="46">
        <v>0</v>
      </c>
      <c r="K32" s="46">
        <v>0</v>
      </c>
      <c r="L32" s="46">
        <v>0</v>
      </c>
      <c r="M32" s="46">
        <v>0</v>
      </c>
      <c r="N32" s="46">
        <f t="shared" si="8"/>
        <v>256533</v>
      </c>
      <c r="O32" s="47">
        <f t="shared" si="1"/>
        <v>67.758320126782891</v>
      </c>
      <c r="P32" s="9"/>
    </row>
    <row r="33" spans="1:119">
      <c r="A33" s="12"/>
      <c r="B33" s="25">
        <v>343.8</v>
      </c>
      <c r="C33" s="20" t="s">
        <v>67</v>
      </c>
      <c r="D33" s="46">
        <v>5900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5900</v>
      </c>
      <c r="O33" s="47">
        <f t="shared" si="1"/>
        <v>1.5583729529846804</v>
      </c>
      <c r="P33" s="9"/>
    </row>
    <row r="34" spans="1:119">
      <c r="A34" s="12"/>
      <c r="B34" s="25">
        <v>343.9</v>
      </c>
      <c r="C34" s="20" t="s">
        <v>43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44240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44240</v>
      </c>
      <c r="O34" s="47">
        <f t="shared" si="1"/>
        <v>11.685155837295298</v>
      </c>
      <c r="P34" s="9"/>
    </row>
    <row r="35" spans="1:119">
      <c r="A35" s="12"/>
      <c r="B35" s="25">
        <v>344.9</v>
      </c>
      <c r="C35" s="20" t="s">
        <v>104</v>
      </c>
      <c r="D35" s="46">
        <v>10510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10510</v>
      </c>
      <c r="O35" s="47">
        <f t="shared" si="1"/>
        <v>2.7760169043845746</v>
      </c>
      <c r="P35" s="9"/>
    </row>
    <row r="36" spans="1:119">
      <c r="A36" s="12"/>
      <c r="B36" s="25">
        <v>347.9</v>
      </c>
      <c r="C36" s="20" t="s">
        <v>89</v>
      </c>
      <c r="D36" s="46">
        <v>9591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9591</v>
      </c>
      <c r="O36" s="47">
        <f t="shared" si="1"/>
        <v>2.5332805071315372</v>
      </c>
      <c r="P36" s="9"/>
    </row>
    <row r="37" spans="1:119" ht="15.75">
      <c r="A37" s="29" t="s">
        <v>37</v>
      </c>
      <c r="B37" s="30"/>
      <c r="C37" s="31"/>
      <c r="D37" s="32">
        <f t="shared" ref="D37:M37" si="9">SUM(D38:D40)</f>
        <v>26772</v>
      </c>
      <c r="E37" s="32">
        <f t="shared" si="9"/>
        <v>0</v>
      </c>
      <c r="F37" s="32">
        <f t="shared" si="9"/>
        <v>0</v>
      </c>
      <c r="G37" s="32">
        <f t="shared" si="9"/>
        <v>0</v>
      </c>
      <c r="H37" s="32">
        <f t="shared" si="9"/>
        <v>0</v>
      </c>
      <c r="I37" s="32">
        <f t="shared" si="9"/>
        <v>0</v>
      </c>
      <c r="J37" s="32">
        <f t="shared" si="9"/>
        <v>0</v>
      </c>
      <c r="K37" s="32">
        <f t="shared" si="9"/>
        <v>0</v>
      </c>
      <c r="L37" s="32">
        <f t="shared" si="9"/>
        <v>0</v>
      </c>
      <c r="M37" s="32">
        <f t="shared" si="9"/>
        <v>0</v>
      </c>
      <c r="N37" s="32">
        <f t="shared" ref="N37:N48" si="10">SUM(D37:M37)</f>
        <v>26772</v>
      </c>
      <c r="O37" s="45">
        <f t="shared" si="1"/>
        <v>7.0713153724247224</v>
      </c>
      <c r="P37" s="10"/>
    </row>
    <row r="38" spans="1:119">
      <c r="A38" s="13"/>
      <c r="B38" s="39">
        <v>351.1</v>
      </c>
      <c r="C38" s="21" t="s">
        <v>48</v>
      </c>
      <c r="D38" s="46">
        <v>20495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20495</v>
      </c>
      <c r="O38" s="47">
        <f t="shared" si="1"/>
        <v>5.4133650290544111</v>
      </c>
      <c r="P38" s="9"/>
    </row>
    <row r="39" spans="1:119">
      <c r="A39" s="13"/>
      <c r="B39" s="39">
        <v>354</v>
      </c>
      <c r="C39" s="21" t="s">
        <v>49</v>
      </c>
      <c r="D39" s="46">
        <v>4277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4277</v>
      </c>
      <c r="O39" s="47">
        <f t="shared" si="1"/>
        <v>1.129688325409403</v>
      </c>
      <c r="P39" s="9"/>
    </row>
    <row r="40" spans="1:119">
      <c r="A40" s="13"/>
      <c r="B40" s="39">
        <v>358.2</v>
      </c>
      <c r="C40" s="21" t="s">
        <v>105</v>
      </c>
      <c r="D40" s="46">
        <v>2000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2000</v>
      </c>
      <c r="O40" s="47">
        <f t="shared" si="1"/>
        <v>0.52826201796090866</v>
      </c>
      <c r="P40" s="9"/>
    </row>
    <row r="41" spans="1:119" ht="15.75">
      <c r="A41" s="29" t="s">
        <v>3</v>
      </c>
      <c r="B41" s="30"/>
      <c r="C41" s="31"/>
      <c r="D41" s="32">
        <f t="shared" ref="D41:M41" si="11">SUM(D42:D45)</f>
        <v>34886</v>
      </c>
      <c r="E41" s="32">
        <f t="shared" si="11"/>
        <v>0</v>
      </c>
      <c r="F41" s="32">
        <f t="shared" si="11"/>
        <v>0</v>
      </c>
      <c r="G41" s="32">
        <f t="shared" si="11"/>
        <v>0</v>
      </c>
      <c r="H41" s="32">
        <f t="shared" si="11"/>
        <v>0</v>
      </c>
      <c r="I41" s="32">
        <f t="shared" si="11"/>
        <v>0</v>
      </c>
      <c r="J41" s="32">
        <f t="shared" si="11"/>
        <v>0</v>
      </c>
      <c r="K41" s="32">
        <f t="shared" si="11"/>
        <v>0</v>
      </c>
      <c r="L41" s="32">
        <f t="shared" si="11"/>
        <v>0</v>
      </c>
      <c r="M41" s="32">
        <f t="shared" si="11"/>
        <v>0</v>
      </c>
      <c r="N41" s="32">
        <f t="shared" si="10"/>
        <v>34886</v>
      </c>
      <c r="O41" s="45">
        <f t="shared" si="1"/>
        <v>9.2144743792921293</v>
      </c>
      <c r="P41" s="10"/>
    </row>
    <row r="42" spans="1:119">
      <c r="A42" s="12"/>
      <c r="B42" s="25">
        <v>362</v>
      </c>
      <c r="C42" s="20" t="s">
        <v>51</v>
      </c>
      <c r="D42" s="46">
        <v>7990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7990</v>
      </c>
      <c r="O42" s="47">
        <f t="shared" si="1"/>
        <v>2.11040676175383</v>
      </c>
      <c r="P42" s="9"/>
    </row>
    <row r="43" spans="1:119">
      <c r="A43" s="12"/>
      <c r="B43" s="25">
        <v>364</v>
      </c>
      <c r="C43" s="20" t="s">
        <v>109</v>
      </c>
      <c r="D43" s="46">
        <v>8414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8414</v>
      </c>
      <c r="O43" s="47">
        <f t="shared" si="1"/>
        <v>2.2223983095615427</v>
      </c>
      <c r="P43" s="9"/>
    </row>
    <row r="44" spans="1:119">
      <c r="A44" s="12"/>
      <c r="B44" s="25">
        <v>366</v>
      </c>
      <c r="C44" s="20" t="s">
        <v>75</v>
      </c>
      <c r="D44" s="46">
        <v>3346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3346</v>
      </c>
      <c r="O44" s="47">
        <f t="shared" si="1"/>
        <v>0.88378235604860012</v>
      </c>
      <c r="P44" s="9"/>
    </row>
    <row r="45" spans="1:119">
      <c r="A45" s="12"/>
      <c r="B45" s="25">
        <v>369.9</v>
      </c>
      <c r="C45" s="20" t="s">
        <v>53</v>
      </c>
      <c r="D45" s="46">
        <v>15136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15136</v>
      </c>
      <c r="O45" s="47">
        <f t="shared" si="1"/>
        <v>3.9978869519281566</v>
      </c>
      <c r="P45" s="9"/>
    </row>
    <row r="46" spans="1:119" ht="15.75">
      <c r="A46" s="29" t="s">
        <v>38</v>
      </c>
      <c r="B46" s="30"/>
      <c r="C46" s="31"/>
      <c r="D46" s="32">
        <f t="shared" ref="D46:M46" si="12">SUM(D47:D47)</f>
        <v>0</v>
      </c>
      <c r="E46" s="32">
        <f t="shared" si="12"/>
        <v>0</v>
      </c>
      <c r="F46" s="32">
        <f t="shared" si="12"/>
        <v>0</v>
      </c>
      <c r="G46" s="32">
        <f t="shared" si="12"/>
        <v>0</v>
      </c>
      <c r="H46" s="32">
        <f t="shared" si="12"/>
        <v>0</v>
      </c>
      <c r="I46" s="32">
        <f t="shared" si="12"/>
        <v>1219656</v>
      </c>
      <c r="J46" s="32">
        <f t="shared" si="12"/>
        <v>0</v>
      </c>
      <c r="K46" s="32">
        <f t="shared" si="12"/>
        <v>0</v>
      </c>
      <c r="L46" s="32">
        <f t="shared" si="12"/>
        <v>0</v>
      </c>
      <c r="M46" s="32">
        <f t="shared" si="12"/>
        <v>0</v>
      </c>
      <c r="N46" s="32">
        <f t="shared" si="10"/>
        <v>1219656</v>
      </c>
      <c r="O46" s="45">
        <f t="shared" si="1"/>
        <v>322.14896988906497</v>
      </c>
      <c r="P46" s="9"/>
    </row>
    <row r="47" spans="1:119" ht="15.75" thickBot="1">
      <c r="A47" s="12"/>
      <c r="B47" s="25">
        <v>389.8</v>
      </c>
      <c r="C47" s="20" t="s">
        <v>112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1219656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1219656</v>
      </c>
      <c r="O47" s="47">
        <f t="shared" si="1"/>
        <v>322.14896988906497</v>
      </c>
      <c r="P47" s="9"/>
    </row>
    <row r="48" spans="1:119" ht="16.5" thickBot="1">
      <c r="A48" s="14" t="s">
        <v>46</v>
      </c>
      <c r="B48" s="23"/>
      <c r="C48" s="22"/>
      <c r="D48" s="15">
        <f t="shared" ref="D48:M48" si="13">SUM(D5,D14,D24,D28,D37,D41,D46)</f>
        <v>3337057</v>
      </c>
      <c r="E48" s="15">
        <f t="shared" si="13"/>
        <v>0</v>
      </c>
      <c r="F48" s="15">
        <f t="shared" si="13"/>
        <v>0</v>
      </c>
      <c r="G48" s="15">
        <f t="shared" si="13"/>
        <v>0</v>
      </c>
      <c r="H48" s="15">
        <f t="shared" si="13"/>
        <v>0</v>
      </c>
      <c r="I48" s="15">
        <f t="shared" si="13"/>
        <v>2853940</v>
      </c>
      <c r="J48" s="15">
        <f t="shared" si="13"/>
        <v>0</v>
      </c>
      <c r="K48" s="15">
        <f t="shared" si="13"/>
        <v>0</v>
      </c>
      <c r="L48" s="15">
        <f t="shared" si="13"/>
        <v>0</v>
      </c>
      <c r="M48" s="15">
        <f t="shared" si="13"/>
        <v>0</v>
      </c>
      <c r="N48" s="15">
        <f t="shared" si="10"/>
        <v>6190997</v>
      </c>
      <c r="O48" s="38">
        <f t="shared" si="1"/>
        <v>1635.2342842049657</v>
      </c>
      <c r="P48" s="6"/>
      <c r="Q48" s="2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</row>
    <row r="49" spans="1:15">
      <c r="A49" s="16"/>
      <c r="B49" s="18"/>
      <c r="C49" s="18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9"/>
    </row>
    <row r="50" spans="1:15">
      <c r="A50" s="40"/>
      <c r="B50" s="41"/>
      <c r="C50" s="41"/>
      <c r="D50" s="42"/>
      <c r="E50" s="42"/>
      <c r="F50" s="42"/>
      <c r="G50" s="42"/>
      <c r="H50" s="42"/>
      <c r="I50" s="42"/>
      <c r="J50" s="42"/>
      <c r="K50" s="42"/>
      <c r="L50" s="118" t="s">
        <v>113</v>
      </c>
      <c r="M50" s="118"/>
      <c r="N50" s="118"/>
      <c r="O50" s="43">
        <v>3786</v>
      </c>
    </row>
    <row r="51" spans="1:15">
      <c r="A51" s="119"/>
      <c r="B51" s="96"/>
      <c r="C51" s="96"/>
      <c r="D51" s="96"/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7"/>
    </row>
    <row r="52" spans="1:15" ht="15.75" customHeight="1" thickBot="1">
      <c r="A52" s="120" t="s">
        <v>70</v>
      </c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100"/>
    </row>
  </sheetData>
  <mergeCells count="10">
    <mergeCell ref="L50:N50"/>
    <mergeCell ref="A51:O51"/>
    <mergeCell ref="A52:O5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5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55</v>
      </c>
      <c r="B3" s="108"/>
      <c r="C3" s="109"/>
      <c r="D3" s="128" t="s">
        <v>32</v>
      </c>
      <c r="E3" s="129"/>
      <c r="F3" s="129"/>
      <c r="G3" s="129"/>
      <c r="H3" s="130"/>
      <c r="I3" s="128" t="s">
        <v>33</v>
      </c>
      <c r="J3" s="130"/>
      <c r="K3" s="128" t="s">
        <v>35</v>
      </c>
      <c r="L3" s="130"/>
      <c r="M3" s="36"/>
      <c r="N3" s="37"/>
      <c r="O3" s="131" t="s">
        <v>60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56</v>
      </c>
      <c r="F4" s="34" t="s">
        <v>57</v>
      </c>
      <c r="G4" s="34" t="s">
        <v>58</v>
      </c>
      <c r="H4" s="34" t="s">
        <v>5</v>
      </c>
      <c r="I4" s="34" t="s">
        <v>6</v>
      </c>
      <c r="J4" s="35" t="s">
        <v>59</v>
      </c>
      <c r="K4" s="35" t="s">
        <v>7</v>
      </c>
      <c r="L4" s="35" t="s">
        <v>8</v>
      </c>
      <c r="M4" s="35" t="s">
        <v>9</v>
      </c>
      <c r="N4" s="35" t="s">
        <v>34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1319418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1319418</v>
      </c>
      <c r="O5" s="33">
        <f t="shared" ref="O5:O49" si="1">(N5/O$51)</f>
        <v>406.2247536945813</v>
      </c>
      <c r="P5" s="6"/>
    </row>
    <row r="6" spans="1:133">
      <c r="A6" s="12"/>
      <c r="B6" s="25">
        <v>311</v>
      </c>
      <c r="C6" s="20" t="s">
        <v>2</v>
      </c>
      <c r="D6" s="46">
        <v>706378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706378</v>
      </c>
      <c r="O6" s="47">
        <f t="shared" si="1"/>
        <v>217.48091133004925</v>
      </c>
      <c r="P6" s="9"/>
    </row>
    <row r="7" spans="1:133">
      <c r="A7" s="12"/>
      <c r="B7" s="25">
        <v>312.3</v>
      </c>
      <c r="C7" s="20" t="s">
        <v>10</v>
      </c>
      <c r="D7" s="46">
        <v>16821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16821</v>
      </c>
      <c r="O7" s="47">
        <f t="shared" si="1"/>
        <v>5.1788793103448274</v>
      </c>
      <c r="P7" s="9"/>
    </row>
    <row r="8" spans="1:133">
      <c r="A8" s="12"/>
      <c r="B8" s="25">
        <v>312.41000000000003</v>
      </c>
      <c r="C8" s="20" t="s">
        <v>12</v>
      </c>
      <c r="D8" s="46">
        <v>84873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84873</v>
      </c>
      <c r="O8" s="47">
        <f t="shared" si="1"/>
        <v>26.13084975369458</v>
      </c>
      <c r="P8" s="9"/>
    </row>
    <row r="9" spans="1:133">
      <c r="A9" s="12"/>
      <c r="B9" s="25">
        <v>312.42</v>
      </c>
      <c r="C9" s="20" t="s">
        <v>11</v>
      </c>
      <c r="D9" s="46">
        <v>54029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54029</v>
      </c>
      <c r="O9" s="47">
        <f t="shared" si="1"/>
        <v>16.63454433497537</v>
      </c>
      <c r="P9" s="9"/>
    </row>
    <row r="10" spans="1:133">
      <c r="A10" s="12"/>
      <c r="B10" s="25">
        <v>314.10000000000002</v>
      </c>
      <c r="C10" s="20" t="s">
        <v>13</v>
      </c>
      <c r="D10" s="46">
        <v>298569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298569</v>
      </c>
      <c r="O10" s="47">
        <f t="shared" si="1"/>
        <v>91.923953201970448</v>
      </c>
      <c r="P10" s="9"/>
    </row>
    <row r="11" spans="1:133">
      <c r="A11" s="12"/>
      <c r="B11" s="25">
        <v>314.3</v>
      </c>
      <c r="C11" s="20" t="s">
        <v>14</v>
      </c>
      <c r="D11" s="46">
        <v>47587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47587</v>
      </c>
      <c r="O11" s="47">
        <f t="shared" si="1"/>
        <v>14.651169950738916</v>
      </c>
      <c r="P11" s="9"/>
    </row>
    <row r="12" spans="1:133">
      <c r="A12" s="12"/>
      <c r="B12" s="25">
        <v>314.8</v>
      </c>
      <c r="C12" s="20" t="s">
        <v>64</v>
      </c>
      <c r="D12" s="46">
        <v>9181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9181</v>
      </c>
      <c r="O12" s="47">
        <f t="shared" si="1"/>
        <v>2.8266625615763545</v>
      </c>
      <c r="P12" s="9"/>
    </row>
    <row r="13" spans="1:133">
      <c r="A13" s="12"/>
      <c r="B13" s="25">
        <v>315</v>
      </c>
      <c r="C13" s="20" t="s">
        <v>99</v>
      </c>
      <c r="D13" s="46">
        <v>101980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101980</v>
      </c>
      <c r="O13" s="47">
        <f t="shared" si="1"/>
        <v>31.397783251231527</v>
      </c>
      <c r="P13" s="9"/>
    </row>
    <row r="14" spans="1:133" ht="15.75">
      <c r="A14" s="29" t="s">
        <v>17</v>
      </c>
      <c r="B14" s="30"/>
      <c r="C14" s="31"/>
      <c r="D14" s="32">
        <f t="shared" ref="D14:M14" si="3">SUM(D15:D23)</f>
        <v>903081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540920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1444001</v>
      </c>
      <c r="O14" s="45">
        <f t="shared" si="1"/>
        <v>444.58158866995075</v>
      </c>
      <c r="P14" s="10"/>
    </row>
    <row r="15" spans="1:133">
      <c r="A15" s="12"/>
      <c r="B15" s="25">
        <v>322</v>
      </c>
      <c r="C15" s="20" t="s">
        <v>0</v>
      </c>
      <c r="D15" s="46">
        <v>281236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281236</v>
      </c>
      <c r="O15" s="47">
        <f t="shared" si="1"/>
        <v>86.587438423645324</v>
      </c>
      <c r="P15" s="9"/>
    </row>
    <row r="16" spans="1:133">
      <c r="A16" s="12"/>
      <c r="B16" s="25">
        <v>323.10000000000002</v>
      </c>
      <c r="C16" s="20" t="s">
        <v>18</v>
      </c>
      <c r="D16" s="46">
        <v>262827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2" si="4">SUM(D16:M16)</f>
        <v>262827</v>
      </c>
      <c r="O16" s="47">
        <f t="shared" si="1"/>
        <v>80.919642857142861</v>
      </c>
      <c r="P16" s="9"/>
    </row>
    <row r="17" spans="1:16">
      <c r="A17" s="12"/>
      <c r="B17" s="25">
        <v>323.7</v>
      </c>
      <c r="C17" s="20" t="s">
        <v>19</v>
      </c>
      <c r="D17" s="46">
        <v>26600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26600</v>
      </c>
      <c r="O17" s="47">
        <f t="shared" si="1"/>
        <v>8.1896551724137936</v>
      </c>
      <c r="P17" s="9"/>
    </row>
    <row r="18" spans="1:16">
      <c r="A18" s="12"/>
      <c r="B18" s="25">
        <v>324.11</v>
      </c>
      <c r="C18" s="20" t="s">
        <v>20</v>
      </c>
      <c r="D18" s="46">
        <v>60616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60616</v>
      </c>
      <c r="O18" s="47">
        <f t="shared" si="1"/>
        <v>18.66256157635468</v>
      </c>
      <c r="P18" s="9"/>
    </row>
    <row r="19" spans="1:16">
      <c r="A19" s="12"/>
      <c r="B19" s="25">
        <v>324.20999999999998</v>
      </c>
      <c r="C19" s="20" t="s">
        <v>21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540920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540920</v>
      </c>
      <c r="O19" s="47">
        <f t="shared" si="1"/>
        <v>166.53940886699507</v>
      </c>
      <c r="P19" s="9"/>
    </row>
    <row r="20" spans="1:16">
      <c r="A20" s="12"/>
      <c r="B20" s="25">
        <v>324.31</v>
      </c>
      <c r="C20" s="20" t="s">
        <v>22</v>
      </c>
      <c r="D20" s="46">
        <v>48057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48057</v>
      </c>
      <c r="O20" s="47">
        <f t="shared" si="1"/>
        <v>14.795874384236454</v>
      </c>
      <c r="P20" s="9"/>
    </row>
    <row r="21" spans="1:16">
      <c r="A21" s="12"/>
      <c r="B21" s="25">
        <v>324.61</v>
      </c>
      <c r="C21" s="20" t="s">
        <v>23</v>
      </c>
      <c r="D21" s="46">
        <v>84723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84723</v>
      </c>
      <c r="O21" s="47">
        <f t="shared" si="1"/>
        <v>26.08466748768473</v>
      </c>
      <c r="P21" s="9"/>
    </row>
    <row r="22" spans="1:16">
      <c r="A22" s="12"/>
      <c r="B22" s="25">
        <v>324.70999999999998</v>
      </c>
      <c r="C22" s="20" t="s">
        <v>24</v>
      </c>
      <c r="D22" s="46">
        <v>31124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31124</v>
      </c>
      <c r="O22" s="47">
        <f t="shared" si="1"/>
        <v>9.5825123152709359</v>
      </c>
      <c r="P22" s="9"/>
    </row>
    <row r="23" spans="1:16">
      <c r="A23" s="12"/>
      <c r="B23" s="25">
        <v>329</v>
      </c>
      <c r="C23" s="20" t="s">
        <v>25</v>
      </c>
      <c r="D23" s="46">
        <v>107898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30" si="5">SUM(D23:M23)</f>
        <v>107898</v>
      </c>
      <c r="O23" s="47">
        <f t="shared" si="1"/>
        <v>33.219827586206897</v>
      </c>
      <c r="P23" s="9"/>
    </row>
    <row r="24" spans="1:16" ht="15.75">
      <c r="A24" s="29" t="s">
        <v>27</v>
      </c>
      <c r="B24" s="30"/>
      <c r="C24" s="31"/>
      <c r="D24" s="32">
        <f t="shared" ref="D24:M24" si="6">SUM(D25:D29)</f>
        <v>270502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44">
        <f t="shared" si="5"/>
        <v>270502</v>
      </c>
      <c r="O24" s="45">
        <f t="shared" si="1"/>
        <v>83.282635467980299</v>
      </c>
      <c r="P24" s="10"/>
    </row>
    <row r="25" spans="1:16">
      <c r="A25" s="12"/>
      <c r="B25" s="25">
        <v>331.2</v>
      </c>
      <c r="C25" s="20" t="s">
        <v>26</v>
      </c>
      <c r="D25" s="46">
        <v>9269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9269</v>
      </c>
      <c r="O25" s="47">
        <f t="shared" si="1"/>
        <v>2.853756157635468</v>
      </c>
      <c r="P25" s="9"/>
    </row>
    <row r="26" spans="1:16">
      <c r="A26" s="12"/>
      <c r="B26" s="25">
        <v>331.7</v>
      </c>
      <c r="C26" s="20" t="s">
        <v>87</v>
      </c>
      <c r="D26" s="46">
        <v>3885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3885</v>
      </c>
      <c r="O26" s="47">
        <f t="shared" si="1"/>
        <v>1.1961206896551724</v>
      </c>
      <c r="P26" s="9"/>
    </row>
    <row r="27" spans="1:16">
      <c r="A27" s="12"/>
      <c r="B27" s="25">
        <v>335.18</v>
      </c>
      <c r="C27" s="20" t="s">
        <v>102</v>
      </c>
      <c r="D27" s="46">
        <v>163106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163106</v>
      </c>
      <c r="O27" s="47">
        <f t="shared" si="1"/>
        <v>50.217364532019701</v>
      </c>
      <c r="P27" s="9"/>
    </row>
    <row r="28" spans="1:16">
      <c r="A28" s="12"/>
      <c r="B28" s="25">
        <v>335.49</v>
      </c>
      <c r="C28" s="20" t="s">
        <v>31</v>
      </c>
      <c r="D28" s="46">
        <v>24032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24032</v>
      </c>
      <c r="O28" s="47">
        <f t="shared" si="1"/>
        <v>7.3990147783251228</v>
      </c>
      <c r="P28" s="9"/>
    </row>
    <row r="29" spans="1:16">
      <c r="A29" s="12"/>
      <c r="B29" s="25">
        <v>335.9</v>
      </c>
      <c r="C29" s="20" t="s">
        <v>108</v>
      </c>
      <c r="D29" s="46">
        <v>70210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70210</v>
      </c>
      <c r="O29" s="47">
        <f t="shared" si="1"/>
        <v>21.616379310344829</v>
      </c>
      <c r="P29" s="9"/>
    </row>
    <row r="30" spans="1:16" ht="15.75">
      <c r="A30" s="29" t="s">
        <v>36</v>
      </c>
      <c r="B30" s="30"/>
      <c r="C30" s="31"/>
      <c r="D30" s="32">
        <f t="shared" ref="D30:M30" si="7">SUM(D31:D38)</f>
        <v>473986</v>
      </c>
      <c r="E30" s="32">
        <f t="shared" si="7"/>
        <v>0</v>
      </c>
      <c r="F30" s="32">
        <f t="shared" si="7"/>
        <v>0</v>
      </c>
      <c r="G30" s="32">
        <f t="shared" si="7"/>
        <v>0</v>
      </c>
      <c r="H30" s="32">
        <f t="shared" si="7"/>
        <v>0</v>
      </c>
      <c r="I30" s="32">
        <f t="shared" si="7"/>
        <v>934963</v>
      </c>
      <c r="J30" s="32">
        <f t="shared" si="7"/>
        <v>0</v>
      </c>
      <c r="K30" s="32">
        <f t="shared" si="7"/>
        <v>0</v>
      </c>
      <c r="L30" s="32">
        <f t="shared" si="7"/>
        <v>0</v>
      </c>
      <c r="M30" s="32">
        <f t="shared" si="7"/>
        <v>0</v>
      </c>
      <c r="N30" s="32">
        <f t="shared" si="5"/>
        <v>1408949</v>
      </c>
      <c r="O30" s="45">
        <f t="shared" si="1"/>
        <v>433.78971674876846</v>
      </c>
      <c r="P30" s="10"/>
    </row>
    <row r="31" spans="1:16">
      <c r="A31" s="12"/>
      <c r="B31" s="25">
        <v>341.9</v>
      </c>
      <c r="C31" s="20" t="s">
        <v>103</v>
      </c>
      <c r="D31" s="46">
        <v>91044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ref="N31:N38" si="8">SUM(D31:M31)</f>
        <v>91044</v>
      </c>
      <c r="O31" s="47">
        <f t="shared" si="1"/>
        <v>28.0307881773399</v>
      </c>
      <c r="P31" s="9"/>
    </row>
    <row r="32" spans="1:16">
      <c r="A32" s="12"/>
      <c r="B32" s="25">
        <v>343.3</v>
      </c>
      <c r="C32" s="20" t="s">
        <v>40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701467</v>
      </c>
      <c r="J32" s="46">
        <v>0</v>
      </c>
      <c r="K32" s="46">
        <v>0</v>
      </c>
      <c r="L32" s="46">
        <v>0</v>
      </c>
      <c r="M32" s="46">
        <v>0</v>
      </c>
      <c r="N32" s="46">
        <f t="shared" si="8"/>
        <v>701467</v>
      </c>
      <c r="O32" s="47">
        <f t="shared" si="1"/>
        <v>215.96890394088669</v>
      </c>
      <c r="P32" s="9"/>
    </row>
    <row r="33" spans="1:16">
      <c r="A33" s="12"/>
      <c r="B33" s="25">
        <v>343.4</v>
      </c>
      <c r="C33" s="20" t="s">
        <v>41</v>
      </c>
      <c r="D33" s="46">
        <v>350537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350537</v>
      </c>
      <c r="O33" s="47">
        <f t="shared" si="1"/>
        <v>107.92395320197045</v>
      </c>
      <c r="P33" s="9"/>
    </row>
    <row r="34" spans="1:16">
      <c r="A34" s="12"/>
      <c r="B34" s="25">
        <v>343.5</v>
      </c>
      <c r="C34" s="20" t="s">
        <v>42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189735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189735</v>
      </c>
      <c r="O34" s="47">
        <f t="shared" si="1"/>
        <v>58.415948275862071</v>
      </c>
      <c r="P34" s="9"/>
    </row>
    <row r="35" spans="1:16">
      <c r="A35" s="12"/>
      <c r="B35" s="25">
        <v>343.8</v>
      </c>
      <c r="C35" s="20" t="s">
        <v>67</v>
      </c>
      <c r="D35" s="46">
        <v>10800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10800</v>
      </c>
      <c r="O35" s="47">
        <f t="shared" si="1"/>
        <v>3.3251231527093594</v>
      </c>
      <c r="P35" s="9"/>
    </row>
    <row r="36" spans="1:16">
      <c r="A36" s="12"/>
      <c r="B36" s="25">
        <v>343.9</v>
      </c>
      <c r="C36" s="20" t="s">
        <v>43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43761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43761</v>
      </c>
      <c r="O36" s="47">
        <f t="shared" si="1"/>
        <v>13.473214285714286</v>
      </c>
      <c r="P36" s="9"/>
    </row>
    <row r="37" spans="1:16">
      <c r="A37" s="12"/>
      <c r="B37" s="25">
        <v>344.9</v>
      </c>
      <c r="C37" s="20" t="s">
        <v>104</v>
      </c>
      <c r="D37" s="46">
        <v>10335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10335</v>
      </c>
      <c r="O37" s="47">
        <f t="shared" si="1"/>
        <v>3.1819581280788176</v>
      </c>
      <c r="P37" s="9"/>
    </row>
    <row r="38" spans="1:16">
      <c r="A38" s="12"/>
      <c r="B38" s="25">
        <v>347.9</v>
      </c>
      <c r="C38" s="20" t="s">
        <v>89</v>
      </c>
      <c r="D38" s="46">
        <v>11270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11270</v>
      </c>
      <c r="O38" s="47">
        <f t="shared" si="1"/>
        <v>3.4698275862068964</v>
      </c>
      <c r="P38" s="9"/>
    </row>
    <row r="39" spans="1:16" ht="15.75">
      <c r="A39" s="29" t="s">
        <v>37</v>
      </c>
      <c r="B39" s="30"/>
      <c r="C39" s="31"/>
      <c r="D39" s="32">
        <f t="shared" ref="D39:M39" si="9">SUM(D40:D42)</f>
        <v>18598</v>
      </c>
      <c r="E39" s="32">
        <f t="shared" si="9"/>
        <v>0</v>
      </c>
      <c r="F39" s="32">
        <f t="shared" si="9"/>
        <v>0</v>
      </c>
      <c r="G39" s="32">
        <f t="shared" si="9"/>
        <v>0</v>
      </c>
      <c r="H39" s="32">
        <f t="shared" si="9"/>
        <v>0</v>
      </c>
      <c r="I39" s="32">
        <f t="shared" si="9"/>
        <v>0</v>
      </c>
      <c r="J39" s="32">
        <f t="shared" si="9"/>
        <v>0</v>
      </c>
      <c r="K39" s="32">
        <f t="shared" si="9"/>
        <v>0</v>
      </c>
      <c r="L39" s="32">
        <f t="shared" si="9"/>
        <v>0</v>
      </c>
      <c r="M39" s="32">
        <f t="shared" si="9"/>
        <v>0</v>
      </c>
      <c r="N39" s="32">
        <f t="shared" ref="N39:N49" si="10">SUM(D39:M39)</f>
        <v>18598</v>
      </c>
      <c r="O39" s="45">
        <f t="shared" si="1"/>
        <v>5.7259852216748772</v>
      </c>
      <c r="P39" s="10"/>
    </row>
    <row r="40" spans="1:16">
      <c r="A40" s="13"/>
      <c r="B40" s="39">
        <v>351.1</v>
      </c>
      <c r="C40" s="21" t="s">
        <v>48</v>
      </c>
      <c r="D40" s="46">
        <v>13390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13390</v>
      </c>
      <c r="O40" s="47">
        <f t="shared" si="1"/>
        <v>4.1225369458128078</v>
      </c>
      <c r="P40" s="9"/>
    </row>
    <row r="41" spans="1:16">
      <c r="A41" s="13"/>
      <c r="B41" s="39">
        <v>354</v>
      </c>
      <c r="C41" s="21" t="s">
        <v>49</v>
      </c>
      <c r="D41" s="46">
        <v>1205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1205</v>
      </c>
      <c r="O41" s="47">
        <f t="shared" si="1"/>
        <v>0.37099753694581283</v>
      </c>
      <c r="P41" s="9"/>
    </row>
    <row r="42" spans="1:16">
      <c r="A42" s="13"/>
      <c r="B42" s="39">
        <v>358.2</v>
      </c>
      <c r="C42" s="21" t="s">
        <v>105</v>
      </c>
      <c r="D42" s="46">
        <v>4003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4003</v>
      </c>
      <c r="O42" s="47">
        <f t="shared" si="1"/>
        <v>1.2324507389162562</v>
      </c>
      <c r="P42" s="9"/>
    </row>
    <row r="43" spans="1:16" ht="15.75">
      <c r="A43" s="29" t="s">
        <v>3</v>
      </c>
      <c r="B43" s="30"/>
      <c r="C43" s="31"/>
      <c r="D43" s="32">
        <f t="shared" ref="D43:M43" si="11">SUM(D44:D48)</f>
        <v>268424</v>
      </c>
      <c r="E43" s="32">
        <f t="shared" si="11"/>
        <v>0</v>
      </c>
      <c r="F43" s="32">
        <f t="shared" si="11"/>
        <v>0</v>
      </c>
      <c r="G43" s="32">
        <f t="shared" si="11"/>
        <v>0</v>
      </c>
      <c r="H43" s="32">
        <f t="shared" si="11"/>
        <v>0</v>
      </c>
      <c r="I43" s="32">
        <f t="shared" si="11"/>
        <v>0</v>
      </c>
      <c r="J43" s="32">
        <f t="shared" si="11"/>
        <v>0</v>
      </c>
      <c r="K43" s="32">
        <f t="shared" si="11"/>
        <v>0</v>
      </c>
      <c r="L43" s="32">
        <f t="shared" si="11"/>
        <v>0</v>
      </c>
      <c r="M43" s="32">
        <f t="shared" si="11"/>
        <v>0</v>
      </c>
      <c r="N43" s="32">
        <f t="shared" si="10"/>
        <v>268424</v>
      </c>
      <c r="O43" s="45">
        <f t="shared" si="1"/>
        <v>82.642857142857139</v>
      </c>
      <c r="P43" s="10"/>
    </row>
    <row r="44" spans="1:16">
      <c r="A44" s="12"/>
      <c r="B44" s="25">
        <v>361.1</v>
      </c>
      <c r="C44" s="20" t="s">
        <v>50</v>
      </c>
      <c r="D44" s="46">
        <v>2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2</v>
      </c>
      <c r="O44" s="47">
        <f t="shared" si="1"/>
        <v>6.1576354679802956E-4</v>
      </c>
      <c r="P44" s="9"/>
    </row>
    <row r="45" spans="1:16">
      <c r="A45" s="12"/>
      <c r="B45" s="25">
        <v>362</v>
      </c>
      <c r="C45" s="20" t="s">
        <v>51</v>
      </c>
      <c r="D45" s="46">
        <v>4775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4775</v>
      </c>
      <c r="O45" s="47">
        <f t="shared" si="1"/>
        <v>1.4701354679802956</v>
      </c>
      <c r="P45" s="9"/>
    </row>
    <row r="46" spans="1:16">
      <c r="A46" s="12"/>
      <c r="B46" s="25">
        <v>364</v>
      </c>
      <c r="C46" s="20" t="s">
        <v>109</v>
      </c>
      <c r="D46" s="46">
        <v>16784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16784</v>
      </c>
      <c r="O46" s="47">
        <f t="shared" si="1"/>
        <v>5.1674876847290641</v>
      </c>
      <c r="P46" s="9"/>
    </row>
    <row r="47" spans="1:16">
      <c r="A47" s="12"/>
      <c r="B47" s="25">
        <v>366</v>
      </c>
      <c r="C47" s="20" t="s">
        <v>75</v>
      </c>
      <c r="D47" s="46">
        <v>234304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234304</v>
      </c>
      <c r="O47" s="47">
        <f t="shared" si="1"/>
        <v>72.137931034482762</v>
      </c>
      <c r="P47" s="9"/>
    </row>
    <row r="48" spans="1:16" ht="15.75" thickBot="1">
      <c r="A48" s="12"/>
      <c r="B48" s="25">
        <v>369.9</v>
      </c>
      <c r="C48" s="20" t="s">
        <v>53</v>
      </c>
      <c r="D48" s="46">
        <v>12559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12559</v>
      </c>
      <c r="O48" s="47">
        <f t="shared" si="1"/>
        <v>3.8666871921182264</v>
      </c>
      <c r="P48" s="9"/>
    </row>
    <row r="49" spans="1:119" ht="16.5" thickBot="1">
      <c r="A49" s="14" t="s">
        <v>46</v>
      </c>
      <c r="B49" s="23"/>
      <c r="C49" s="22"/>
      <c r="D49" s="15">
        <f>SUM(D5,D14,D24,D30,D39,D43)</f>
        <v>3254009</v>
      </c>
      <c r="E49" s="15">
        <f t="shared" ref="E49:M49" si="12">SUM(E5,E14,E24,E30,E39,E43)</f>
        <v>0</v>
      </c>
      <c r="F49" s="15">
        <f t="shared" si="12"/>
        <v>0</v>
      </c>
      <c r="G49" s="15">
        <f t="shared" si="12"/>
        <v>0</v>
      </c>
      <c r="H49" s="15">
        <f t="shared" si="12"/>
        <v>0</v>
      </c>
      <c r="I49" s="15">
        <f t="shared" si="12"/>
        <v>1475883</v>
      </c>
      <c r="J49" s="15">
        <f t="shared" si="12"/>
        <v>0</v>
      </c>
      <c r="K49" s="15">
        <f t="shared" si="12"/>
        <v>0</v>
      </c>
      <c r="L49" s="15">
        <f t="shared" si="12"/>
        <v>0</v>
      </c>
      <c r="M49" s="15">
        <f t="shared" si="12"/>
        <v>0</v>
      </c>
      <c r="N49" s="15">
        <f t="shared" si="10"/>
        <v>4729892</v>
      </c>
      <c r="O49" s="38">
        <f t="shared" si="1"/>
        <v>1456.2475369458127</v>
      </c>
      <c r="P49" s="6"/>
      <c r="Q49" s="2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</row>
    <row r="50" spans="1:119">
      <c r="A50" s="16"/>
      <c r="B50" s="18"/>
      <c r="C50" s="18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9"/>
    </row>
    <row r="51" spans="1:119">
      <c r="A51" s="40"/>
      <c r="B51" s="41"/>
      <c r="C51" s="41"/>
      <c r="D51" s="42"/>
      <c r="E51" s="42"/>
      <c r="F51" s="42"/>
      <c r="G51" s="42"/>
      <c r="H51" s="42"/>
      <c r="I51" s="42"/>
      <c r="J51" s="42"/>
      <c r="K51" s="42"/>
      <c r="L51" s="118" t="s">
        <v>110</v>
      </c>
      <c r="M51" s="118"/>
      <c r="N51" s="118"/>
      <c r="O51" s="43">
        <v>3248</v>
      </c>
    </row>
    <row r="52" spans="1:119">
      <c r="A52" s="119"/>
      <c r="B52" s="96"/>
      <c r="C52" s="96"/>
      <c r="D52" s="96"/>
      <c r="E52" s="96"/>
      <c r="F52" s="96"/>
      <c r="G52" s="96"/>
      <c r="H52" s="96"/>
      <c r="I52" s="96"/>
      <c r="J52" s="96"/>
      <c r="K52" s="96"/>
      <c r="L52" s="96"/>
      <c r="M52" s="96"/>
      <c r="N52" s="96"/>
      <c r="O52" s="97"/>
    </row>
    <row r="53" spans="1:119" ht="15.75" customHeight="1" thickBot="1">
      <c r="A53" s="120" t="s">
        <v>70</v>
      </c>
      <c r="B53" s="99"/>
      <c r="C53" s="99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100"/>
    </row>
  </sheetData>
  <mergeCells count="10">
    <mergeCell ref="L51:N51"/>
    <mergeCell ref="A52:O52"/>
    <mergeCell ref="A53:O5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5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55</v>
      </c>
      <c r="B3" s="108"/>
      <c r="C3" s="109"/>
      <c r="D3" s="128" t="s">
        <v>32</v>
      </c>
      <c r="E3" s="129"/>
      <c r="F3" s="129"/>
      <c r="G3" s="129"/>
      <c r="H3" s="130"/>
      <c r="I3" s="128" t="s">
        <v>33</v>
      </c>
      <c r="J3" s="130"/>
      <c r="K3" s="128" t="s">
        <v>35</v>
      </c>
      <c r="L3" s="130"/>
      <c r="M3" s="36"/>
      <c r="N3" s="37"/>
      <c r="O3" s="131" t="s">
        <v>60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56</v>
      </c>
      <c r="F4" s="34" t="s">
        <v>57</v>
      </c>
      <c r="G4" s="34" t="s">
        <v>58</v>
      </c>
      <c r="H4" s="34" t="s">
        <v>5</v>
      </c>
      <c r="I4" s="34" t="s">
        <v>6</v>
      </c>
      <c r="J4" s="35" t="s">
        <v>59</v>
      </c>
      <c r="K4" s="35" t="s">
        <v>7</v>
      </c>
      <c r="L4" s="35" t="s">
        <v>8</v>
      </c>
      <c r="M4" s="35" t="s">
        <v>9</v>
      </c>
      <c r="N4" s="35" t="s">
        <v>34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1273700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1273700</v>
      </c>
      <c r="O5" s="33">
        <f t="shared" ref="O5:O36" si="1">(N5/O$55)</f>
        <v>420.77964981830195</v>
      </c>
      <c r="P5" s="6"/>
    </row>
    <row r="6" spans="1:133">
      <c r="A6" s="12"/>
      <c r="B6" s="25">
        <v>311</v>
      </c>
      <c r="C6" s="20" t="s">
        <v>2</v>
      </c>
      <c r="D6" s="46">
        <v>678992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678992</v>
      </c>
      <c r="O6" s="47">
        <f t="shared" si="1"/>
        <v>224.31185992732077</v>
      </c>
      <c r="P6" s="9"/>
    </row>
    <row r="7" spans="1:133">
      <c r="A7" s="12"/>
      <c r="B7" s="25">
        <v>312.3</v>
      </c>
      <c r="C7" s="20" t="s">
        <v>10</v>
      </c>
      <c r="D7" s="46">
        <v>14891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14891</v>
      </c>
      <c r="O7" s="47">
        <f t="shared" si="1"/>
        <v>4.9193921374297984</v>
      </c>
      <c r="P7" s="9"/>
    </row>
    <row r="8" spans="1:133">
      <c r="A8" s="12"/>
      <c r="B8" s="25">
        <v>312.41000000000003</v>
      </c>
      <c r="C8" s="20" t="s">
        <v>12</v>
      </c>
      <c r="D8" s="46">
        <v>81268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81268</v>
      </c>
      <c r="O8" s="47">
        <f t="shared" si="1"/>
        <v>26.847703997357119</v>
      </c>
      <c r="P8" s="9"/>
    </row>
    <row r="9" spans="1:133">
      <c r="A9" s="12"/>
      <c r="B9" s="25">
        <v>312.42</v>
      </c>
      <c r="C9" s="20" t="s">
        <v>11</v>
      </c>
      <c r="D9" s="46">
        <v>50572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50572</v>
      </c>
      <c r="O9" s="47">
        <f t="shared" si="1"/>
        <v>16.706970597951766</v>
      </c>
      <c r="P9" s="9"/>
    </row>
    <row r="10" spans="1:133">
      <c r="A10" s="12"/>
      <c r="B10" s="25">
        <v>314.10000000000002</v>
      </c>
      <c r="C10" s="20" t="s">
        <v>13</v>
      </c>
      <c r="D10" s="46">
        <v>281342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281342</v>
      </c>
      <c r="O10" s="47">
        <f t="shared" si="1"/>
        <v>92.944169144367365</v>
      </c>
      <c r="P10" s="9"/>
    </row>
    <row r="11" spans="1:133">
      <c r="A11" s="12"/>
      <c r="B11" s="25">
        <v>314.3</v>
      </c>
      <c r="C11" s="20" t="s">
        <v>14</v>
      </c>
      <c r="D11" s="46">
        <v>40767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40767</v>
      </c>
      <c r="O11" s="47">
        <f t="shared" si="1"/>
        <v>13.46778989098117</v>
      </c>
      <c r="P11" s="9"/>
    </row>
    <row r="12" spans="1:133">
      <c r="A12" s="12"/>
      <c r="B12" s="25">
        <v>314.8</v>
      </c>
      <c r="C12" s="20" t="s">
        <v>64</v>
      </c>
      <c r="D12" s="46">
        <v>11275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11275</v>
      </c>
      <c r="O12" s="47">
        <f t="shared" si="1"/>
        <v>3.7248100429468121</v>
      </c>
      <c r="P12" s="9"/>
    </row>
    <row r="13" spans="1:133">
      <c r="A13" s="12"/>
      <c r="B13" s="25">
        <v>315</v>
      </c>
      <c r="C13" s="20" t="s">
        <v>99</v>
      </c>
      <c r="D13" s="46">
        <v>104488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104488</v>
      </c>
      <c r="O13" s="47">
        <f t="shared" si="1"/>
        <v>34.518665345226296</v>
      </c>
      <c r="P13" s="9"/>
    </row>
    <row r="14" spans="1:133">
      <c r="A14" s="12"/>
      <c r="B14" s="25">
        <v>316</v>
      </c>
      <c r="C14" s="20" t="s">
        <v>100</v>
      </c>
      <c r="D14" s="46">
        <v>10105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10105</v>
      </c>
      <c r="O14" s="47">
        <f t="shared" si="1"/>
        <v>3.3382887347208459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SUM(D16:D24)</f>
        <v>581306</v>
      </c>
      <c r="E15" s="32">
        <f t="shared" si="3"/>
        <v>0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223122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804428</v>
      </c>
      <c r="O15" s="45">
        <f t="shared" si="1"/>
        <v>265.7509084902544</v>
      </c>
      <c r="P15" s="10"/>
    </row>
    <row r="16" spans="1:133">
      <c r="A16" s="12"/>
      <c r="B16" s="25">
        <v>322</v>
      </c>
      <c r="C16" s="20" t="s">
        <v>0</v>
      </c>
      <c r="D16" s="46">
        <v>123514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123514</v>
      </c>
      <c r="O16" s="47">
        <f t="shared" si="1"/>
        <v>40.804096465147012</v>
      </c>
      <c r="P16" s="9"/>
    </row>
    <row r="17" spans="1:16">
      <c r="A17" s="12"/>
      <c r="B17" s="25">
        <v>323.10000000000002</v>
      </c>
      <c r="C17" s="20" t="s">
        <v>18</v>
      </c>
      <c r="D17" s="46">
        <v>245168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3" si="4">SUM(D17:M17)</f>
        <v>245168</v>
      </c>
      <c r="O17" s="47">
        <f t="shared" si="1"/>
        <v>80.993723158242489</v>
      </c>
      <c r="P17" s="9"/>
    </row>
    <row r="18" spans="1:16">
      <c r="A18" s="12"/>
      <c r="B18" s="25">
        <v>323.7</v>
      </c>
      <c r="C18" s="20" t="s">
        <v>19</v>
      </c>
      <c r="D18" s="46">
        <v>24485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24485</v>
      </c>
      <c r="O18" s="47">
        <f t="shared" si="1"/>
        <v>8.0888668648827213</v>
      </c>
      <c r="P18" s="9"/>
    </row>
    <row r="19" spans="1:16">
      <c r="A19" s="12"/>
      <c r="B19" s="25">
        <v>324.11</v>
      </c>
      <c r="C19" s="20" t="s">
        <v>20</v>
      </c>
      <c r="D19" s="46">
        <v>32684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32684</v>
      </c>
      <c r="O19" s="47">
        <f t="shared" si="1"/>
        <v>10.797489263296994</v>
      </c>
      <c r="P19" s="9"/>
    </row>
    <row r="20" spans="1:16">
      <c r="A20" s="12"/>
      <c r="B20" s="25">
        <v>324.20999999999998</v>
      </c>
      <c r="C20" s="20" t="s">
        <v>21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223122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223122</v>
      </c>
      <c r="O20" s="47">
        <f t="shared" si="1"/>
        <v>73.71060455896928</v>
      </c>
      <c r="P20" s="9"/>
    </row>
    <row r="21" spans="1:16">
      <c r="A21" s="12"/>
      <c r="B21" s="25">
        <v>324.31</v>
      </c>
      <c r="C21" s="20" t="s">
        <v>22</v>
      </c>
      <c r="D21" s="46">
        <v>25067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25067</v>
      </c>
      <c r="O21" s="47">
        <f t="shared" si="1"/>
        <v>8.2811364387182032</v>
      </c>
      <c r="P21" s="9"/>
    </row>
    <row r="22" spans="1:16">
      <c r="A22" s="12"/>
      <c r="B22" s="25">
        <v>324.61</v>
      </c>
      <c r="C22" s="20" t="s">
        <v>23</v>
      </c>
      <c r="D22" s="46">
        <v>34616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34616</v>
      </c>
      <c r="O22" s="47">
        <f t="shared" si="1"/>
        <v>11.43574496200859</v>
      </c>
      <c r="P22" s="9"/>
    </row>
    <row r="23" spans="1:16">
      <c r="A23" s="12"/>
      <c r="B23" s="25">
        <v>324.70999999999998</v>
      </c>
      <c r="C23" s="20" t="s">
        <v>24</v>
      </c>
      <c r="D23" s="46">
        <v>17065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17065</v>
      </c>
      <c r="O23" s="47">
        <f t="shared" si="1"/>
        <v>5.637594978526594</v>
      </c>
      <c r="P23" s="9"/>
    </row>
    <row r="24" spans="1:16">
      <c r="A24" s="12"/>
      <c r="B24" s="25">
        <v>329</v>
      </c>
      <c r="C24" s="20" t="s">
        <v>25</v>
      </c>
      <c r="D24" s="46">
        <v>78707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1" si="5">SUM(D24:M24)</f>
        <v>78707</v>
      </c>
      <c r="O24" s="47">
        <f t="shared" si="1"/>
        <v>26.001651800462504</v>
      </c>
      <c r="P24" s="9"/>
    </row>
    <row r="25" spans="1:16" ht="15.75">
      <c r="A25" s="29" t="s">
        <v>27</v>
      </c>
      <c r="B25" s="30"/>
      <c r="C25" s="31"/>
      <c r="D25" s="32">
        <f t="shared" ref="D25:M25" si="6">SUM(D26:D30)</f>
        <v>832165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0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44">
        <f t="shared" si="5"/>
        <v>832165</v>
      </c>
      <c r="O25" s="45">
        <f t="shared" si="1"/>
        <v>274.91410637594976</v>
      </c>
      <c r="P25" s="10"/>
    </row>
    <row r="26" spans="1:16">
      <c r="A26" s="12"/>
      <c r="B26" s="25">
        <v>331.2</v>
      </c>
      <c r="C26" s="20" t="s">
        <v>26</v>
      </c>
      <c r="D26" s="46">
        <v>11406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11406</v>
      </c>
      <c r="O26" s="47">
        <f t="shared" si="1"/>
        <v>3.76808721506442</v>
      </c>
      <c r="P26" s="9"/>
    </row>
    <row r="27" spans="1:16">
      <c r="A27" s="12"/>
      <c r="B27" s="25">
        <v>331.7</v>
      </c>
      <c r="C27" s="20" t="s">
        <v>87</v>
      </c>
      <c r="D27" s="46">
        <v>578717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578717</v>
      </c>
      <c r="O27" s="47">
        <f t="shared" si="1"/>
        <v>191.18500165180046</v>
      </c>
      <c r="P27" s="9"/>
    </row>
    <row r="28" spans="1:16">
      <c r="A28" s="12"/>
      <c r="B28" s="25">
        <v>335.12</v>
      </c>
      <c r="C28" s="20" t="s">
        <v>101</v>
      </c>
      <c r="D28" s="46">
        <v>65016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65016</v>
      </c>
      <c r="O28" s="47">
        <f t="shared" si="1"/>
        <v>21.478691774033695</v>
      </c>
      <c r="P28" s="9"/>
    </row>
    <row r="29" spans="1:16">
      <c r="A29" s="12"/>
      <c r="B29" s="25">
        <v>335.18</v>
      </c>
      <c r="C29" s="20" t="s">
        <v>102</v>
      </c>
      <c r="D29" s="46">
        <v>154590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154590</v>
      </c>
      <c r="O29" s="47">
        <f t="shared" si="1"/>
        <v>51.070366699702674</v>
      </c>
      <c r="P29" s="9"/>
    </row>
    <row r="30" spans="1:16">
      <c r="A30" s="12"/>
      <c r="B30" s="25">
        <v>335.49</v>
      </c>
      <c r="C30" s="20" t="s">
        <v>31</v>
      </c>
      <c r="D30" s="46">
        <v>22436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22436</v>
      </c>
      <c r="O30" s="47">
        <f t="shared" si="1"/>
        <v>7.4119590353485298</v>
      </c>
      <c r="P30" s="9"/>
    </row>
    <row r="31" spans="1:16" ht="15.75">
      <c r="A31" s="29" t="s">
        <v>36</v>
      </c>
      <c r="B31" s="30"/>
      <c r="C31" s="31"/>
      <c r="D31" s="32">
        <f t="shared" ref="D31:M31" si="7">SUM(D32:D40)</f>
        <v>412999</v>
      </c>
      <c r="E31" s="32">
        <f t="shared" si="7"/>
        <v>0</v>
      </c>
      <c r="F31" s="32">
        <f t="shared" si="7"/>
        <v>0</v>
      </c>
      <c r="G31" s="32">
        <f t="shared" si="7"/>
        <v>0</v>
      </c>
      <c r="H31" s="32">
        <f t="shared" si="7"/>
        <v>0</v>
      </c>
      <c r="I31" s="32">
        <f t="shared" si="7"/>
        <v>750264</v>
      </c>
      <c r="J31" s="32">
        <f t="shared" si="7"/>
        <v>0</v>
      </c>
      <c r="K31" s="32">
        <f t="shared" si="7"/>
        <v>0</v>
      </c>
      <c r="L31" s="32">
        <f t="shared" si="7"/>
        <v>0</v>
      </c>
      <c r="M31" s="32">
        <f t="shared" si="7"/>
        <v>0</v>
      </c>
      <c r="N31" s="32">
        <f t="shared" si="5"/>
        <v>1163263</v>
      </c>
      <c r="O31" s="45">
        <f t="shared" si="1"/>
        <v>384.29567228278825</v>
      </c>
      <c r="P31" s="10"/>
    </row>
    <row r="32" spans="1:16">
      <c r="A32" s="12"/>
      <c r="B32" s="25">
        <v>341.9</v>
      </c>
      <c r="C32" s="20" t="s">
        <v>103</v>
      </c>
      <c r="D32" s="46">
        <v>64816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ref="N32:N40" si="8">SUM(D32:M32)</f>
        <v>64816</v>
      </c>
      <c r="O32" s="47">
        <f t="shared" si="1"/>
        <v>21.41261975553353</v>
      </c>
      <c r="P32" s="9"/>
    </row>
    <row r="33" spans="1:16">
      <c r="A33" s="12"/>
      <c r="B33" s="25">
        <v>343.3</v>
      </c>
      <c r="C33" s="20" t="s">
        <v>40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587883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587883</v>
      </c>
      <c r="O33" s="47">
        <f t="shared" si="1"/>
        <v>194.21308225966303</v>
      </c>
      <c r="P33" s="9"/>
    </row>
    <row r="34" spans="1:16">
      <c r="A34" s="12"/>
      <c r="B34" s="25">
        <v>343.4</v>
      </c>
      <c r="C34" s="20" t="s">
        <v>41</v>
      </c>
      <c r="D34" s="46">
        <v>321572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321572</v>
      </c>
      <c r="O34" s="47">
        <f t="shared" si="1"/>
        <v>106.23455566567559</v>
      </c>
      <c r="P34" s="9"/>
    </row>
    <row r="35" spans="1:16">
      <c r="A35" s="12"/>
      <c r="B35" s="25">
        <v>343.5</v>
      </c>
      <c r="C35" s="20" t="s">
        <v>42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118926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118926</v>
      </c>
      <c r="O35" s="47">
        <f t="shared" si="1"/>
        <v>39.288404360753219</v>
      </c>
      <c r="P35" s="9"/>
    </row>
    <row r="36" spans="1:16">
      <c r="A36" s="12"/>
      <c r="B36" s="25">
        <v>343.8</v>
      </c>
      <c r="C36" s="20" t="s">
        <v>67</v>
      </c>
      <c r="D36" s="46">
        <v>5919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5919</v>
      </c>
      <c r="O36" s="47">
        <f t="shared" si="1"/>
        <v>1.9554013875123886</v>
      </c>
      <c r="P36" s="9"/>
    </row>
    <row r="37" spans="1:16">
      <c r="A37" s="12"/>
      <c r="B37" s="25">
        <v>343.9</v>
      </c>
      <c r="C37" s="20" t="s">
        <v>43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43455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43455</v>
      </c>
      <c r="O37" s="47">
        <f t="shared" ref="O37:O53" si="9">(N37/O$55)</f>
        <v>14.355797819623389</v>
      </c>
      <c r="P37" s="9"/>
    </row>
    <row r="38" spans="1:16">
      <c r="A38" s="12"/>
      <c r="B38" s="25">
        <v>344.9</v>
      </c>
      <c r="C38" s="20" t="s">
        <v>104</v>
      </c>
      <c r="D38" s="46">
        <v>10844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10844</v>
      </c>
      <c r="O38" s="47">
        <f t="shared" si="9"/>
        <v>3.582424843078956</v>
      </c>
      <c r="P38" s="9"/>
    </row>
    <row r="39" spans="1:16">
      <c r="A39" s="12"/>
      <c r="B39" s="25">
        <v>347.2</v>
      </c>
      <c r="C39" s="20" t="s">
        <v>45</v>
      </c>
      <c r="D39" s="46">
        <v>2525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2525</v>
      </c>
      <c r="O39" s="47">
        <f t="shared" si="9"/>
        <v>0.83415923356458543</v>
      </c>
      <c r="P39" s="9"/>
    </row>
    <row r="40" spans="1:16">
      <c r="A40" s="12"/>
      <c r="B40" s="25">
        <v>347.9</v>
      </c>
      <c r="C40" s="20" t="s">
        <v>89</v>
      </c>
      <c r="D40" s="46">
        <v>7323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7323</v>
      </c>
      <c r="O40" s="47">
        <f t="shared" si="9"/>
        <v>2.4192269573835481</v>
      </c>
      <c r="P40" s="9"/>
    </row>
    <row r="41" spans="1:16" ht="15.75">
      <c r="A41" s="29" t="s">
        <v>37</v>
      </c>
      <c r="B41" s="30"/>
      <c r="C41" s="31"/>
      <c r="D41" s="32">
        <f t="shared" ref="D41:M41" si="10">SUM(D42:D44)</f>
        <v>12733</v>
      </c>
      <c r="E41" s="32">
        <f t="shared" si="10"/>
        <v>0</v>
      </c>
      <c r="F41" s="32">
        <f t="shared" si="10"/>
        <v>0</v>
      </c>
      <c r="G41" s="32">
        <f t="shared" si="10"/>
        <v>0</v>
      </c>
      <c r="H41" s="32">
        <f t="shared" si="10"/>
        <v>0</v>
      </c>
      <c r="I41" s="32">
        <f t="shared" si="10"/>
        <v>0</v>
      </c>
      <c r="J41" s="32">
        <f t="shared" si="10"/>
        <v>0</v>
      </c>
      <c r="K41" s="32">
        <f t="shared" si="10"/>
        <v>0</v>
      </c>
      <c r="L41" s="32">
        <f t="shared" si="10"/>
        <v>0</v>
      </c>
      <c r="M41" s="32">
        <f t="shared" si="10"/>
        <v>0</v>
      </c>
      <c r="N41" s="32">
        <f t="shared" ref="N41:N53" si="11">SUM(D41:M41)</f>
        <v>12733</v>
      </c>
      <c r="O41" s="45">
        <f t="shared" si="9"/>
        <v>4.2064750578130159</v>
      </c>
      <c r="P41" s="10"/>
    </row>
    <row r="42" spans="1:16">
      <c r="A42" s="13"/>
      <c r="B42" s="39">
        <v>351.1</v>
      </c>
      <c r="C42" s="21" t="s">
        <v>48</v>
      </c>
      <c r="D42" s="46">
        <v>6057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1"/>
        <v>6057</v>
      </c>
      <c r="O42" s="47">
        <f t="shared" si="9"/>
        <v>2.0009910802775024</v>
      </c>
      <c r="P42" s="9"/>
    </row>
    <row r="43" spans="1:16">
      <c r="A43" s="13"/>
      <c r="B43" s="39">
        <v>354</v>
      </c>
      <c r="C43" s="21" t="s">
        <v>49</v>
      </c>
      <c r="D43" s="46">
        <v>5307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1"/>
        <v>5307</v>
      </c>
      <c r="O43" s="47">
        <f t="shared" si="9"/>
        <v>1.7532210109018831</v>
      </c>
      <c r="P43" s="9"/>
    </row>
    <row r="44" spans="1:16">
      <c r="A44" s="13"/>
      <c r="B44" s="39">
        <v>358.2</v>
      </c>
      <c r="C44" s="21" t="s">
        <v>105</v>
      </c>
      <c r="D44" s="46">
        <v>1369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1"/>
        <v>1369</v>
      </c>
      <c r="O44" s="47">
        <f t="shared" si="9"/>
        <v>0.45226296663363064</v>
      </c>
      <c r="P44" s="9"/>
    </row>
    <row r="45" spans="1:16" ht="15.75">
      <c r="A45" s="29" t="s">
        <v>3</v>
      </c>
      <c r="B45" s="30"/>
      <c r="C45" s="31"/>
      <c r="D45" s="32">
        <f t="shared" ref="D45:M45" si="12">SUM(D46:D49)</f>
        <v>61317</v>
      </c>
      <c r="E45" s="32">
        <f t="shared" si="12"/>
        <v>0</v>
      </c>
      <c r="F45" s="32">
        <f t="shared" si="12"/>
        <v>0</v>
      </c>
      <c r="G45" s="32">
        <f t="shared" si="12"/>
        <v>0</v>
      </c>
      <c r="H45" s="32">
        <f t="shared" si="12"/>
        <v>0</v>
      </c>
      <c r="I45" s="32">
        <f t="shared" si="12"/>
        <v>0</v>
      </c>
      <c r="J45" s="32">
        <f t="shared" si="12"/>
        <v>0</v>
      </c>
      <c r="K45" s="32">
        <f t="shared" si="12"/>
        <v>0</v>
      </c>
      <c r="L45" s="32">
        <f t="shared" si="12"/>
        <v>0</v>
      </c>
      <c r="M45" s="32">
        <f t="shared" si="12"/>
        <v>0</v>
      </c>
      <c r="N45" s="32">
        <f t="shared" si="11"/>
        <v>61317</v>
      </c>
      <c r="O45" s="45">
        <f t="shared" si="9"/>
        <v>20.256689791873143</v>
      </c>
      <c r="P45" s="10"/>
    </row>
    <row r="46" spans="1:16">
      <c r="A46" s="12"/>
      <c r="B46" s="25">
        <v>361.1</v>
      </c>
      <c r="C46" s="20" t="s">
        <v>50</v>
      </c>
      <c r="D46" s="46">
        <v>3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1"/>
        <v>3</v>
      </c>
      <c r="O46" s="47">
        <f t="shared" si="9"/>
        <v>9.9108027750247768E-4</v>
      </c>
      <c r="P46" s="9"/>
    </row>
    <row r="47" spans="1:16">
      <c r="A47" s="12"/>
      <c r="B47" s="25">
        <v>362</v>
      </c>
      <c r="C47" s="20" t="s">
        <v>51</v>
      </c>
      <c r="D47" s="46">
        <v>6876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6876</v>
      </c>
      <c r="O47" s="47">
        <f t="shared" si="9"/>
        <v>2.271555996035679</v>
      </c>
      <c r="P47" s="9"/>
    </row>
    <row r="48" spans="1:16">
      <c r="A48" s="12"/>
      <c r="B48" s="25">
        <v>366</v>
      </c>
      <c r="C48" s="20" t="s">
        <v>75</v>
      </c>
      <c r="D48" s="46">
        <v>6860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1"/>
        <v>6860</v>
      </c>
      <c r="O48" s="47">
        <f t="shared" si="9"/>
        <v>2.2662702345556656</v>
      </c>
      <c r="P48" s="9"/>
    </row>
    <row r="49" spans="1:119">
      <c r="A49" s="12"/>
      <c r="B49" s="25">
        <v>369.9</v>
      </c>
      <c r="C49" s="20" t="s">
        <v>53</v>
      </c>
      <c r="D49" s="46">
        <v>47578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1"/>
        <v>47578</v>
      </c>
      <c r="O49" s="47">
        <f t="shared" si="9"/>
        <v>15.717872481004294</v>
      </c>
      <c r="P49" s="9"/>
    </row>
    <row r="50" spans="1:119" ht="15.75">
      <c r="A50" s="29" t="s">
        <v>38</v>
      </c>
      <c r="B50" s="30"/>
      <c r="C50" s="31"/>
      <c r="D50" s="32">
        <f t="shared" ref="D50:M50" si="13">SUM(D51:D52)</f>
        <v>113905</v>
      </c>
      <c r="E50" s="32">
        <f t="shared" si="13"/>
        <v>0</v>
      </c>
      <c r="F50" s="32">
        <f t="shared" si="13"/>
        <v>0</v>
      </c>
      <c r="G50" s="32">
        <f t="shared" si="13"/>
        <v>0</v>
      </c>
      <c r="H50" s="32">
        <f t="shared" si="13"/>
        <v>0</v>
      </c>
      <c r="I50" s="32">
        <f t="shared" si="13"/>
        <v>0</v>
      </c>
      <c r="J50" s="32">
        <f t="shared" si="13"/>
        <v>0</v>
      </c>
      <c r="K50" s="32">
        <f t="shared" si="13"/>
        <v>0</v>
      </c>
      <c r="L50" s="32">
        <f t="shared" si="13"/>
        <v>0</v>
      </c>
      <c r="M50" s="32">
        <f t="shared" si="13"/>
        <v>0</v>
      </c>
      <c r="N50" s="32">
        <f t="shared" si="11"/>
        <v>113905</v>
      </c>
      <c r="O50" s="45">
        <f t="shared" si="9"/>
        <v>37.629666336306578</v>
      </c>
      <c r="P50" s="9"/>
    </row>
    <row r="51" spans="1:119">
      <c r="A51" s="12"/>
      <c r="B51" s="25">
        <v>383</v>
      </c>
      <c r="C51" s="20" t="s">
        <v>95</v>
      </c>
      <c r="D51" s="46">
        <v>107507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1"/>
        <v>107507</v>
      </c>
      <c r="O51" s="47">
        <f t="shared" si="9"/>
        <v>35.516022464486291</v>
      </c>
      <c r="P51" s="9"/>
    </row>
    <row r="52" spans="1:119" ht="15.75" thickBot="1">
      <c r="A52" s="12"/>
      <c r="B52" s="25">
        <v>388.1</v>
      </c>
      <c r="C52" s="20" t="s">
        <v>96</v>
      </c>
      <c r="D52" s="46">
        <v>6398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6398</v>
      </c>
      <c r="O52" s="47">
        <f t="shared" si="9"/>
        <v>2.1136438718202841</v>
      </c>
      <c r="P52" s="9"/>
    </row>
    <row r="53" spans="1:119" ht="16.5" thickBot="1">
      <c r="A53" s="14" t="s">
        <v>46</v>
      </c>
      <c r="B53" s="23"/>
      <c r="C53" s="22"/>
      <c r="D53" s="15">
        <f t="shared" ref="D53:M53" si="14">SUM(D5,D15,D25,D31,D41,D45,D50)</f>
        <v>3288125</v>
      </c>
      <c r="E53" s="15">
        <f t="shared" si="14"/>
        <v>0</v>
      </c>
      <c r="F53" s="15">
        <f t="shared" si="14"/>
        <v>0</v>
      </c>
      <c r="G53" s="15">
        <f t="shared" si="14"/>
        <v>0</v>
      </c>
      <c r="H53" s="15">
        <f t="shared" si="14"/>
        <v>0</v>
      </c>
      <c r="I53" s="15">
        <f t="shared" si="14"/>
        <v>973386</v>
      </c>
      <c r="J53" s="15">
        <f t="shared" si="14"/>
        <v>0</v>
      </c>
      <c r="K53" s="15">
        <f t="shared" si="14"/>
        <v>0</v>
      </c>
      <c r="L53" s="15">
        <f t="shared" si="14"/>
        <v>0</v>
      </c>
      <c r="M53" s="15">
        <f t="shared" si="14"/>
        <v>0</v>
      </c>
      <c r="N53" s="15">
        <f t="shared" si="11"/>
        <v>4261511</v>
      </c>
      <c r="O53" s="38">
        <f t="shared" si="9"/>
        <v>1407.833168153287</v>
      </c>
      <c r="P53" s="6"/>
      <c r="Q53" s="2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</row>
    <row r="54" spans="1:119">
      <c r="A54" s="16"/>
      <c r="B54" s="18"/>
      <c r="C54" s="18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9"/>
    </row>
    <row r="55" spans="1:119">
      <c r="A55" s="40"/>
      <c r="B55" s="41"/>
      <c r="C55" s="41"/>
      <c r="D55" s="42"/>
      <c r="E55" s="42"/>
      <c r="F55" s="42"/>
      <c r="G55" s="42"/>
      <c r="H55" s="42"/>
      <c r="I55" s="42"/>
      <c r="J55" s="42"/>
      <c r="K55" s="42"/>
      <c r="L55" s="118" t="s">
        <v>106</v>
      </c>
      <c r="M55" s="118"/>
      <c r="N55" s="118"/>
      <c r="O55" s="43">
        <v>3027</v>
      </c>
    </row>
    <row r="56" spans="1:119">
      <c r="A56" s="119"/>
      <c r="B56" s="96"/>
      <c r="C56" s="96"/>
      <c r="D56" s="96"/>
      <c r="E56" s="96"/>
      <c r="F56" s="96"/>
      <c r="G56" s="96"/>
      <c r="H56" s="96"/>
      <c r="I56" s="96"/>
      <c r="J56" s="96"/>
      <c r="K56" s="96"/>
      <c r="L56" s="96"/>
      <c r="M56" s="96"/>
      <c r="N56" s="96"/>
      <c r="O56" s="97"/>
    </row>
    <row r="57" spans="1:119" ht="15.75" customHeight="1" thickBot="1">
      <c r="A57" s="120" t="s">
        <v>70</v>
      </c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100"/>
    </row>
  </sheetData>
  <mergeCells count="10">
    <mergeCell ref="L55:N55"/>
    <mergeCell ref="A56:O56"/>
    <mergeCell ref="A57:O5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5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55</v>
      </c>
      <c r="B3" s="108"/>
      <c r="C3" s="109"/>
      <c r="D3" s="128" t="s">
        <v>32</v>
      </c>
      <c r="E3" s="129"/>
      <c r="F3" s="129"/>
      <c r="G3" s="129"/>
      <c r="H3" s="130"/>
      <c r="I3" s="128" t="s">
        <v>33</v>
      </c>
      <c r="J3" s="130"/>
      <c r="K3" s="128" t="s">
        <v>35</v>
      </c>
      <c r="L3" s="130"/>
      <c r="M3" s="36"/>
      <c r="N3" s="37"/>
      <c r="O3" s="131" t="s">
        <v>60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56</v>
      </c>
      <c r="F4" s="34" t="s">
        <v>57</v>
      </c>
      <c r="G4" s="34" t="s">
        <v>58</v>
      </c>
      <c r="H4" s="34" t="s">
        <v>5</v>
      </c>
      <c r="I4" s="34" t="s">
        <v>6</v>
      </c>
      <c r="J4" s="35" t="s">
        <v>59</v>
      </c>
      <c r="K4" s="35" t="s">
        <v>7</v>
      </c>
      <c r="L4" s="35" t="s">
        <v>8</v>
      </c>
      <c r="M4" s="35" t="s">
        <v>9</v>
      </c>
      <c r="N4" s="35" t="s">
        <v>34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1259331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1259331</v>
      </c>
      <c r="O5" s="33">
        <f t="shared" ref="O5:O50" si="1">(N5/O$52)</f>
        <v>424.73220910623945</v>
      </c>
      <c r="P5" s="6"/>
    </row>
    <row r="6" spans="1:133">
      <c r="A6" s="12"/>
      <c r="B6" s="25">
        <v>311</v>
      </c>
      <c r="C6" s="20" t="s">
        <v>2</v>
      </c>
      <c r="D6" s="46">
        <v>696187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696187</v>
      </c>
      <c r="O6" s="47">
        <f t="shared" si="1"/>
        <v>234.8016863406408</v>
      </c>
      <c r="P6" s="9"/>
    </row>
    <row r="7" spans="1:133">
      <c r="A7" s="12"/>
      <c r="B7" s="25">
        <v>312.3</v>
      </c>
      <c r="C7" s="20" t="s">
        <v>10</v>
      </c>
      <c r="D7" s="46">
        <v>13371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13371</v>
      </c>
      <c r="O7" s="47">
        <f t="shared" si="1"/>
        <v>4.5096121416526138</v>
      </c>
      <c r="P7" s="9"/>
    </row>
    <row r="8" spans="1:133">
      <c r="A8" s="12"/>
      <c r="B8" s="25">
        <v>312.41000000000003</v>
      </c>
      <c r="C8" s="20" t="s">
        <v>12</v>
      </c>
      <c r="D8" s="46">
        <v>80583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80583</v>
      </c>
      <c r="O8" s="47">
        <f t="shared" si="1"/>
        <v>27.178077571669476</v>
      </c>
      <c r="P8" s="9"/>
    </row>
    <row r="9" spans="1:133">
      <c r="A9" s="12"/>
      <c r="B9" s="25">
        <v>312.42</v>
      </c>
      <c r="C9" s="20" t="s">
        <v>11</v>
      </c>
      <c r="D9" s="46">
        <v>50531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50531</v>
      </c>
      <c r="O9" s="47">
        <f t="shared" si="1"/>
        <v>17.042495784148397</v>
      </c>
      <c r="P9" s="9"/>
    </row>
    <row r="10" spans="1:133">
      <c r="A10" s="12"/>
      <c r="B10" s="25">
        <v>314.10000000000002</v>
      </c>
      <c r="C10" s="20" t="s">
        <v>13</v>
      </c>
      <c r="D10" s="46">
        <v>262358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262358</v>
      </c>
      <c r="O10" s="47">
        <f t="shared" si="1"/>
        <v>88.484991568296792</v>
      </c>
      <c r="P10" s="9"/>
    </row>
    <row r="11" spans="1:133">
      <c r="A11" s="12"/>
      <c r="B11" s="25">
        <v>314.8</v>
      </c>
      <c r="C11" s="20" t="s">
        <v>64</v>
      </c>
      <c r="D11" s="46">
        <v>8372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8372</v>
      </c>
      <c r="O11" s="47">
        <f t="shared" si="1"/>
        <v>2.8236087689713321</v>
      </c>
      <c r="P11" s="9"/>
    </row>
    <row r="12" spans="1:133">
      <c r="A12" s="12"/>
      <c r="B12" s="25">
        <v>314.89999999999998</v>
      </c>
      <c r="C12" s="20" t="s">
        <v>79</v>
      </c>
      <c r="D12" s="46">
        <v>41390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41390</v>
      </c>
      <c r="O12" s="47">
        <f t="shared" si="1"/>
        <v>13.959527824620574</v>
      </c>
      <c r="P12" s="9"/>
    </row>
    <row r="13" spans="1:133">
      <c r="A13" s="12"/>
      <c r="B13" s="25">
        <v>315</v>
      </c>
      <c r="C13" s="20" t="s">
        <v>16</v>
      </c>
      <c r="D13" s="46">
        <v>106539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106539</v>
      </c>
      <c r="O13" s="47">
        <f t="shared" si="1"/>
        <v>35.932209106239462</v>
      </c>
      <c r="P13" s="9"/>
    </row>
    <row r="14" spans="1:133" ht="15.75">
      <c r="A14" s="29" t="s">
        <v>17</v>
      </c>
      <c r="B14" s="30"/>
      <c r="C14" s="31"/>
      <c r="D14" s="32">
        <f t="shared" ref="D14:M14" si="3">SUM(D15:D23)</f>
        <v>330132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29149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359281</v>
      </c>
      <c r="O14" s="45">
        <f t="shared" si="1"/>
        <v>121.17403035413153</v>
      </c>
      <c r="P14" s="10"/>
    </row>
    <row r="15" spans="1:133">
      <c r="A15" s="12"/>
      <c r="B15" s="25">
        <v>322</v>
      </c>
      <c r="C15" s="20" t="s">
        <v>0</v>
      </c>
      <c r="D15" s="46">
        <v>15826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15826</v>
      </c>
      <c r="O15" s="47">
        <f t="shared" si="1"/>
        <v>5.3376053962900505</v>
      </c>
      <c r="P15" s="9"/>
    </row>
    <row r="16" spans="1:133">
      <c r="A16" s="12"/>
      <c r="B16" s="25">
        <v>323.10000000000002</v>
      </c>
      <c r="C16" s="20" t="s">
        <v>18</v>
      </c>
      <c r="D16" s="46">
        <v>255465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2" si="4">SUM(D16:M16)</f>
        <v>255465</v>
      </c>
      <c r="O16" s="47">
        <f t="shared" si="1"/>
        <v>86.160202360876895</v>
      </c>
      <c r="P16" s="9"/>
    </row>
    <row r="17" spans="1:16">
      <c r="A17" s="12"/>
      <c r="B17" s="25">
        <v>323.3</v>
      </c>
      <c r="C17" s="20" t="s">
        <v>65</v>
      </c>
      <c r="D17" s="46">
        <v>28135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28135</v>
      </c>
      <c r="O17" s="47">
        <f t="shared" si="1"/>
        <v>9.4890387858347385</v>
      </c>
      <c r="P17" s="9"/>
    </row>
    <row r="18" spans="1:16">
      <c r="A18" s="12"/>
      <c r="B18" s="25">
        <v>324.11</v>
      </c>
      <c r="C18" s="20" t="s">
        <v>20</v>
      </c>
      <c r="D18" s="46">
        <v>3164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3164</v>
      </c>
      <c r="O18" s="47">
        <f t="shared" si="1"/>
        <v>1.067116357504216</v>
      </c>
      <c r="P18" s="9"/>
    </row>
    <row r="19" spans="1:16">
      <c r="A19" s="12"/>
      <c r="B19" s="25">
        <v>324.20999999999998</v>
      </c>
      <c r="C19" s="20" t="s">
        <v>21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29149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29149</v>
      </c>
      <c r="O19" s="47">
        <f t="shared" si="1"/>
        <v>9.8310286677908945</v>
      </c>
      <c r="P19" s="9"/>
    </row>
    <row r="20" spans="1:16">
      <c r="A20" s="12"/>
      <c r="B20" s="25">
        <v>324.31</v>
      </c>
      <c r="C20" s="20" t="s">
        <v>22</v>
      </c>
      <c r="D20" s="46">
        <v>2486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2486</v>
      </c>
      <c r="O20" s="47">
        <f t="shared" si="1"/>
        <v>0.8384485666104553</v>
      </c>
      <c r="P20" s="9"/>
    </row>
    <row r="21" spans="1:16">
      <c r="A21" s="12"/>
      <c r="B21" s="25">
        <v>324.61</v>
      </c>
      <c r="C21" s="20" t="s">
        <v>23</v>
      </c>
      <c r="D21" s="46">
        <v>4395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4395</v>
      </c>
      <c r="O21" s="47">
        <f t="shared" si="1"/>
        <v>1.4822934232715008</v>
      </c>
      <c r="P21" s="9"/>
    </row>
    <row r="22" spans="1:16">
      <c r="A22" s="12"/>
      <c r="B22" s="25">
        <v>324.70999999999998</v>
      </c>
      <c r="C22" s="20" t="s">
        <v>24</v>
      </c>
      <c r="D22" s="46">
        <v>1630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1630</v>
      </c>
      <c r="O22" s="47">
        <f t="shared" si="1"/>
        <v>0.5497470489038786</v>
      </c>
      <c r="P22" s="9"/>
    </row>
    <row r="23" spans="1:16">
      <c r="A23" s="12"/>
      <c r="B23" s="25">
        <v>329</v>
      </c>
      <c r="C23" s="20" t="s">
        <v>25</v>
      </c>
      <c r="D23" s="46">
        <v>19031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31" si="5">SUM(D23:M23)</f>
        <v>19031</v>
      </c>
      <c r="O23" s="47">
        <f t="shared" si="1"/>
        <v>6.4185497470489041</v>
      </c>
      <c r="P23" s="9"/>
    </row>
    <row r="24" spans="1:16" ht="15.75">
      <c r="A24" s="29" t="s">
        <v>27</v>
      </c>
      <c r="B24" s="30"/>
      <c r="C24" s="31"/>
      <c r="D24" s="32">
        <f t="shared" ref="D24:M24" si="6">SUM(D25:D30)</f>
        <v>420973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44">
        <f t="shared" si="5"/>
        <v>420973</v>
      </c>
      <c r="O24" s="45">
        <f t="shared" si="1"/>
        <v>141.98077571669478</v>
      </c>
      <c r="P24" s="10"/>
    </row>
    <row r="25" spans="1:16">
      <c r="A25" s="12"/>
      <c r="B25" s="25">
        <v>331.2</v>
      </c>
      <c r="C25" s="20" t="s">
        <v>26</v>
      </c>
      <c r="D25" s="46">
        <v>65020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65020</v>
      </c>
      <c r="O25" s="47">
        <f t="shared" si="1"/>
        <v>21.929173693086003</v>
      </c>
      <c r="P25" s="9"/>
    </row>
    <row r="26" spans="1:16">
      <c r="A26" s="12"/>
      <c r="B26" s="25">
        <v>331.5</v>
      </c>
      <c r="C26" s="20" t="s">
        <v>80</v>
      </c>
      <c r="D26" s="46">
        <v>67359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67359</v>
      </c>
      <c r="O26" s="47">
        <f t="shared" si="1"/>
        <v>22.718043844856663</v>
      </c>
      <c r="P26" s="9"/>
    </row>
    <row r="27" spans="1:16">
      <c r="A27" s="12"/>
      <c r="B27" s="25">
        <v>335.12</v>
      </c>
      <c r="C27" s="20" t="s">
        <v>29</v>
      </c>
      <c r="D27" s="46">
        <v>79148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79148</v>
      </c>
      <c r="O27" s="47">
        <f t="shared" si="1"/>
        <v>26.694097807757167</v>
      </c>
      <c r="P27" s="9"/>
    </row>
    <row r="28" spans="1:16">
      <c r="A28" s="12"/>
      <c r="B28" s="25">
        <v>335.14</v>
      </c>
      <c r="C28" s="20" t="s">
        <v>73</v>
      </c>
      <c r="D28" s="46">
        <v>61059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61059</v>
      </c>
      <c r="O28" s="47">
        <f t="shared" si="1"/>
        <v>20.593254637436761</v>
      </c>
      <c r="P28" s="9"/>
    </row>
    <row r="29" spans="1:16">
      <c r="A29" s="12"/>
      <c r="B29" s="25">
        <v>335.15</v>
      </c>
      <c r="C29" s="20" t="s">
        <v>74</v>
      </c>
      <c r="D29" s="46">
        <v>4777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4777</v>
      </c>
      <c r="O29" s="47">
        <f t="shared" si="1"/>
        <v>1.6111298482293424</v>
      </c>
      <c r="P29" s="9"/>
    </row>
    <row r="30" spans="1:16">
      <c r="A30" s="12"/>
      <c r="B30" s="25">
        <v>335.18</v>
      </c>
      <c r="C30" s="20" t="s">
        <v>30</v>
      </c>
      <c r="D30" s="46">
        <v>143610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143610</v>
      </c>
      <c r="O30" s="47">
        <f t="shared" si="1"/>
        <v>48.435075885328835</v>
      </c>
      <c r="P30" s="9"/>
    </row>
    <row r="31" spans="1:16" ht="15.75">
      <c r="A31" s="29" t="s">
        <v>36</v>
      </c>
      <c r="B31" s="30"/>
      <c r="C31" s="31"/>
      <c r="D31" s="32">
        <f t="shared" ref="D31:M31" si="7">SUM(D32:D40)</f>
        <v>415285</v>
      </c>
      <c r="E31" s="32">
        <f t="shared" si="7"/>
        <v>0</v>
      </c>
      <c r="F31" s="32">
        <f t="shared" si="7"/>
        <v>0</v>
      </c>
      <c r="G31" s="32">
        <f t="shared" si="7"/>
        <v>0</v>
      </c>
      <c r="H31" s="32">
        <f t="shared" si="7"/>
        <v>0</v>
      </c>
      <c r="I31" s="32">
        <f t="shared" si="7"/>
        <v>750742</v>
      </c>
      <c r="J31" s="32">
        <f t="shared" si="7"/>
        <v>0</v>
      </c>
      <c r="K31" s="32">
        <f t="shared" si="7"/>
        <v>0</v>
      </c>
      <c r="L31" s="32">
        <f t="shared" si="7"/>
        <v>0</v>
      </c>
      <c r="M31" s="32">
        <f t="shared" si="7"/>
        <v>0</v>
      </c>
      <c r="N31" s="32">
        <f t="shared" si="5"/>
        <v>1166027</v>
      </c>
      <c r="O31" s="45">
        <f t="shared" si="1"/>
        <v>393.26374367622259</v>
      </c>
      <c r="P31" s="10"/>
    </row>
    <row r="32" spans="1:16">
      <c r="A32" s="12"/>
      <c r="B32" s="25">
        <v>341.9</v>
      </c>
      <c r="C32" s="20" t="s">
        <v>39</v>
      </c>
      <c r="D32" s="46">
        <v>57111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ref="N32:N40" si="8">SUM(D32:M32)</f>
        <v>57111</v>
      </c>
      <c r="O32" s="47">
        <f t="shared" si="1"/>
        <v>19.261720067453627</v>
      </c>
      <c r="P32" s="9"/>
    </row>
    <row r="33" spans="1:16">
      <c r="A33" s="12"/>
      <c r="B33" s="25">
        <v>343.3</v>
      </c>
      <c r="C33" s="20" t="s">
        <v>40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591655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591655</v>
      </c>
      <c r="O33" s="47">
        <f t="shared" si="1"/>
        <v>199.54637436762226</v>
      </c>
      <c r="P33" s="9"/>
    </row>
    <row r="34" spans="1:16">
      <c r="A34" s="12"/>
      <c r="B34" s="25">
        <v>343.4</v>
      </c>
      <c r="C34" s="20" t="s">
        <v>41</v>
      </c>
      <c r="D34" s="46">
        <v>327801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327801</v>
      </c>
      <c r="O34" s="47">
        <f t="shared" si="1"/>
        <v>110.55682967959528</v>
      </c>
      <c r="P34" s="9"/>
    </row>
    <row r="35" spans="1:16">
      <c r="A35" s="12"/>
      <c r="B35" s="25">
        <v>343.5</v>
      </c>
      <c r="C35" s="20" t="s">
        <v>42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115248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115248</v>
      </c>
      <c r="O35" s="47">
        <f t="shared" si="1"/>
        <v>38.869477234401351</v>
      </c>
      <c r="P35" s="9"/>
    </row>
    <row r="36" spans="1:16">
      <c r="A36" s="12"/>
      <c r="B36" s="25">
        <v>343.8</v>
      </c>
      <c r="C36" s="20" t="s">
        <v>67</v>
      </c>
      <c r="D36" s="46">
        <v>4923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4923</v>
      </c>
      <c r="O36" s="47">
        <f t="shared" si="1"/>
        <v>1.6603709949409782</v>
      </c>
      <c r="P36" s="9"/>
    </row>
    <row r="37" spans="1:16">
      <c r="A37" s="12"/>
      <c r="B37" s="25">
        <v>343.9</v>
      </c>
      <c r="C37" s="20" t="s">
        <v>43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43839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43839</v>
      </c>
      <c r="O37" s="47">
        <f t="shared" si="1"/>
        <v>14.785497470489039</v>
      </c>
      <c r="P37" s="9"/>
    </row>
    <row r="38" spans="1:16">
      <c r="A38" s="12"/>
      <c r="B38" s="25">
        <v>344.9</v>
      </c>
      <c r="C38" s="20" t="s">
        <v>44</v>
      </c>
      <c r="D38" s="46">
        <v>17104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17104</v>
      </c>
      <c r="O38" s="47">
        <f t="shared" si="1"/>
        <v>5.7686340640809446</v>
      </c>
      <c r="P38" s="9"/>
    </row>
    <row r="39" spans="1:16">
      <c r="A39" s="12"/>
      <c r="B39" s="25">
        <v>347.2</v>
      </c>
      <c r="C39" s="20" t="s">
        <v>45</v>
      </c>
      <c r="D39" s="46">
        <v>7246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7246</v>
      </c>
      <c r="O39" s="47">
        <f t="shared" si="1"/>
        <v>2.4438448566610456</v>
      </c>
      <c r="P39" s="9"/>
    </row>
    <row r="40" spans="1:16">
      <c r="A40" s="12"/>
      <c r="B40" s="25">
        <v>347.4</v>
      </c>
      <c r="C40" s="20" t="s">
        <v>81</v>
      </c>
      <c r="D40" s="46">
        <v>1100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1100</v>
      </c>
      <c r="O40" s="47">
        <f t="shared" si="1"/>
        <v>0.37099494097807756</v>
      </c>
      <c r="P40" s="9"/>
    </row>
    <row r="41" spans="1:16" ht="15.75">
      <c r="A41" s="29" t="s">
        <v>37</v>
      </c>
      <c r="B41" s="30"/>
      <c r="C41" s="31"/>
      <c r="D41" s="32">
        <f t="shared" ref="D41:M41" si="9">SUM(D42:D43)</f>
        <v>11757</v>
      </c>
      <c r="E41" s="32">
        <f t="shared" si="9"/>
        <v>0</v>
      </c>
      <c r="F41" s="32">
        <f t="shared" si="9"/>
        <v>0</v>
      </c>
      <c r="G41" s="32">
        <f t="shared" si="9"/>
        <v>0</v>
      </c>
      <c r="H41" s="32">
        <f t="shared" si="9"/>
        <v>0</v>
      </c>
      <c r="I41" s="32">
        <f t="shared" si="9"/>
        <v>0</v>
      </c>
      <c r="J41" s="32">
        <f t="shared" si="9"/>
        <v>0</v>
      </c>
      <c r="K41" s="32">
        <f t="shared" si="9"/>
        <v>0</v>
      </c>
      <c r="L41" s="32">
        <f t="shared" si="9"/>
        <v>0</v>
      </c>
      <c r="M41" s="32">
        <f t="shared" si="9"/>
        <v>0</v>
      </c>
      <c r="N41" s="32">
        <f t="shared" ref="N41:N50" si="10">SUM(D41:M41)</f>
        <v>11757</v>
      </c>
      <c r="O41" s="45">
        <f t="shared" si="1"/>
        <v>3.9652613827993255</v>
      </c>
      <c r="P41" s="10"/>
    </row>
    <row r="42" spans="1:16">
      <c r="A42" s="13"/>
      <c r="B42" s="39">
        <v>351.1</v>
      </c>
      <c r="C42" s="21" t="s">
        <v>48</v>
      </c>
      <c r="D42" s="46">
        <v>9252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9252</v>
      </c>
      <c r="O42" s="47">
        <f t="shared" si="1"/>
        <v>3.1204047217537942</v>
      </c>
      <c r="P42" s="9"/>
    </row>
    <row r="43" spans="1:16">
      <c r="A43" s="13"/>
      <c r="B43" s="39">
        <v>354</v>
      </c>
      <c r="C43" s="21" t="s">
        <v>49</v>
      </c>
      <c r="D43" s="46">
        <v>2505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2505</v>
      </c>
      <c r="O43" s="47">
        <f t="shared" si="1"/>
        <v>0.84485666104553114</v>
      </c>
      <c r="P43" s="9"/>
    </row>
    <row r="44" spans="1:16" ht="15.75">
      <c r="A44" s="29" t="s">
        <v>3</v>
      </c>
      <c r="B44" s="30"/>
      <c r="C44" s="31"/>
      <c r="D44" s="32">
        <f t="shared" ref="D44:M44" si="11">SUM(D45:D49)</f>
        <v>44235</v>
      </c>
      <c r="E44" s="32">
        <f t="shared" si="11"/>
        <v>0</v>
      </c>
      <c r="F44" s="32">
        <f t="shared" si="11"/>
        <v>0</v>
      </c>
      <c r="G44" s="32">
        <f t="shared" si="11"/>
        <v>0</v>
      </c>
      <c r="H44" s="32">
        <f t="shared" si="11"/>
        <v>0</v>
      </c>
      <c r="I44" s="32">
        <f t="shared" si="11"/>
        <v>344</v>
      </c>
      <c r="J44" s="32">
        <f t="shared" si="11"/>
        <v>0</v>
      </c>
      <c r="K44" s="32">
        <f t="shared" si="11"/>
        <v>0</v>
      </c>
      <c r="L44" s="32">
        <f t="shared" si="11"/>
        <v>0</v>
      </c>
      <c r="M44" s="32">
        <f t="shared" si="11"/>
        <v>0</v>
      </c>
      <c r="N44" s="32">
        <f t="shared" si="10"/>
        <v>44579</v>
      </c>
      <c r="O44" s="45">
        <f t="shared" si="1"/>
        <v>15.035075885328837</v>
      </c>
      <c r="P44" s="10"/>
    </row>
    <row r="45" spans="1:16">
      <c r="A45" s="12"/>
      <c r="B45" s="25">
        <v>361.1</v>
      </c>
      <c r="C45" s="20" t="s">
        <v>50</v>
      </c>
      <c r="D45" s="46">
        <v>555</v>
      </c>
      <c r="E45" s="46">
        <v>0</v>
      </c>
      <c r="F45" s="46">
        <v>0</v>
      </c>
      <c r="G45" s="46">
        <v>0</v>
      </c>
      <c r="H45" s="46">
        <v>0</v>
      </c>
      <c r="I45" s="46">
        <v>344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899</v>
      </c>
      <c r="O45" s="47">
        <f t="shared" si="1"/>
        <v>0.30320404721753796</v>
      </c>
      <c r="P45" s="9"/>
    </row>
    <row r="46" spans="1:16">
      <c r="A46" s="12"/>
      <c r="B46" s="25">
        <v>362</v>
      </c>
      <c r="C46" s="20" t="s">
        <v>51</v>
      </c>
      <c r="D46" s="46">
        <v>11063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11063</v>
      </c>
      <c r="O46" s="47">
        <f t="shared" si="1"/>
        <v>3.7311973018549747</v>
      </c>
      <c r="P46" s="9"/>
    </row>
    <row r="47" spans="1:16">
      <c r="A47" s="12"/>
      <c r="B47" s="25">
        <v>365</v>
      </c>
      <c r="C47" s="20" t="s">
        <v>68</v>
      </c>
      <c r="D47" s="46">
        <v>6058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6058</v>
      </c>
      <c r="O47" s="47">
        <f t="shared" si="1"/>
        <v>2.0431703204047218</v>
      </c>
      <c r="P47" s="9"/>
    </row>
    <row r="48" spans="1:16">
      <c r="A48" s="12"/>
      <c r="B48" s="25">
        <v>366</v>
      </c>
      <c r="C48" s="20" t="s">
        <v>75</v>
      </c>
      <c r="D48" s="46">
        <v>10730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10730</v>
      </c>
      <c r="O48" s="47">
        <f t="shared" si="1"/>
        <v>3.6188870151770658</v>
      </c>
      <c r="P48" s="9"/>
    </row>
    <row r="49" spans="1:119" ht="15.75" thickBot="1">
      <c r="A49" s="12"/>
      <c r="B49" s="25">
        <v>369.9</v>
      </c>
      <c r="C49" s="20" t="s">
        <v>53</v>
      </c>
      <c r="D49" s="46">
        <v>15829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15829</v>
      </c>
      <c r="O49" s="47">
        <f t="shared" si="1"/>
        <v>5.3386172006745358</v>
      </c>
      <c r="P49" s="9"/>
    </row>
    <row r="50" spans="1:119" ht="16.5" thickBot="1">
      <c r="A50" s="14" t="s">
        <v>46</v>
      </c>
      <c r="B50" s="23"/>
      <c r="C50" s="22"/>
      <c r="D50" s="15">
        <f>SUM(D5,D14,D24,D31,D41,D44)</f>
        <v>2481713</v>
      </c>
      <c r="E50" s="15">
        <f t="shared" ref="E50:M50" si="12">SUM(E5,E14,E24,E31,E41,E44)</f>
        <v>0</v>
      </c>
      <c r="F50" s="15">
        <f t="shared" si="12"/>
        <v>0</v>
      </c>
      <c r="G50" s="15">
        <f t="shared" si="12"/>
        <v>0</v>
      </c>
      <c r="H50" s="15">
        <f t="shared" si="12"/>
        <v>0</v>
      </c>
      <c r="I50" s="15">
        <f t="shared" si="12"/>
        <v>780235</v>
      </c>
      <c r="J50" s="15">
        <f t="shared" si="12"/>
        <v>0</v>
      </c>
      <c r="K50" s="15">
        <f t="shared" si="12"/>
        <v>0</v>
      </c>
      <c r="L50" s="15">
        <f t="shared" si="12"/>
        <v>0</v>
      </c>
      <c r="M50" s="15">
        <f t="shared" si="12"/>
        <v>0</v>
      </c>
      <c r="N50" s="15">
        <f t="shared" si="10"/>
        <v>3261948</v>
      </c>
      <c r="O50" s="38">
        <f t="shared" si="1"/>
        <v>1100.1510961214165</v>
      </c>
      <c r="P50" s="6"/>
      <c r="Q50" s="2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</row>
    <row r="51" spans="1:119">
      <c r="A51" s="16"/>
      <c r="B51" s="18"/>
      <c r="C51" s="18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9"/>
    </row>
    <row r="52" spans="1:119">
      <c r="A52" s="40"/>
      <c r="B52" s="41"/>
      <c r="C52" s="41"/>
      <c r="D52" s="42"/>
      <c r="E52" s="42"/>
      <c r="F52" s="42"/>
      <c r="G52" s="42"/>
      <c r="H52" s="42"/>
      <c r="I52" s="42"/>
      <c r="J52" s="42"/>
      <c r="K52" s="42"/>
      <c r="L52" s="118" t="s">
        <v>82</v>
      </c>
      <c r="M52" s="118"/>
      <c r="N52" s="118"/>
      <c r="O52" s="43">
        <v>2965</v>
      </c>
    </row>
    <row r="53" spans="1:119">
      <c r="A53" s="119"/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7"/>
    </row>
    <row r="54" spans="1:119" ht="15.75" customHeight="1" thickBot="1">
      <c r="A54" s="120" t="s">
        <v>70</v>
      </c>
      <c r="B54" s="99"/>
      <c r="C54" s="99"/>
      <c r="D54" s="99"/>
      <c r="E54" s="99"/>
      <c r="F54" s="99"/>
      <c r="G54" s="99"/>
      <c r="H54" s="99"/>
      <c r="I54" s="99"/>
      <c r="J54" s="99"/>
      <c r="K54" s="99"/>
      <c r="L54" s="99"/>
      <c r="M54" s="99"/>
      <c r="N54" s="99"/>
      <c r="O54" s="100"/>
    </row>
  </sheetData>
  <mergeCells count="10">
    <mergeCell ref="L52:N52"/>
    <mergeCell ref="A53:O53"/>
    <mergeCell ref="A54:O5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5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55</v>
      </c>
      <c r="B3" s="108"/>
      <c r="C3" s="109"/>
      <c r="D3" s="128" t="s">
        <v>32</v>
      </c>
      <c r="E3" s="129"/>
      <c r="F3" s="129"/>
      <c r="G3" s="129"/>
      <c r="H3" s="130"/>
      <c r="I3" s="128" t="s">
        <v>33</v>
      </c>
      <c r="J3" s="130"/>
      <c r="K3" s="128" t="s">
        <v>35</v>
      </c>
      <c r="L3" s="130"/>
      <c r="M3" s="36"/>
      <c r="N3" s="37"/>
      <c r="O3" s="131" t="s">
        <v>60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56</v>
      </c>
      <c r="F4" s="34" t="s">
        <v>57</v>
      </c>
      <c r="G4" s="34" t="s">
        <v>58</v>
      </c>
      <c r="H4" s="34" t="s">
        <v>5</v>
      </c>
      <c r="I4" s="34" t="s">
        <v>6</v>
      </c>
      <c r="J4" s="35" t="s">
        <v>59</v>
      </c>
      <c r="K4" s="35" t="s">
        <v>7</v>
      </c>
      <c r="L4" s="35" t="s">
        <v>8</v>
      </c>
      <c r="M4" s="35" t="s">
        <v>9</v>
      </c>
      <c r="N4" s="35" t="s">
        <v>34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1226661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1226661</v>
      </c>
      <c r="O5" s="33">
        <f t="shared" ref="O5:O51" si="1">(N5/O$53)</f>
        <v>414.27254305977709</v>
      </c>
      <c r="P5" s="6"/>
    </row>
    <row r="6" spans="1:133">
      <c r="A6" s="12"/>
      <c r="B6" s="25">
        <v>311</v>
      </c>
      <c r="C6" s="20" t="s">
        <v>2</v>
      </c>
      <c r="D6" s="46">
        <v>658432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658432</v>
      </c>
      <c r="O6" s="47">
        <f t="shared" si="1"/>
        <v>222.36811887875717</v>
      </c>
      <c r="P6" s="9"/>
    </row>
    <row r="7" spans="1:133">
      <c r="A7" s="12"/>
      <c r="B7" s="25">
        <v>312.3</v>
      </c>
      <c r="C7" s="20" t="s">
        <v>10</v>
      </c>
      <c r="D7" s="46">
        <v>16108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16108</v>
      </c>
      <c r="O7" s="47">
        <f t="shared" si="1"/>
        <v>5.4400540357987168</v>
      </c>
      <c r="P7" s="9"/>
    </row>
    <row r="8" spans="1:133">
      <c r="A8" s="12"/>
      <c r="B8" s="25">
        <v>312.41000000000003</v>
      </c>
      <c r="C8" s="20" t="s">
        <v>12</v>
      </c>
      <c r="D8" s="46">
        <v>81970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81970</v>
      </c>
      <c r="O8" s="47">
        <f t="shared" si="1"/>
        <v>27.68321513002364</v>
      </c>
      <c r="P8" s="9"/>
    </row>
    <row r="9" spans="1:133">
      <c r="A9" s="12"/>
      <c r="B9" s="25">
        <v>312.42</v>
      </c>
      <c r="C9" s="20" t="s">
        <v>11</v>
      </c>
      <c r="D9" s="46">
        <v>51060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51060</v>
      </c>
      <c r="O9" s="47">
        <f t="shared" si="1"/>
        <v>17.244174265450862</v>
      </c>
      <c r="P9" s="9"/>
    </row>
    <row r="10" spans="1:133">
      <c r="A10" s="12"/>
      <c r="B10" s="25">
        <v>314.10000000000002</v>
      </c>
      <c r="C10" s="20" t="s">
        <v>13</v>
      </c>
      <c r="D10" s="46">
        <v>269453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269453</v>
      </c>
      <c r="O10" s="47">
        <f t="shared" si="1"/>
        <v>91.000675447483957</v>
      </c>
      <c r="P10" s="9"/>
    </row>
    <row r="11" spans="1:133">
      <c r="A11" s="12"/>
      <c r="B11" s="25">
        <v>314.3</v>
      </c>
      <c r="C11" s="20" t="s">
        <v>14</v>
      </c>
      <c r="D11" s="46">
        <v>39165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39165</v>
      </c>
      <c r="O11" s="47">
        <f t="shared" si="1"/>
        <v>13.226950354609929</v>
      </c>
      <c r="P11" s="9"/>
    </row>
    <row r="12" spans="1:133">
      <c r="A12" s="12"/>
      <c r="B12" s="25">
        <v>314.8</v>
      </c>
      <c r="C12" s="20" t="s">
        <v>64</v>
      </c>
      <c r="D12" s="46">
        <v>2139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2139</v>
      </c>
      <c r="O12" s="47">
        <f t="shared" si="1"/>
        <v>0.72239108409321173</v>
      </c>
      <c r="P12" s="9"/>
    </row>
    <row r="13" spans="1:133">
      <c r="A13" s="12"/>
      <c r="B13" s="25">
        <v>315</v>
      </c>
      <c r="C13" s="20" t="s">
        <v>16</v>
      </c>
      <c r="D13" s="46">
        <v>108334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108334</v>
      </c>
      <c r="O13" s="47">
        <f t="shared" si="1"/>
        <v>36.58696386355961</v>
      </c>
      <c r="P13" s="9"/>
    </row>
    <row r="14" spans="1:133" ht="15.75">
      <c r="A14" s="29" t="s">
        <v>17</v>
      </c>
      <c r="B14" s="30"/>
      <c r="C14" s="31"/>
      <c r="D14" s="32">
        <f t="shared" ref="D14:M14" si="3">SUM(D15:D23)</f>
        <v>360370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33090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393460</v>
      </c>
      <c r="O14" s="45">
        <f t="shared" si="1"/>
        <v>132.8807835190814</v>
      </c>
      <c r="P14" s="10"/>
    </row>
    <row r="15" spans="1:133">
      <c r="A15" s="12"/>
      <c r="B15" s="25">
        <v>322</v>
      </c>
      <c r="C15" s="20" t="s">
        <v>0</v>
      </c>
      <c r="D15" s="46">
        <v>25020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25020</v>
      </c>
      <c r="O15" s="47">
        <f t="shared" si="1"/>
        <v>8.4498480243161094</v>
      </c>
      <c r="P15" s="9"/>
    </row>
    <row r="16" spans="1:133">
      <c r="A16" s="12"/>
      <c r="B16" s="25">
        <v>323.10000000000002</v>
      </c>
      <c r="C16" s="20" t="s">
        <v>18</v>
      </c>
      <c r="D16" s="46">
        <v>257040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2" si="4">SUM(D16:M16)</f>
        <v>257040</v>
      </c>
      <c r="O16" s="47">
        <f t="shared" si="1"/>
        <v>86.808510638297875</v>
      </c>
      <c r="P16" s="9"/>
    </row>
    <row r="17" spans="1:16">
      <c r="A17" s="12"/>
      <c r="B17" s="25">
        <v>323.3</v>
      </c>
      <c r="C17" s="20" t="s">
        <v>65</v>
      </c>
      <c r="D17" s="46">
        <v>28146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28146</v>
      </c>
      <c r="O17" s="47">
        <f t="shared" si="1"/>
        <v>9.5055724417426539</v>
      </c>
      <c r="P17" s="9"/>
    </row>
    <row r="18" spans="1:16">
      <c r="A18" s="12"/>
      <c r="B18" s="25">
        <v>324.11</v>
      </c>
      <c r="C18" s="20" t="s">
        <v>20</v>
      </c>
      <c r="D18" s="46">
        <v>7950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7950</v>
      </c>
      <c r="O18" s="47">
        <f t="shared" si="1"/>
        <v>2.6849037487335359</v>
      </c>
      <c r="P18" s="9"/>
    </row>
    <row r="19" spans="1:16">
      <c r="A19" s="12"/>
      <c r="B19" s="25">
        <v>324.20999999999998</v>
      </c>
      <c r="C19" s="20" t="s">
        <v>21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33090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33090</v>
      </c>
      <c r="O19" s="47">
        <f t="shared" si="1"/>
        <v>11.175278622087133</v>
      </c>
      <c r="P19" s="9"/>
    </row>
    <row r="20" spans="1:16">
      <c r="A20" s="12"/>
      <c r="B20" s="25">
        <v>324.31</v>
      </c>
      <c r="C20" s="20" t="s">
        <v>22</v>
      </c>
      <c r="D20" s="46">
        <v>6246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6246</v>
      </c>
      <c r="O20" s="47">
        <f t="shared" si="1"/>
        <v>2.1094224924012157</v>
      </c>
      <c r="P20" s="9"/>
    </row>
    <row r="21" spans="1:16">
      <c r="A21" s="12"/>
      <c r="B21" s="25">
        <v>324.61</v>
      </c>
      <c r="C21" s="20" t="s">
        <v>23</v>
      </c>
      <c r="D21" s="46">
        <v>10262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10262</v>
      </c>
      <c r="O21" s="47">
        <f t="shared" si="1"/>
        <v>3.4657210401891252</v>
      </c>
      <c r="P21" s="9"/>
    </row>
    <row r="22" spans="1:16">
      <c r="A22" s="12"/>
      <c r="B22" s="25">
        <v>324.70999999999998</v>
      </c>
      <c r="C22" s="20" t="s">
        <v>24</v>
      </c>
      <c r="D22" s="46">
        <v>4096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4096</v>
      </c>
      <c r="O22" s="47">
        <f t="shared" si="1"/>
        <v>1.3833164471462345</v>
      </c>
      <c r="P22" s="9"/>
    </row>
    <row r="23" spans="1:16">
      <c r="A23" s="12"/>
      <c r="B23" s="25">
        <v>329</v>
      </c>
      <c r="C23" s="20" t="s">
        <v>25</v>
      </c>
      <c r="D23" s="46">
        <v>21610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31" si="5">SUM(D23:M23)</f>
        <v>21610</v>
      </c>
      <c r="O23" s="47">
        <f t="shared" si="1"/>
        <v>7.2982100641675114</v>
      </c>
      <c r="P23" s="9"/>
    </row>
    <row r="24" spans="1:16" ht="15.75">
      <c r="A24" s="29" t="s">
        <v>27</v>
      </c>
      <c r="B24" s="30"/>
      <c r="C24" s="31"/>
      <c r="D24" s="32">
        <f t="shared" ref="D24:M24" si="6">SUM(D25:D30)</f>
        <v>334270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250000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44">
        <f t="shared" si="5"/>
        <v>584270</v>
      </c>
      <c r="O24" s="45">
        <f t="shared" si="1"/>
        <v>197.32185072610605</v>
      </c>
      <c r="P24" s="10"/>
    </row>
    <row r="25" spans="1:16">
      <c r="A25" s="12"/>
      <c r="B25" s="25">
        <v>331.2</v>
      </c>
      <c r="C25" s="20" t="s">
        <v>26</v>
      </c>
      <c r="D25" s="46">
        <v>61547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61547</v>
      </c>
      <c r="O25" s="47">
        <f t="shared" si="1"/>
        <v>20.785883147585274</v>
      </c>
      <c r="P25" s="9"/>
    </row>
    <row r="26" spans="1:16">
      <c r="A26" s="12"/>
      <c r="B26" s="25">
        <v>334.35</v>
      </c>
      <c r="C26" s="20" t="s">
        <v>72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250000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250000</v>
      </c>
      <c r="O26" s="47">
        <f t="shared" si="1"/>
        <v>84.430935494765279</v>
      </c>
      <c r="P26" s="9"/>
    </row>
    <row r="27" spans="1:16">
      <c r="A27" s="12"/>
      <c r="B27" s="25">
        <v>335.12</v>
      </c>
      <c r="C27" s="20" t="s">
        <v>29</v>
      </c>
      <c r="D27" s="46">
        <v>77123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77123</v>
      </c>
      <c r="O27" s="47">
        <f t="shared" si="1"/>
        <v>26.04626815265113</v>
      </c>
      <c r="P27" s="9"/>
    </row>
    <row r="28" spans="1:16">
      <c r="A28" s="12"/>
      <c r="B28" s="25">
        <v>335.14</v>
      </c>
      <c r="C28" s="20" t="s">
        <v>73</v>
      </c>
      <c r="D28" s="46">
        <v>60123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60123</v>
      </c>
      <c r="O28" s="47">
        <f t="shared" si="1"/>
        <v>20.304964539007091</v>
      </c>
      <c r="P28" s="9"/>
    </row>
    <row r="29" spans="1:16">
      <c r="A29" s="12"/>
      <c r="B29" s="25">
        <v>335.15</v>
      </c>
      <c r="C29" s="20" t="s">
        <v>74</v>
      </c>
      <c r="D29" s="46">
        <v>3924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3924</v>
      </c>
      <c r="O29" s="47">
        <f t="shared" si="1"/>
        <v>1.3252279635258359</v>
      </c>
      <c r="P29" s="9"/>
    </row>
    <row r="30" spans="1:16">
      <c r="A30" s="12"/>
      <c r="B30" s="25">
        <v>335.18</v>
      </c>
      <c r="C30" s="20" t="s">
        <v>30</v>
      </c>
      <c r="D30" s="46">
        <v>131553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131553</v>
      </c>
      <c r="O30" s="47">
        <f t="shared" si="1"/>
        <v>44.428571428571431</v>
      </c>
      <c r="P30" s="9"/>
    </row>
    <row r="31" spans="1:16" ht="15.75">
      <c r="A31" s="29" t="s">
        <v>36</v>
      </c>
      <c r="B31" s="30"/>
      <c r="C31" s="31"/>
      <c r="D31" s="32">
        <f t="shared" ref="D31:M31" si="7">SUM(D32:D39)</f>
        <v>427153</v>
      </c>
      <c r="E31" s="32">
        <f t="shared" si="7"/>
        <v>0</v>
      </c>
      <c r="F31" s="32">
        <f t="shared" si="7"/>
        <v>0</v>
      </c>
      <c r="G31" s="32">
        <f t="shared" si="7"/>
        <v>0</v>
      </c>
      <c r="H31" s="32">
        <f t="shared" si="7"/>
        <v>0</v>
      </c>
      <c r="I31" s="32">
        <f t="shared" si="7"/>
        <v>702254</v>
      </c>
      <c r="J31" s="32">
        <f t="shared" si="7"/>
        <v>0</v>
      </c>
      <c r="K31" s="32">
        <f t="shared" si="7"/>
        <v>0</v>
      </c>
      <c r="L31" s="32">
        <f t="shared" si="7"/>
        <v>0</v>
      </c>
      <c r="M31" s="32">
        <f t="shared" si="7"/>
        <v>0</v>
      </c>
      <c r="N31" s="32">
        <f t="shared" si="5"/>
        <v>1129407</v>
      </c>
      <c r="O31" s="45">
        <f t="shared" si="1"/>
        <v>381.42755825734548</v>
      </c>
      <c r="P31" s="10"/>
    </row>
    <row r="32" spans="1:16">
      <c r="A32" s="12"/>
      <c r="B32" s="25">
        <v>341.9</v>
      </c>
      <c r="C32" s="20" t="s">
        <v>39</v>
      </c>
      <c r="D32" s="46">
        <v>57319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ref="N32:N39" si="8">SUM(D32:M32)</f>
        <v>57319</v>
      </c>
      <c r="O32" s="47">
        <f t="shared" si="1"/>
        <v>19.357987166497804</v>
      </c>
      <c r="P32" s="9"/>
    </row>
    <row r="33" spans="1:16">
      <c r="A33" s="12"/>
      <c r="B33" s="25">
        <v>343.3</v>
      </c>
      <c r="C33" s="20" t="s">
        <v>40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549859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549859</v>
      </c>
      <c r="O33" s="47">
        <f t="shared" si="1"/>
        <v>185.70043904086458</v>
      </c>
      <c r="P33" s="9"/>
    </row>
    <row r="34" spans="1:16">
      <c r="A34" s="12"/>
      <c r="B34" s="25">
        <v>343.4</v>
      </c>
      <c r="C34" s="20" t="s">
        <v>41</v>
      </c>
      <c r="D34" s="46">
        <v>336549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336549</v>
      </c>
      <c r="O34" s="47">
        <f t="shared" si="1"/>
        <v>113.66058763931105</v>
      </c>
      <c r="P34" s="9"/>
    </row>
    <row r="35" spans="1:16">
      <c r="A35" s="12"/>
      <c r="B35" s="25">
        <v>343.5</v>
      </c>
      <c r="C35" s="20" t="s">
        <v>42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108470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108470</v>
      </c>
      <c r="O35" s="47">
        <f t="shared" si="1"/>
        <v>36.632894292468762</v>
      </c>
      <c r="P35" s="9"/>
    </row>
    <row r="36" spans="1:16">
      <c r="A36" s="12"/>
      <c r="B36" s="25">
        <v>343.8</v>
      </c>
      <c r="C36" s="20" t="s">
        <v>67</v>
      </c>
      <c r="D36" s="46">
        <v>4500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4500</v>
      </c>
      <c r="O36" s="47">
        <f t="shared" si="1"/>
        <v>1.5197568389057752</v>
      </c>
      <c r="P36" s="9"/>
    </row>
    <row r="37" spans="1:16">
      <c r="A37" s="12"/>
      <c r="B37" s="25">
        <v>343.9</v>
      </c>
      <c r="C37" s="20" t="s">
        <v>43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43925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43925</v>
      </c>
      <c r="O37" s="47">
        <f t="shared" si="1"/>
        <v>14.83451536643026</v>
      </c>
      <c r="P37" s="9"/>
    </row>
    <row r="38" spans="1:16">
      <c r="A38" s="12"/>
      <c r="B38" s="25">
        <v>344.9</v>
      </c>
      <c r="C38" s="20" t="s">
        <v>44</v>
      </c>
      <c r="D38" s="46">
        <v>14498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14498</v>
      </c>
      <c r="O38" s="47">
        <f t="shared" si="1"/>
        <v>4.8963188112124278</v>
      </c>
      <c r="P38" s="9"/>
    </row>
    <row r="39" spans="1:16">
      <c r="A39" s="12"/>
      <c r="B39" s="25">
        <v>347.2</v>
      </c>
      <c r="C39" s="20" t="s">
        <v>45</v>
      </c>
      <c r="D39" s="46">
        <v>14287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14287</v>
      </c>
      <c r="O39" s="47">
        <f t="shared" si="1"/>
        <v>4.8250591016548467</v>
      </c>
      <c r="P39" s="9"/>
    </row>
    <row r="40" spans="1:16" ht="15.75">
      <c r="A40" s="29" t="s">
        <v>37</v>
      </c>
      <c r="B40" s="30"/>
      <c r="C40" s="31"/>
      <c r="D40" s="32">
        <f t="shared" ref="D40:M40" si="9">SUM(D41:D42)</f>
        <v>11416</v>
      </c>
      <c r="E40" s="32">
        <f t="shared" si="9"/>
        <v>0</v>
      </c>
      <c r="F40" s="32">
        <f t="shared" si="9"/>
        <v>0</v>
      </c>
      <c r="G40" s="32">
        <f t="shared" si="9"/>
        <v>0</v>
      </c>
      <c r="H40" s="32">
        <f t="shared" si="9"/>
        <v>0</v>
      </c>
      <c r="I40" s="32">
        <f t="shared" si="9"/>
        <v>0</v>
      </c>
      <c r="J40" s="32">
        <f t="shared" si="9"/>
        <v>0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 t="shared" ref="N40:N51" si="10">SUM(D40:M40)</f>
        <v>11416</v>
      </c>
      <c r="O40" s="45">
        <f t="shared" si="1"/>
        <v>3.8554542384329618</v>
      </c>
      <c r="P40" s="10"/>
    </row>
    <row r="41" spans="1:16">
      <c r="A41" s="13"/>
      <c r="B41" s="39">
        <v>351.1</v>
      </c>
      <c r="C41" s="21" t="s">
        <v>48</v>
      </c>
      <c r="D41" s="46">
        <v>11073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11073</v>
      </c>
      <c r="O41" s="47">
        <f t="shared" si="1"/>
        <v>3.739614994934144</v>
      </c>
      <c r="P41" s="9"/>
    </row>
    <row r="42" spans="1:16">
      <c r="A42" s="13"/>
      <c r="B42" s="39">
        <v>354</v>
      </c>
      <c r="C42" s="21" t="s">
        <v>49</v>
      </c>
      <c r="D42" s="46">
        <v>343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343</v>
      </c>
      <c r="O42" s="47">
        <f t="shared" si="1"/>
        <v>0.11583924349881797</v>
      </c>
      <c r="P42" s="9"/>
    </row>
    <row r="43" spans="1:16" ht="15.75">
      <c r="A43" s="29" t="s">
        <v>3</v>
      </c>
      <c r="B43" s="30"/>
      <c r="C43" s="31"/>
      <c r="D43" s="32">
        <f t="shared" ref="D43:M43" si="11">SUM(D44:D48)</f>
        <v>38740</v>
      </c>
      <c r="E43" s="32">
        <f t="shared" si="11"/>
        <v>0</v>
      </c>
      <c r="F43" s="32">
        <f t="shared" si="11"/>
        <v>0</v>
      </c>
      <c r="G43" s="32">
        <f t="shared" si="11"/>
        <v>0</v>
      </c>
      <c r="H43" s="32">
        <f t="shared" si="11"/>
        <v>0</v>
      </c>
      <c r="I43" s="32">
        <f t="shared" si="11"/>
        <v>910</v>
      </c>
      <c r="J43" s="32">
        <f t="shared" si="11"/>
        <v>0</v>
      </c>
      <c r="K43" s="32">
        <f t="shared" si="11"/>
        <v>0</v>
      </c>
      <c r="L43" s="32">
        <f t="shared" si="11"/>
        <v>0</v>
      </c>
      <c r="M43" s="32">
        <f t="shared" si="11"/>
        <v>0</v>
      </c>
      <c r="N43" s="32">
        <f t="shared" si="10"/>
        <v>39650</v>
      </c>
      <c r="O43" s="45">
        <f t="shared" si="1"/>
        <v>13.390746369469774</v>
      </c>
      <c r="P43" s="10"/>
    </row>
    <row r="44" spans="1:16">
      <c r="A44" s="12"/>
      <c r="B44" s="25">
        <v>361.1</v>
      </c>
      <c r="C44" s="20" t="s">
        <v>50</v>
      </c>
      <c r="D44" s="46">
        <v>1374</v>
      </c>
      <c r="E44" s="46">
        <v>0</v>
      </c>
      <c r="F44" s="46">
        <v>0</v>
      </c>
      <c r="G44" s="46">
        <v>0</v>
      </c>
      <c r="H44" s="46">
        <v>0</v>
      </c>
      <c r="I44" s="46">
        <v>910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2284</v>
      </c>
      <c r="O44" s="47">
        <f t="shared" si="1"/>
        <v>0.77136102668017559</v>
      </c>
      <c r="P44" s="9"/>
    </row>
    <row r="45" spans="1:16">
      <c r="A45" s="12"/>
      <c r="B45" s="25">
        <v>362</v>
      </c>
      <c r="C45" s="20" t="s">
        <v>51</v>
      </c>
      <c r="D45" s="46">
        <v>8630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8630</v>
      </c>
      <c r="O45" s="47">
        <f t="shared" si="1"/>
        <v>2.9145558932792976</v>
      </c>
      <c r="P45" s="9"/>
    </row>
    <row r="46" spans="1:16">
      <c r="A46" s="12"/>
      <c r="B46" s="25">
        <v>365</v>
      </c>
      <c r="C46" s="20" t="s">
        <v>68</v>
      </c>
      <c r="D46" s="46">
        <v>3757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3757</v>
      </c>
      <c r="O46" s="47">
        <f t="shared" si="1"/>
        <v>1.2688280986153326</v>
      </c>
      <c r="P46" s="9"/>
    </row>
    <row r="47" spans="1:16">
      <c r="A47" s="12"/>
      <c r="B47" s="25">
        <v>366</v>
      </c>
      <c r="C47" s="20" t="s">
        <v>75</v>
      </c>
      <c r="D47" s="46">
        <v>2414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2414</v>
      </c>
      <c r="O47" s="47">
        <f t="shared" si="1"/>
        <v>0.81526511313745353</v>
      </c>
      <c r="P47" s="9"/>
    </row>
    <row r="48" spans="1:16">
      <c r="A48" s="12"/>
      <c r="B48" s="25">
        <v>369.9</v>
      </c>
      <c r="C48" s="20" t="s">
        <v>53</v>
      </c>
      <c r="D48" s="46">
        <v>22565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22565</v>
      </c>
      <c r="O48" s="47">
        <f t="shared" si="1"/>
        <v>7.6207362377575141</v>
      </c>
      <c r="P48" s="9"/>
    </row>
    <row r="49" spans="1:119" ht="15.75">
      <c r="A49" s="29" t="s">
        <v>38</v>
      </c>
      <c r="B49" s="30"/>
      <c r="C49" s="31"/>
      <c r="D49" s="32">
        <f t="shared" ref="D49:M49" si="12">SUM(D50:D50)</f>
        <v>592500</v>
      </c>
      <c r="E49" s="32">
        <f t="shared" si="12"/>
        <v>0</v>
      </c>
      <c r="F49" s="32">
        <f t="shared" si="12"/>
        <v>0</v>
      </c>
      <c r="G49" s="32">
        <f t="shared" si="12"/>
        <v>0</v>
      </c>
      <c r="H49" s="32">
        <f t="shared" si="12"/>
        <v>0</v>
      </c>
      <c r="I49" s="32">
        <f t="shared" si="12"/>
        <v>0</v>
      </c>
      <c r="J49" s="32">
        <f t="shared" si="12"/>
        <v>0</v>
      </c>
      <c r="K49" s="32">
        <f t="shared" si="12"/>
        <v>0</v>
      </c>
      <c r="L49" s="32">
        <f t="shared" si="12"/>
        <v>0</v>
      </c>
      <c r="M49" s="32">
        <f t="shared" si="12"/>
        <v>0</v>
      </c>
      <c r="N49" s="32">
        <f t="shared" si="10"/>
        <v>592500</v>
      </c>
      <c r="O49" s="45">
        <f t="shared" si="1"/>
        <v>200.10131712259371</v>
      </c>
      <c r="P49" s="9"/>
    </row>
    <row r="50" spans="1:119" ht="15.75" thickBot="1">
      <c r="A50" s="12"/>
      <c r="B50" s="25">
        <v>384</v>
      </c>
      <c r="C50" s="20" t="s">
        <v>76</v>
      </c>
      <c r="D50" s="46">
        <v>592500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592500</v>
      </c>
      <c r="O50" s="47">
        <f t="shared" si="1"/>
        <v>200.10131712259371</v>
      </c>
      <c r="P50" s="9"/>
    </row>
    <row r="51" spans="1:119" ht="16.5" thickBot="1">
      <c r="A51" s="14" t="s">
        <v>46</v>
      </c>
      <c r="B51" s="23"/>
      <c r="C51" s="22"/>
      <c r="D51" s="15">
        <f t="shared" ref="D51:M51" si="13">SUM(D5,D14,D24,D31,D40,D43,D49)</f>
        <v>2991110</v>
      </c>
      <c r="E51" s="15">
        <f t="shared" si="13"/>
        <v>0</v>
      </c>
      <c r="F51" s="15">
        <f t="shared" si="13"/>
        <v>0</v>
      </c>
      <c r="G51" s="15">
        <f t="shared" si="13"/>
        <v>0</v>
      </c>
      <c r="H51" s="15">
        <f t="shared" si="13"/>
        <v>0</v>
      </c>
      <c r="I51" s="15">
        <f t="shared" si="13"/>
        <v>986254</v>
      </c>
      <c r="J51" s="15">
        <f t="shared" si="13"/>
        <v>0</v>
      </c>
      <c r="K51" s="15">
        <f t="shared" si="13"/>
        <v>0</v>
      </c>
      <c r="L51" s="15">
        <f t="shared" si="13"/>
        <v>0</v>
      </c>
      <c r="M51" s="15">
        <f t="shared" si="13"/>
        <v>0</v>
      </c>
      <c r="N51" s="15">
        <f t="shared" si="10"/>
        <v>3977364</v>
      </c>
      <c r="O51" s="38">
        <f t="shared" si="1"/>
        <v>1343.2502532928065</v>
      </c>
      <c r="P51" s="6"/>
      <c r="Q51" s="2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</row>
    <row r="52" spans="1:119">
      <c r="A52" s="16"/>
      <c r="B52" s="18"/>
      <c r="C52" s="18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9"/>
    </row>
    <row r="53" spans="1:119">
      <c r="A53" s="40"/>
      <c r="B53" s="41"/>
      <c r="C53" s="41"/>
      <c r="D53" s="42"/>
      <c r="E53" s="42"/>
      <c r="F53" s="42"/>
      <c r="G53" s="42"/>
      <c r="H53" s="42"/>
      <c r="I53" s="42"/>
      <c r="J53" s="42"/>
      <c r="K53" s="42"/>
      <c r="L53" s="118" t="s">
        <v>77</v>
      </c>
      <c r="M53" s="118"/>
      <c r="N53" s="118"/>
      <c r="O53" s="43">
        <v>2961</v>
      </c>
    </row>
    <row r="54" spans="1:119">
      <c r="A54" s="119"/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7"/>
    </row>
    <row r="55" spans="1:119" ht="15.75" customHeight="1" thickBot="1">
      <c r="A55" s="120" t="s">
        <v>70</v>
      </c>
      <c r="B55" s="99"/>
      <c r="C55" s="99"/>
      <c r="D55" s="99"/>
      <c r="E55" s="99"/>
      <c r="F55" s="99"/>
      <c r="G55" s="99"/>
      <c r="H55" s="99"/>
      <c r="I55" s="99"/>
      <c r="J55" s="99"/>
      <c r="K55" s="99"/>
      <c r="L55" s="99"/>
      <c r="M55" s="99"/>
      <c r="N55" s="99"/>
      <c r="O55" s="100"/>
    </row>
  </sheetData>
  <mergeCells count="10">
    <mergeCell ref="L53:N53"/>
    <mergeCell ref="A54:O54"/>
    <mergeCell ref="A55:O5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5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55</v>
      </c>
      <c r="B3" s="108"/>
      <c r="C3" s="109"/>
      <c r="D3" s="128" t="s">
        <v>32</v>
      </c>
      <c r="E3" s="129"/>
      <c r="F3" s="129"/>
      <c r="G3" s="129"/>
      <c r="H3" s="130"/>
      <c r="I3" s="128" t="s">
        <v>33</v>
      </c>
      <c r="J3" s="130"/>
      <c r="K3" s="128" t="s">
        <v>35</v>
      </c>
      <c r="L3" s="130"/>
      <c r="M3" s="36"/>
      <c r="N3" s="37"/>
      <c r="O3" s="131" t="s">
        <v>60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56</v>
      </c>
      <c r="F4" s="34" t="s">
        <v>57</v>
      </c>
      <c r="G4" s="34" t="s">
        <v>58</v>
      </c>
      <c r="H4" s="34" t="s">
        <v>5</v>
      </c>
      <c r="I4" s="34" t="s">
        <v>6</v>
      </c>
      <c r="J4" s="35" t="s">
        <v>59</v>
      </c>
      <c r="K4" s="35" t="s">
        <v>7</v>
      </c>
      <c r="L4" s="35" t="s">
        <v>8</v>
      </c>
      <c r="M4" s="35" t="s">
        <v>9</v>
      </c>
      <c r="N4" s="35" t="s">
        <v>34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1444781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1444781</v>
      </c>
      <c r="O5" s="33">
        <f t="shared" ref="O5:O46" si="1">(N5/O$48)</f>
        <v>500.27042936288086</v>
      </c>
      <c r="P5" s="6"/>
    </row>
    <row r="6" spans="1:133">
      <c r="A6" s="12"/>
      <c r="B6" s="25">
        <v>311</v>
      </c>
      <c r="C6" s="20" t="s">
        <v>2</v>
      </c>
      <c r="D6" s="46">
        <v>846635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846635</v>
      </c>
      <c r="O6" s="47">
        <f t="shared" si="1"/>
        <v>293.15616343490302</v>
      </c>
      <c r="P6" s="9"/>
    </row>
    <row r="7" spans="1:133">
      <c r="A7" s="12"/>
      <c r="B7" s="25">
        <v>312.3</v>
      </c>
      <c r="C7" s="20" t="s">
        <v>10</v>
      </c>
      <c r="D7" s="46">
        <v>15086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15086</v>
      </c>
      <c r="O7" s="47">
        <f t="shared" si="1"/>
        <v>5.2236842105263159</v>
      </c>
      <c r="P7" s="9"/>
    </row>
    <row r="8" spans="1:133">
      <c r="A8" s="12"/>
      <c r="B8" s="25">
        <v>312.41000000000003</v>
      </c>
      <c r="C8" s="20" t="s">
        <v>12</v>
      </c>
      <c r="D8" s="46">
        <v>84057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84057</v>
      </c>
      <c r="O8" s="47">
        <f t="shared" si="1"/>
        <v>29.105609418282548</v>
      </c>
      <c r="P8" s="9"/>
    </row>
    <row r="9" spans="1:133">
      <c r="A9" s="12"/>
      <c r="B9" s="25">
        <v>312.42</v>
      </c>
      <c r="C9" s="20" t="s">
        <v>11</v>
      </c>
      <c r="D9" s="46">
        <v>52405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52405</v>
      </c>
      <c r="O9" s="47">
        <f t="shared" si="1"/>
        <v>18.145775623268698</v>
      </c>
      <c r="P9" s="9"/>
    </row>
    <row r="10" spans="1:133">
      <c r="A10" s="12"/>
      <c r="B10" s="25">
        <v>314.10000000000002</v>
      </c>
      <c r="C10" s="20" t="s">
        <v>13</v>
      </c>
      <c r="D10" s="46">
        <v>286542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286542</v>
      </c>
      <c r="O10" s="47">
        <f t="shared" si="1"/>
        <v>99.218144044321335</v>
      </c>
      <c r="P10" s="9"/>
    </row>
    <row r="11" spans="1:133">
      <c r="A11" s="12"/>
      <c r="B11" s="25">
        <v>314.3</v>
      </c>
      <c r="C11" s="20" t="s">
        <v>14</v>
      </c>
      <c r="D11" s="46">
        <v>33812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33812</v>
      </c>
      <c r="O11" s="47">
        <f t="shared" si="1"/>
        <v>11.707756232686981</v>
      </c>
      <c r="P11" s="9"/>
    </row>
    <row r="12" spans="1:133">
      <c r="A12" s="12"/>
      <c r="B12" s="25">
        <v>314.8</v>
      </c>
      <c r="C12" s="20" t="s">
        <v>64</v>
      </c>
      <c r="D12" s="46">
        <v>4550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4550</v>
      </c>
      <c r="O12" s="47">
        <f t="shared" si="1"/>
        <v>1.5754847645429362</v>
      </c>
      <c r="P12" s="9"/>
    </row>
    <row r="13" spans="1:133">
      <c r="A13" s="12"/>
      <c r="B13" s="25">
        <v>315</v>
      </c>
      <c r="C13" s="20" t="s">
        <v>16</v>
      </c>
      <c r="D13" s="46">
        <v>121694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121694</v>
      </c>
      <c r="O13" s="47">
        <f t="shared" si="1"/>
        <v>42.137811634349028</v>
      </c>
      <c r="P13" s="9"/>
    </row>
    <row r="14" spans="1:133" ht="15.75">
      <c r="A14" s="29" t="s">
        <v>17</v>
      </c>
      <c r="B14" s="30"/>
      <c r="C14" s="31"/>
      <c r="D14" s="32">
        <f t="shared" ref="D14:M14" si="3">SUM(D15:D23)</f>
        <v>438864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37242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476106</v>
      </c>
      <c r="O14" s="45">
        <f t="shared" si="1"/>
        <v>164.85664819944597</v>
      </c>
      <c r="P14" s="10"/>
    </row>
    <row r="15" spans="1:133">
      <c r="A15" s="12"/>
      <c r="B15" s="25">
        <v>322</v>
      </c>
      <c r="C15" s="20" t="s">
        <v>0</v>
      </c>
      <c r="D15" s="46">
        <v>31292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31292</v>
      </c>
      <c r="O15" s="47">
        <f t="shared" si="1"/>
        <v>10.835180055401661</v>
      </c>
      <c r="P15" s="9"/>
    </row>
    <row r="16" spans="1:133">
      <c r="A16" s="12"/>
      <c r="B16" s="25">
        <v>323.10000000000002</v>
      </c>
      <c r="C16" s="20" t="s">
        <v>18</v>
      </c>
      <c r="D16" s="46">
        <v>273754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2" si="4">SUM(D16:M16)</f>
        <v>273754</v>
      </c>
      <c r="O16" s="47">
        <f t="shared" si="1"/>
        <v>94.79016620498615</v>
      </c>
      <c r="P16" s="9"/>
    </row>
    <row r="17" spans="1:16">
      <c r="A17" s="12"/>
      <c r="B17" s="25">
        <v>323.3</v>
      </c>
      <c r="C17" s="20" t="s">
        <v>65</v>
      </c>
      <c r="D17" s="46">
        <v>27188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27188</v>
      </c>
      <c r="O17" s="47">
        <f t="shared" si="1"/>
        <v>9.4141274238227144</v>
      </c>
      <c r="P17" s="9"/>
    </row>
    <row r="18" spans="1:16">
      <c r="A18" s="12"/>
      <c r="B18" s="25">
        <v>324.11</v>
      </c>
      <c r="C18" s="20" t="s">
        <v>20</v>
      </c>
      <c r="D18" s="46">
        <v>6774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6774</v>
      </c>
      <c r="O18" s="47">
        <f t="shared" si="1"/>
        <v>2.3455678670360109</v>
      </c>
      <c r="P18" s="9"/>
    </row>
    <row r="19" spans="1:16">
      <c r="A19" s="12"/>
      <c r="B19" s="25">
        <v>324.20999999999998</v>
      </c>
      <c r="C19" s="20" t="s">
        <v>21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37242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37242</v>
      </c>
      <c r="O19" s="47">
        <f t="shared" si="1"/>
        <v>12.895429362880886</v>
      </c>
      <c r="P19" s="9"/>
    </row>
    <row r="20" spans="1:16">
      <c r="A20" s="12"/>
      <c r="B20" s="25">
        <v>324.31</v>
      </c>
      <c r="C20" s="20" t="s">
        <v>22</v>
      </c>
      <c r="D20" s="46">
        <v>5322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5322</v>
      </c>
      <c r="O20" s="47">
        <f t="shared" si="1"/>
        <v>1.8427977839335179</v>
      </c>
      <c r="P20" s="9"/>
    </row>
    <row r="21" spans="1:16">
      <c r="A21" s="12"/>
      <c r="B21" s="25">
        <v>324.61</v>
      </c>
      <c r="C21" s="20" t="s">
        <v>23</v>
      </c>
      <c r="D21" s="46">
        <v>9412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9412</v>
      </c>
      <c r="O21" s="47">
        <f t="shared" si="1"/>
        <v>3.2590027700831024</v>
      </c>
      <c r="P21" s="9"/>
    </row>
    <row r="22" spans="1:16">
      <c r="A22" s="12"/>
      <c r="B22" s="25">
        <v>324.70999999999998</v>
      </c>
      <c r="C22" s="20" t="s">
        <v>24</v>
      </c>
      <c r="D22" s="46">
        <v>3490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3490</v>
      </c>
      <c r="O22" s="47">
        <f t="shared" si="1"/>
        <v>1.2084487534626038</v>
      </c>
      <c r="P22" s="9"/>
    </row>
    <row r="23" spans="1:16">
      <c r="A23" s="12"/>
      <c r="B23" s="25">
        <v>329</v>
      </c>
      <c r="C23" s="20" t="s">
        <v>25</v>
      </c>
      <c r="D23" s="46">
        <v>81632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29" si="5">SUM(D23:M23)</f>
        <v>81632</v>
      </c>
      <c r="O23" s="47">
        <f t="shared" si="1"/>
        <v>28.265927977839336</v>
      </c>
      <c r="P23" s="9"/>
    </row>
    <row r="24" spans="1:16" ht="15.75">
      <c r="A24" s="29" t="s">
        <v>27</v>
      </c>
      <c r="B24" s="30"/>
      <c r="C24" s="31"/>
      <c r="D24" s="32">
        <f t="shared" ref="D24:M24" si="6">SUM(D25:D28)</f>
        <v>289553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44">
        <f t="shared" si="5"/>
        <v>289553</v>
      </c>
      <c r="O24" s="45">
        <f t="shared" si="1"/>
        <v>100.26073407202216</v>
      </c>
      <c r="P24" s="10"/>
    </row>
    <row r="25" spans="1:16">
      <c r="A25" s="12"/>
      <c r="B25" s="25">
        <v>334.2</v>
      </c>
      <c r="C25" s="20" t="s">
        <v>66</v>
      </c>
      <c r="D25" s="46">
        <v>88993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88993</v>
      </c>
      <c r="O25" s="47">
        <f t="shared" si="1"/>
        <v>30.814750692520775</v>
      </c>
      <c r="P25" s="9"/>
    </row>
    <row r="26" spans="1:16">
      <c r="A26" s="12"/>
      <c r="B26" s="25">
        <v>335.12</v>
      </c>
      <c r="C26" s="20" t="s">
        <v>29</v>
      </c>
      <c r="D26" s="46">
        <v>57330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57330</v>
      </c>
      <c r="O26" s="47">
        <f t="shared" si="1"/>
        <v>19.851108033240997</v>
      </c>
      <c r="P26" s="9"/>
    </row>
    <row r="27" spans="1:16">
      <c r="A27" s="12"/>
      <c r="B27" s="25">
        <v>335.18</v>
      </c>
      <c r="C27" s="20" t="s">
        <v>30</v>
      </c>
      <c r="D27" s="46">
        <v>124120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124120</v>
      </c>
      <c r="O27" s="47">
        <f t="shared" si="1"/>
        <v>42.977839335180057</v>
      </c>
      <c r="P27" s="9"/>
    </row>
    <row r="28" spans="1:16">
      <c r="A28" s="12"/>
      <c r="B28" s="25">
        <v>335.49</v>
      </c>
      <c r="C28" s="20" t="s">
        <v>31</v>
      </c>
      <c r="D28" s="46">
        <v>19110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19110</v>
      </c>
      <c r="O28" s="47">
        <f t="shared" si="1"/>
        <v>6.6170360110803328</v>
      </c>
      <c r="P28" s="9"/>
    </row>
    <row r="29" spans="1:16" ht="15.75">
      <c r="A29" s="29" t="s">
        <v>36</v>
      </c>
      <c r="B29" s="30"/>
      <c r="C29" s="31"/>
      <c r="D29" s="32">
        <f t="shared" ref="D29:M29" si="7">SUM(D30:D37)</f>
        <v>489756</v>
      </c>
      <c r="E29" s="32">
        <f t="shared" si="7"/>
        <v>0</v>
      </c>
      <c r="F29" s="32">
        <f t="shared" si="7"/>
        <v>0</v>
      </c>
      <c r="G29" s="32">
        <f t="shared" si="7"/>
        <v>0</v>
      </c>
      <c r="H29" s="32">
        <f t="shared" si="7"/>
        <v>0</v>
      </c>
      <c r="I29" s="32">
        <f t="shared" si="7"/>
        <v>620257</v>
      </c>
      <c r="J29" s="32">
        <f t="shared" si="7"/>
        <v>0</v>
      </c>
      <c r="K29" s="32">
        <f t="shared" si="7"/>
        <v>0</v>
      </c>
      <c r="L29" s="32">
        <f t="shared" si="7"/>
        <v>0</v>
      </c>
      <c r="M29" s="32">
        <f t="shared" si="7"/>
        <v>0</v>
      </c>
      <c r="N29" s="32">
        <f t="shared" si="5"/>
        <v>1110013</v>
      </c>
      <c r="O29" s="45">
        <f t="shared" si="1"/>
        <v>384.35353185595568</v>
      </c>
      <c r="P29" s="10"/>
    </row>
    <row r="30" spans="1:16">
      <c r="A30" s="12"/>
      <c r="B30" s="25">
        <v>341.9</v>
      </c>
      <c r="C30" s="20" t="s">
        <v>39</v>
      </c>
      <c r="D30" s="46">
        <v>53844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37" si="8">SUM(D30:M30)</f>
        <v>53844</v>
      </c>
      <c r="O30" s="47">
        <f t="shared" si="1"/>
        <v>18.644044321329641</v>
      </c>
      <c r="P30" s="9"/>
    </row>
    <row r="31" spans="1:16">
      <c r="A31" s="12"/>
      <c r="B31" s="25">
        <v>343.3</v>
      </c>
      <c r="C31" s="20" t="s">
        <v>40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485741</v>
      </c>
      <c r="J31" s="46">
        <v>0</v>
      </c>
      <c r="K31" s="46">
        <v>0</v>
      </c>
      <c r="L31" s="46">
        <v>0</v>
      </c>
      <c r="M31" s="46">
        <v>0</v>
      </c>
      <c r="N31" s="46">
        <f t="shared" si="8"/>
        <v>485741</v>
      </c>
      <c r="O31" s="47">
        <f t="shared" si="1"/>
        <v>168.19286703601108</v>
      </c>
      <c r="P31" s="9"/>
    </row>
    <row r="32" spans="1:16">
      <c r="A32" s="12"/>
      <c r="B32" s="25">
        <v>343.4</v>
      </c>
      <c r="C32" s="20" t="s">
        <v>41</v>
      </c>
      <c r="D32" s="46">
        <v>332286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8"/>
        <v>332286</v>
      </c>
      <c r="O32" s="47">
        <f t="shared" si="1"/>
        <v>115.05747922437673</v>
      </c>
      <c r="P32" s="9"/>
    </row>
    <row r="33" spans="1:119">
      <c r="A33" s="12"/>
      <c r="B33" s="25">
        <v>343.5</v>
      </c>
      <c r="C33" s="20" t="s">
        <v>42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90582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90582</v>
      </c>
      <c r="O33" s="47">
        <f t="shared" si="1"/>
        <v>31.364958448753463</v>
      </c>
      <c r="P33" s="9"/>
    </row>
    <row r="34" spans="1:119">
      <c r="A34" s="12"/>
      <c r="B34" s="25">
        <v>343.8</v>
      </c>
      <c r="C34" s="20" t="s">
        <v>67</v>
      </c>
      <c r="D34" s="46">
        <v>88557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88557</v>
      </c>
      <c r="O34" s="47">
        <f t="shared" si="1"/>
        <v>30.663781163434901</v>
      </c>
      <c r="P34" s="9"/>
    </row>
    <row r="35" spans="1:119">
      <c r="A35" s="12"/>
      <c r="B35" s="25">
        <v>343.9</v>
      </c>
      <c r="C35" s="20" t="s">
        <v>43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43934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43934</v>
      </c>
      <c r="O35" s="47">
        <f t="shared" si="1"/>
        <v>15.212603878116344</v>
      </c>
      <c r="P35" s="9"/>
    </row>
    <row r="36" spans="1:119">
      <c r="A36" s="12"/>
      <c r="B36" s="25">
        <v>344.9</v>
      </c>
      <c r="C36" s="20" t="s">
        <v>44</v>
      </c>
      <c r="D36" s="46">
        <v>12996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12996</v>
      </c>
      <c r="O36" s="47">
        <f t="shared" si="1"/>
        <v>4.5</v>
      </c>
      <c r="P36" s="9"/>
    </row>
    <row r="37" spans="1:119">
      <c r="A37" s="12"/>
      <c r="B37" s="25">
        <v>347.2</v>
      </c>
      <c r="C37" s="20" t="s">
        <v>45</v>
      </c>
      <c r="D37" s="46">
        <v>2073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2073</v>
      </c>
      <c r="O37" s="47">
        <f t="shared" si="1"/>
        <v>0.71779778393351801</v>
      </c>
      <c r="P37" s="9"/>
    </row>
    <row r="38" spans="1:119" ht="15.75">
      <c r="A38" s="29" t="s">
        <v>37</v>
      </c>
      <c r="B38" s="30"/>
      <c r="C38" s="31"/>
      <c r="D38" s="32">
        <f t="shared" ref="D38:M38" si="9">SUM(D39:D40)</f>
        <v>17622</v>
      </c>
      <c r="E38" s="32">
        <f t="shared" si="9"/>
        <v>0</v>
      </c>
      <c r="F38" s="32">
        <f t="shared" si="9"/>
        <v>0</v>
      </c>
      <c r="G38" s="32">
        <f t="shared" si="9"/>
        <v>0</v>
      </c>
      <c r="H38" s="32">
        <f t="shared" si="9"/>
        <v>0</v>
      </c>
      <c r="I38" s="32">
        <f t="shared" si="9"/>
        <v>0</v>
      </c>
      <c r="J38" s="32">
        <f t="shared" si="9"/>
        <v>0</v>
      </c>
      <c r="K38" s="32">
        <f t="shared" si="9"/>
        <v>0</v>
      </c>
      <c r="L38" s="32">
        <f t="shared" si="9"/>
        <v>0</v>
      </c>
      <c r="M38" s="32">
        <f t="shared" si="9"/>
        <v>0</v>
      </c>
      <c r="N38" s="32">
        <f t="shared" ref="N38:N46" si="10">SUM(D38:M38)</f>
        <v>17622</v>
      </c>
      <c r="O38" s="45">
        <f t="shared" si="1"/>
        <v>6.1018005540166209</v>
      </c>
      <c r="P38" s="10"/>
    </row>
    <row r="39" spans="1:119">
      <c r="A39" s="13"/>
      <c r="B39" s="39">
        <v>351.1</v>
      </c>
      <c r="C39" s="21" t="s">
        <v>48</v>
      </c>
      <c r="D39" s="46">
        <v>15687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15687</v>
      </c>
      <c r="O39" s="47">
        <f t="shared" si="1"/>
        <v>5.4317867036011078</v>
      </c>
      <c r="P39" s="9"/>
    </row>
    <row r="40" spans="1:119">
      <c r="A40" s="13"/>
      <c r="B40" s="39">
        <v>354</v>
      </c>
      <c r="C40" s="21" t="s">
        <v>49</v>
      </c>
      <c r="D40" s="46">
        <v>1935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1935</v>
      </c>
      <c r="O40" s="47">
        <f t="shared" si="1"/>
        <v>0.67001385041551242</v>
      </c>
      <c r="P40" s="9"/>
    </row>
    <row r="41" spans="1:119" ht="15.75">
      <c r="A41" s="29" t="s">
        <v>3</v>
      </c>
      <c r="B41" s="30"/>
      <c r="C41" s="31"/>
      <c r="D41" s="32">
        <f t="shared" ref="D41:M41" si="11">SUM(D42:D45)</f>
        <v>23112</v>
      </c>
      <c r="E41" s="32">
        <f t="shared" si="11"/>
        <v>0</v>
      </c>
      <c r="F41" s="32">
        <f t="shared" si="11"/>
        <v>0</v>
      </c>
      <c r="G41" s="32">
        <f t="shared" si="11"/>
        <v>0</v>
      </c>
      <c r="H41" s="32">
        <f t="shared" si="11"/>
        <v>0</v>
      </c>
      <c r="I41" s="32">
        <f t="shared" si="11"/>
        <v>2389</v>
      </c>
      <c r="J41" s="32">
        <f t="shared" si="11"/>
        <v>0</v>
      </c>
      <c r="K41" s="32">
        <f t="shared" si="11"/>
        <v>0</v>
      </c>
      <c r="L41" s="32">
        <f t="shared" si="11"/>
        <v>0</v>
      </c>
      <c r="M41" s="32">
        <f t="shared" si="11"/>
        <v>0</v>
      </c>
      <c r="N41" s="32">
        <f t="shared" si="10"/>
        <v>25501</v>
      </c>
      <c r="O41" s="45">
        <f t="shared" si="1"/>
        <v>8.8299861495844869</v>
      </c>
      <c r="P41" s="10"/>
    </row>
    <row r="42" spans="1:119">
      <c r="A42" s="12"/>
      <c r="B42" s="25">
        <v>361.1</v>
      </c>
      <c r="C42" s="20" t="s">
        <v>50</v>
      </c>
      <c r="D42" s="46">
        <v>4817</v>
      </c>
      <c r="E42" s="46">
        <v>0</v>
      </c>
      <c r="F42" s="46">
        <v>0</v>
      </c>
      <c r="G42" s="46">
        <v>0</v>
      </c>
      <c r="H42" s="46">
        <v>0</v>
      </c>
      <c r="I42" s="46">
        <v>2389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7206</v>
      </c>
      <c r="O42" s="47">
        <f t="shared" si="1"/>
        <v>2.4951523545706373</v>
      </c>
      <c r="P42" s="9"/>
    </row>
    <row r="43" spans="1:119">
      <c r="A43" s="12"/>
      <c r="B43" s="25">
        <v>362</v>
      </c>
      <c r="C43" s="20" t="s">
        <v>51</v>
      </c>
      <c r="D43" s="46">
        <v>5810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5810</v>
      </c>
      <c r="O43" s="47">
        <f t="shared" si="1"/>
        <v>2.0117728531855956</v>
      </c>
      <c r="P43" s="9"/>
    </row>
    <row r="44" spans="1:119">
      <c r="A44" s="12"/>
      <c r="B44" s="25">
        <v>365</v>
      </c>
      <c r="C44" s="20" t="s">
        <v>68</v>
      </c>
      <c r="D44" s="46">
        <v>2614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2614</v>
      </c>
      <c r="O44" s="47">
        <f t="shared" si="1"/>
        <v>0.90512465373961215</v>
      </c>
      <c r="P44" s="9"/>
    </row>
    <row r="45" spans="1:119" ht="15.75" thickBot="1">
      <c r="A45" s="12"/>
      <c r="B45" s="25">
        <v>369.9</v>
      </c>
      <c r="C45" s="20" t="s">
        <v>53</v>
      </c>
      <c r="D45" s="46">
        <v>9871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9871</v>
      </c>
      <c r="O45" s="47">
        <f t="shared" si="1"/>
        <v>3.4179362880886428</v>
      </c>
      <c r="P45" s="9"/>
    </row>
    <row r="46" spans="1:119" ht="16.5" thickBot="1">
      <c r="A46" s="14" t="s">
        <v>46</v>
      </c>
      <c r="B46" s="23"/>
      <c r="C46" s="22"/>
      <c r="D46" s="15">
        <f>SUM(D5,D14,D24,D29,D38,D41,)</f>
        <v>2703688</v>
      </c>
      <c r="E46" s="15">
        <f t="shared" ref="E46:M46" si="12">SUM(E5,E14,E24,E29,E38,E41,)</f>
        <v>0</v>
      </c>
      <c r="F46" s="15">
        <f t="shared" si="12"/>
        <v>0</v>
      </c>
      <c r="G46" s="15">
        <f t="shared" si="12"/>
        <v>0</v>
      </c>
      <c r="H46" s="15">
        <f t="shared" si="12"/>
        <v>0</v>
      </c>
      <c r="I46" s="15">
        <f t="shared" si="12"/>
        <v>659888</v>
      </c>
      <c r="J46" s="15">
        <f t="shared" si="12"/>
        <v>0</v>
      </c>
      <c r="K46" s="15">
        <f t="shared" si="12"/>
        <v>0</v>
      </c>
      <c r="L46" s="15">
        <f t="shared" si="12"/>
        <v>0</v>
      </c>
      <c r="M46" s="15">
        <f t="shared" si="12"/>
        <v>0</v>
      </c>
      <c r="N46" s="15">
        <f t="shared" si="10"/>
        <v>3363576</v>
      </c>
      <c r="O46" s="38">
        <f t="shared" si="1"/>
        <v>1164.6731301939058</v>
      </c>
      <c r="P46" s="6"/>
      <c r="Q46" s="2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</row>
    <row r="47" spans="1:119">
      <c r="A47" s="16"/>
      <c r="B47" s="18"/>
      <c r="C47" s="18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9"/>
    </row>
    <row r="48" spans="1:119">
      <c r="A48" s="40"/>
      <c r="B48" s="41"/>
      <c r="C48" s="41"/>
      <c r="D48" s="42"/>
      <c r="E48" s="42"/>
      <c r="F48" s="42"/>
      <c r="G48" s="42"/>
      <c r="H48" s="42"/>
      <c r="I48" s="42"/>
      <c r="J48" s="42"/>
      <c r="K48" s="42"/>
      <c r="L48" s="118" t="s">
        <v>69</v>
      </c>
      <c r="M48" s="118"/>
      <c r="N48" s="118"/>
      <c r="O48" s="43">
        <v>2888</v>
      </c>
    </row>
    <row r="49" spans="1:15">
      <c r="A49" s="119"/>
      <c r="B49" s="96"/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7"/>
    </row>
    <row r="50" spans="1:15" ht="15.75" thickBot="1">
      <c r="A50" s="120" t="s">
        <v>70</v>
      </c>
      <c r="B50" s="99"/>
      <c r="C50" s="99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100"/>
    </row>
  </sheetData>
  <mergeCells count="10">
    <mergeCell ref="L48:N48"/>
    <mergeCell ref="A49:O49"/>
    <mergeCell ref="A50:O5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52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47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55</v>
      </c>
      <c r="B3" s="108"/>
      <c r="C3" s="109"/>
      <c r="D3" s="128" t="s">
        <v>32</v>
      </c>
      <c r="E3" s="129"/>
      <c r="F3" s="129"/>
      <c r="G3" s="129"/>
      <c r="H3" s="130"/>
      <c r="I3" s="128" t="s">
        <v>33</v>
      </c>
      <c r="J3" s="130"/>
      <c r="K3" s="128" t="s">
        <v>35</v>
      </c>
      <c r="L3" s="130"/>
      <c r="M3" s="36"/>
      <c r="N3" s="37"/>
      <c r="O3" s="131" t="s">
        <v>60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56</v>
      </c>
      <c r="F4" s="34" t="s">
        <v>57</v>
      </c>
      <c r="G4" s="34" t="s">
        <v>58</v>
      </c>
      <c r="H4" s="34" t="s">
        <v>5</v>
      </c>
      <c r="I4" s="34" t="s">
        <v>6</v>
      </c>
      <c r="J4" s="35" t="s">
        <v>59</v>
      </c>
      <c r="K4" s="35" t="s">
        <v>7</v>
      </c>
      <c r="L4" s="35" t="s">
        <v>8</v>
      </c>
      <c r="M4" s="35" t="s">
        <v>9</v>
      </c>
      <c r="N4" s="35" t="s">
        <v>34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SUM(D6:D13)</f>
        <v>1402473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1402473</v>
      </c>
      <c r="O5" s="33">
        <f t="shared" ref="O5:O48" si="1">(N5/O$50)</f>
        <v>508.51087744742568</v>
      </c>
      <c r="P5" s="6"/>
    </row>
    <row r="6" spans="1:133">
      <c r="A6" s="12"/>
      <c r="B6" s="25">
        <v>311</v>
      </c>
      <c r="C6" s="20" t="s">
        <v>2</v>
      </c>
      <c r="D6" s="46">
        <v>848403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848403</v>
      </c>
      <c r="O6" s="47">
        <f t="shared" si="1"/>
        <v>307.61530094271211</v>
      </c>
      <c r="P6" s="9"/>
    </row>
    <row r="7" spans="1:133">
      <c r="A7" s="12"/>
      <c r="B7" s="25">
        <v>312.3</v>
      </c>
      <c r="C7" s="20" t="s">
        <v>10</v>
      </c>
      <c r="D7" s="46">
        <v>14439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14439</v>
      </c>
      <c r="O7" s="47">
        <f t="shared" si="1"/>
        <v>5.2353154459753446</v>
      </c>
      <c r="P7" s="9"/>
    </row>
    <row r="8" spans="1:133">
      <c r="A8" s="12"/>
      <c r="B8" s="25">
        <v>312.41000000000003</v>
      </c>
      <c r="C8" s="20" t="s">
        <v>12</v>
      </c>
      <c r="D8" s="46">
        <v>80241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80241</v>
      </c>
      <c r="O8" s="47">
        <f t="shared" si="1"/>
        <v>29.093908629441625</v>
      </c>
      <c r="P8" s="9"/>
    </row>
    <row r="9" spans="1:133">
      <c r="A9" s="12"/>
      <c r="B9" s="25">
        <v>312.42</v>
      </c>
      <c r="C9" s="20" t="s">
        <v>11</v>
      </c>
      <c r="D9" s="46">
        <v>50828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50828</v>
      </c>
      <c r="O9" s="47">
        <f t="shared" si="1"/>
        <v>18.429296591733141</v>
      </c>
      <c r="P9" s="9"/>
    </row>
    <row r="10" spans="1:133">
      <c r="A10" s="12"/>
      <c r="B10" s="25">
        <v>314.10000000000002</v>
      </c>
      <c r="C10" s="20" t="s">
        <v>13</v>
      </c>
      <c r="D10" s="46">
        <v>243551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243551</v>
      </c>
      <c r="O10" s="47">
        <f t="shared" si="1"/>
        <v>88.307106598984774</v>
      </c>
      <c r="P10" s="9"/>
    </row>
    <row r="11" spans="1:133">
      <c r="A11" s="12"/>
      <c r="B11" s="25">
        <v>314.3</v>
      </c>
      <c r="C11" s="20" t="s">
        <v>14</v>
      </c>
      <c r="D11" s="46">
        <v>35494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35494</v>
      </c>
      <c r="O11" s="47">
        <f t="shared" si="1"/>
        <v>12.86947063089195</v>
      </c>
      <c r="P11" s="9"/>
    </row>
    <row r="12" spans="1:133">
      <c r="A12" s="12"/>
      <c r="B12" s="25">
        <v>314.39999999999998</v>
      </c>
      <c r="C12" s="20" t="s">
        <v>15</v>
      </c>
      <c r="D12" s="46">
        <v>3517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3517</v>
      </c>
      <c r="O12" s="47">
        <f t="shared" si="1"/>
        <v>1.2751994198694707</v>
      </c>
      <c r="P12" s="9"/>
    </row>
    <row r="13" spans="1:133">
      <c r="A13" s="12"/>
      <c r="B13" s="25">
        <v>315</v>
      </c>
      <c r="C13" s="20" t="s">
        <v>16</v>
      </c>
      <c r="D13" s="46">
        <v>126000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126000</v>
      </c>
      <c r="O13" s="47">
        <f t="shared" si="1"/>
        <v>45.685279187817258</v>
      </c>
      <c r="P13" s="9"/>
    </row>
    <row r="14" spans="1:133" ht="15.75">
      <c r="A14" s="29" t="s">
        <v>17</v>
      </c>
      <c r="B14" s="30"/>
      <c r="C14" s="31"/>
      <c r="D14" s="32">
        <f t="shared" ref="D14:M14" si="3">SUM(D15:D23)</f>
        <v>400376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15556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>SUM(D14:M14)</f>
        <v>415932</v>
      </c>
      <c r="O14" s="45">
        <f t="shared" si="1"/>
        <v>150.8092820884699</v>
      </c>
      <c r="P14" s="10"/>
    </row>
    <row r="15" spans="1:133">
      <c r="A15" s="12"/>
      <c r="B15" s="25">
        <v>322</v>
      </c>
      <c r="C15" s="20" t="s">
        <v>0</v>
      </c>
      <c r="D15" s="46">
        <v>22935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22935</v>
      </c>
      <c r="O15" s="47">
        <f t="shared" si="1"/>
        <v>8.3158085569253082</v>
      </c>
      <c r="P15" s="9"/>
    </row>
    <row r="16" spans="1:133">
      <c r="A16" s="12"/>
      <c r="B16" s="25">
        <v>323.10000000000002</v>
      </c>
      <c r="C16" s="20" t="s">
        <v>18</v>
      </c>
      <c r="D16" s="46">
        <v>259456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3" si="4">SUM(D16:M16)</f>
        <v>259456</v>
      </c>
      <c r="O16" s="47">
        <f t="shared" si="1"/>
        <v>94.073966642494568</v>
      </c>
      <c r="P16" s="9"/>
    </row>
    <row r="17" spans="1:16">
      <c r="A17" s="12"/>
      <c r="B17" s="25">
        <v>323.7</v>
      </c>
      <c r="C17" s="20" t="s">
        <v>19</v>
      </c>
      <c r="D17" s="46">
        <v>26442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26442</v>
      </c>
      <c r="O17" s="47">
        <f t="shared" si="1"/>
        <v>9.5873821609862215</v>
      </c>
      <c r="P17" s="9"/>
    </row>
    <row r="18" spans="1:16">
      <c r="A18" s="12"/>
      <c r="B18" s="25">
        <v>324.11</v>
      </c>
      <c r="C18" s="20" t="s">
        <v>20</v>
      </c>
      <c r="D18" s="46">
        <v>5351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5351</v>
      </c>
      <c r="O18" s="47">
        <f t="shared" si="1"/>
        <v>1.9401740391588107</v>
      </c>
      <c r="P18" s="9"/>
    </row>
    <row r="19" spans="1:16">
      <c r="A19" s="12"/>
      <c r="B19" s="25">
        <v>324.20999999999998</v>
      </c>
      <c r="C19" s="20" t="s">
        <v>21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15556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15556</v>
      </c>
      <c r="O19" s="47">
        <f t="shared" si="1"/>
        <v>5.6403190717911533</v>
      </c>
      <c r="P19" s="9"/>
    </row>
    <row r="20" spans="1:16">
      <c r="A20" s="12"/>
      <c r="B20" s="25">
        <v>324.31</v>
      </c>
      <c r="C20" s="20" t="s">
        <v>22</v>
      </c>
      <c r="D20" s="46">
        <v>4204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4204</v>
      </c>
      <c r="O20" s="47">
        <f t="shared" si="1"/>
        <v>1.5242929659173314</v>
      </c>
      <c r="P20" s="9"/>
    </row>
    <row r="21" spans="1:16">
      <c r="A21" s="12"/>
      <c r="B21" s="25">
        <v>324.61</v>
      </c>
      <c r="C21" s="20" t="s">
        <v>23</v>
      </c>
      <c r="D21" s="46">
        <v>7435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7435</v>
      </c>
      <c r="O21" s="47">
        <f t="shared" si="1"/>
        <v>2.6957940536620741</v>
      </c>
      <c r="P21" s="9"/>
    </row>
    <row r="22" spans="1:16">
      <c r="A22" s="12"/>
      <c r="B22" s="25">
        <v>324.70999999999998</v>
      </c>
      <c r="C22" s="20" t="s">
        <v>24</v>
      </c>
      <c r="D22" s="46">
        <v>2757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2757</v>
      </c>
      <c r="O22" s="47">
        <f t="shared" si="1"/>
        <v>0.99963741841914433</v>
      </c>
      <c r="P22" s="9"/>
    </row>
    <row r="23" spans="1:16">
      <c r="A23" s="12"/>
      <c r="B23" s="25">
        <v>329</v>
      </c>
      <c r="C23" s="20" t="s">
        <v>25</v>
      </c>
      <c r="D23" s="46">
        <v>71796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71796</v>
      </c>
      <c r="O23" s="47">
        <f t="shared" si="1"/>
        <v>26.031907179115301</v>
      </c>
      <c r="P23" s="9"/>
    </row>
    <row r="24" spans="1:16" ht="15.75">
      <c r="A24" s="29" t="s">
        <v>27</v>
      </c>
      <c r="B24" s="30"/>
      <c r="C24" s="31"/>
      <c r="D24" s="32">
        <f t="shared" ref="D24:M24" si="5">SUM(D25:D29)</f>
        <v>285870</v>
      </c>
      <c r="E24" s="32">
        <f t="shared" si="5"/>
        <v>0</v>
      </c>
      <c r="F24" s="32">
        <f t="shared" si="5"/>
        <v>0</v>
      </c>
      <c r="G24" s="32">
        <f t="shared" si="5"/>
        <v>0</v>
      </c>
      <c r="H24" s="32">
        <f t="shared" si="5"/>
        <v>0</v>
      </c>
      <c r="I24" s="32">
        <f t="shared" si="5"/>
        <v>0</v>
      </c>
      <c r="J24" s="32">
        <f t="shared" si="5"/>
        <v>0</v>
      </c>
      <c r="K24" s="32">
        <f t="shared" si="5"/>
        <v>0</v>
      </c>
      <c r="L24" s="32">
        <f t="shared" si="5"/>
        <v>0</v>
      </c>
      <c r="M24" s="32">
        <f t="shared" si="5"/>
        <v>0</v>
      </c>
      <c r="N24" s="44">
        <f t="shared" ref="N24:N30" si="6">SUM(D24:M24)</f>
        <v>285870</v>
      </c>
      <c r="O24" s="45">
        <f t="shared" si="1"/>
        <v>103.65119651921682</v>
      </c>
      <c r="P24" s="10"/>
    </row>
    <row r="25" spans="1:16">
      <c r="A25" s="12"/>
      <c r="B25" s="25">
        <v>331.2</v>
      </c>
      <c r="C25" s="20" t="s">
        <v>26</v>
      </c>
      <c r="D25" s="46">
        <v>9628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9628</v>
      </c>
      <c r="O25" s="47">
        <f t="shared" si="1"/>
        <v>3.4909354604786076</v>
      </c>
      <c r="P25" s="9"/>
    </row>
    <row r="26" spans="1:16">
      <c r="A26" s="12"/>
      <c r="B26" s="25">
        <v>331.49</v>
      </c>
      <c r="C26" s="20" t="s">
        <v>28</v>
      </c>
      <c r="D26" s="46">
        <v>80808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80808</v>
      </c>
      <c r="O26" s="47">
        <f t="shared" si="1"/>
        <v>29.299492385786802</v>
      </c>
      <c r="P26" s="9"/>
    </row>
    <row r="27" spans="1:16">
      <c r="A27" s="12"/>
      <c r="B27" s="25">
        <v>335.12</v>
      </c>
      <c r="C27" s="20" t="s">
        <v>29</v>
      </c>
      <c r="D27" s="46">
        <v>57160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57160</v>
      </c>
      <c r="O27" s="47">
        <f t="shared" si="1"/>
        <v>20.725163161711386</v>
      </c>
      <c r="P27" s="9"/>
    </row>
    <row r="28" spans="1:16">
      <c r="A28" s="12"/>
      <c r="B28" s="25">
        <v>335.18</v>
      </c>
      <c r="C28" s="20" t="s">
        <v>30</v>
      </c>
      <c r="D28" s="46">
        <v>119423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119423</v>
      </c>
      <c r="O28" s="47">
        <f t="shared" si="1"/>
        <v>43.300580130529369</v>
      </c>
      <c r="P28" s="9"/>
    </row>
    <row r="29" spans="1:16">
      <c r="A29" s="12"/>
      <c r="B29" s="25">
        <v>335.49</v>
      </c>
      <c r="C29" s="20" t="s">
        <v>31</v>
      </c>
      <c r="D29" s="46">
        <v>18851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18851</v>
      </c>
      <c r="O29" s="47">
        <f t="shared" si="1"/>
        <v>6.8350253807106602</v>
      </c>
      <c r="P29" s="9"/>
    </row>
    <row r="30" spans="1:16" ht="15.75">
      <c r="A30" s="29" t="s">
        <v>36</v>
      </c>
      <c r="B30" s="30"/>
      <c r="C30" s="31"/>
      <c r="D30" s="32">
        <f t="shared" ref="D30:M30" si="7">SUM(D31:D37)</f>
        <v>424377</v>
      </c>
      <c r="E30" s="32">
        <f t="shared" si="7"/>
        <v>0</v>
      </c>
      <c r="F30" s="32">
        <f t="shared" si="7"/>
        <v>0</v>
      </c>
      <c r="G30" s="32">
        <f t="shared" si="7"/>
        <v>0</v>
      </c>
      <c r="H30" s="32">
        <f t="shared" si="7"/>
        <v>0</v>
      </c>
      <c r="I30" s="32">
        <f t="shared" si="7"/>
        <v>613773</v>
      </c>
      <c r="J30" s="32">
        <f t="shared" si="7"/>
        <v>0</v>
      </c>
      <c r="K30" s="32">
        <f t="shared" si="7"/>
        <v>0</v>
      </c>
      <c r="L30" s="32">
        <f t="shared" si="7"/>
        <v>0</v>
      </c>
      <c r="M30" s="32">
        <f t="shared" si="7"/>
        <v>0</v>
      </c>
      <c r="N30" s="32">
        <f t="shared" si="6"/>
        <v>1038150</v>
      </c>
      <c r="O30" s="45">
        <f t="shared" si="1"/>
        <v>376.4140681653372</v>
      </c>
      <c r="P30" s="10"/>
    </row>
    <row r="31" spans="1:16">
      <c r="A31" s="12"/>
      <c r="B31" s="25">
        <v>341.9</v>
      </c>
      <c r="C31" s="20" t="s">
        <v>39</v>
      </c>
      <c r="D31" s="46">
        <v>60824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ref="N31:N37" si="8">SUM(D31:M31)</f>
        <v>60824</v>
      </c>
      <c r="O31" s="47">
        <f t="shared" si="1"/>
        <v>22.053662073966642</v>
      </c>
      <c r="P31" s="9"/>
    </row>
    <row r="32" spans="1:16">
      <c r="A32" s="12"/>
      <c r="B32" s="25">
        <v>343.3</v>
      </c>
      <c r="C32" s="20" t="s">
        <v>40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486014</v>
      </c>
      <c r="J32" s="46">
        <v>0</v>
      </c>
      <c r="K32" s="46">
        <v>0</v>
      </c>
      <c r="L32" s="46">
        <v>0</v>
      </c>
      <c r="M32" s="46">
        <v>0</v>
      </c>
      <c r="N32" s="46">
        <f t="shared" si="8"/>
        <v>486014</v>
      </c>
      <c r="O32" s="47">
        <f t="shared" si="1"/>
        <v>176.21972443799854</v>
      </c>
      <c r="P32" s="9"/>
    </row>
    <row r="33" spans="1:119">
      <c r="A33" s="12"/>
      <c r="B33" s="25">
        <v>343.4</v>
      </c>
      <c r="C33" s="20" t="s">
        <v>41</v>
      </c>
      <c r="D33" s="46">
        <v>329555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329555</v>
      </c>
      <c r="O33" s="47">
        <f t="shared" si="1"/>
        <v>119.49057287889775</v>
      </c>
      <c r="P33" s="9"/>
    </row>
    <row r="34" spans="1:119">
      <c r="A34" s="12"/>
      <c r="B34" s="25">
        <v>343.5</v>
      </c>
      <c r="C34" s="20" t="s">
        <v>42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90210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90210</v>
      </c>
      <c r="O34" s="47">
        <f t="shared" si="1"/>
        <v>32.708484408992021</v>
      </c>
      <c r="P34" s="9"/>
    </row>
    <row r="35" spans="1:119">
      <c r="A35" s="12"/>
      <c r="B35" s="25">
        <v>343.9</v>
      </c>
      <c r="C35" s="20" t="s">
        <v>43</v>
      </c>
      <c r="D35" s="46">
        <v>1600</v>
      </c>
      <c r="E35" s="46">
        <v>0</v>
      </c>
      <c r="F35" s="46">
        <v>0</v>
      </c>
      <c r="G35" s="46">
        <v>0</v>
      </c>
      <c r="H35" s="46">
        <v>0</v>
      </c>
      <c r="I35" s="46">
        <v>37549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39149</v>
      </c>
      <c r="O35" s="47">
        <f t="shared" si="1"/>
        <v>14.194706308919507</v>
      </c>
      <c r="P35" s="9"/>
    </row>
    <row r="36" spans="1:119">
      <c r="A36" s="12"/>
      <c r="B36" s="25">
        <v>344.9</v>
      </c>
      <c r="C36" s="20" t="s">
        <v>44</v>
      </c>
      <c r="D36" s="46">
        <v>26219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26219</v>
      </c>
      <c r="O36" s="47">
        <f t="shared" si="1"/>
        <v>9.5065264684554016</v>
      </c>
      <c r="P36" s="9"/>
    </row>
    <row r="37" spans="1:119">
      <c r="A37" s="12"/>
      <c r="B37" s="25">
        <v>347.2</v>
      </c>
      <c r="C37" s="20" t="s">
        <v>45</v>
      </c>
      <c r="D37" s="46">
        <v>6179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6179</v>
      </c>
      <c r="O37" s="47">
        <f t="shared" si="1"/>
        <v>2.240391588107324</v>
      </c>
      <c r="P37" s="9"/>
    </row>
    <row r="38" spans="1:119" ht="15.75">
      <c r="A38" s="29" t="s">
        <v>37</v>
      </c>
      <c r="B38" s="30"/>
      <c r="C38" s="31"/>
      <c r="D38" s="32">
        <f t="shared" ref="D38:M38" si="9">SUM(D39:D40)</f>
        <v>28367</v>
      </c>
      <c r="E38" s="32">
        <f t="shared" si="9"/>
        <v>0</v>
      </c>
      <c r="F38" s="32">
        <f t="shared" si="9"/>
        <v>0</v>
      </c>
      <c r="G38" s="32">
        <f t="shared" si="9"/>
        <v>0</v>
      </c>
      <c r="H38" s="32">
        <f t="shared" si="9"/>
        <v>0</v>
      </c>
      <c r="I38" s="32">
        <f t="shared" si="9"/>
        <v>0</v>
      </c>
      <c r="J38" s="32">
        <f t="shared" si="9"/>
        <v>0</v>
      </c>
      <c r="K38" s="32">
        <f t="shared" si="9"/>
        <v>0</v>
      </c>
      <c r="L38" s="32">
        <f t="shared" si="9"/>
        <v>0</v>
      </c>
      <c r="M38" s="32">
        <f t="shared" si="9"/>
        <v>0</v>
      </c>
      <c r="N38" s="32">
        <f t="shared" ref="N38:N48" si="10">SUM(D38:M38)</f>
        <v>28367</v>
      </c>
      <c r="O38" s="45">
        <f t="shared" si="1"/>
        <v>10.285351704133429</v>
      </c>
      <c r="P38" s="10"/>
    </row>
    <row r="39" spans="1:119">
      <c r="A39" s="13"/>
      <c r="B39" s="39">
        <v>351.1</v>
      </c>
      <c r="C39" s="21" t="s">
        <v>48</v>
      </c>
      <c r="D39" s="46">
        <v>13867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13867</v>
      </c>
      <c r="O39" s="47">
        <f t="shared" si="1"/>
        <v>5.0279187817258881</v>
      </c>
      <c r="P39" s="9"/>
    </row>
    <row r="40" spans="1:119">
      <c r="A40" s="13"/>
      <c r="B40" s="39">
        <v>354</v>
      </c>
      <c r="C40" s="21" t="s">
        <v>49</v>
      </c>
      <c r="D40" s="46">
        <v>14500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14500</v>
      </c>
      <c r="O40" s="47">
        <f t="shared" si="1"/>
        <v>5.257432922407542</v>
      </c>
      <c r="P40" s="9"/>
    </row>
    <row r="41" spans="1:119" ht="15.75">
      <c r="A41" s="29" t="s">
        <v>3</v>
      </c>
      <c r="B41" s="30"/>
      <c r="C41" s="31"/>
      <c r="D41" s="32">
        <f t="shared" ref="D41:M41" si="11">SUM(D42:D45)</f>
        <v>49404</v>
      </c>
      <c r="E41" s="32">
        <f t="shared" si="11"/>
        <v>0</v>
      </c>
      <c r="F41" s="32">
        <f t="shared" si="11"/>
        <v>0</v>
      </c>
      <c r="G41" s="32">
        <f t="shared" si="11"/>
        <v>0</v>
      </c>
      <c r="H41" s="32">
        <f t="shared" si="11"/>
        <v>0</v>
      </c>
      <c r="I41" s="32">
        <f t="shared" si="11"/>
        <v>2135</v>
      </c>
      <c r="J41" s="32">
        <f t="shared" si="11"/>
        <v>0</v>
      </c>
      <c r="K41" s="32">
        <f t="shared" si="11"/>
        <v>0</v>
      </c>
      <c r="L41" s="32">
        <f t="shared" si="11"/>
        <v>0</v>
      </c>
      <c r="M41" s="32">
        <f t="shared" si="11"/>
        <v>0</v>
      </c>
      <c r="N41" s="32">
        <f t="shared" si="10"/>
        <v>51539</v>
      </c>
      <c r="O41" s="45">
        <f t="shared" si="1"/>
        <v>18.687092095721539</v>
      </c>
      <c r="P41" s="10"/>
    </row>
    <row r="42" spans="1:119">
      <c r="A42" s="12"/>
      <c r="B42" s="25">
        <v>361.1</v>
      </c>
      <c r="C42" s="20" t="s">
        <v>50</v>
      </c>
      <c r="D42" s="46">
        <v>15370</v>
      </c>
      <c r="E42" s="46">
        <v>0</v>
      </c>
      <c r="F42" s="46">
        <v>0</v>
      </c>
      <c r="G42" s="46">
        <v>0</v>
      </c>
      <c r="H42" s="46">
        <v>0</v>
      </c>
      <c r="I42" s="46">
        <v>1180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16550</v>
      </c>
      <c r="O42" s="47">
        <f t="shared" si="1"/>
        <v>6.0007251631617118</v>
      </c>
      <c r="P42" s="9"/>
    </row>
    <row r="43" spans="1:119">
      <c r="A43" s="12"/>
      <c r="B43" s="25">
        <v>362</v>
      </c>
      <c r="C43" s="20" t="s">
        <v>51</v>
      </c>
      <c r="D43" s="46">
        <v>8685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8685</v>
      </c>
      <c r="O43" s="47">
        <f t="shared" si="1"/>
        <v>3.1490210297316898</v>
      </c>
      <c r="P43" s="9"/>
    </row>
    <row r="44" spans="1:119">
      <c r="A44" s="12"/>
      <c r="B44" s="25">
        <v>364</v>
      </c>
      <c r="C44" s="20" t="s">
        <v>52</v>
      </c>
      <c r="D44" s="46">
        <v>2926</v>
      </c>
      <c r="E44" s="46">
        <v>0</v>
      </c>
      <c r="F44" s="46">
        <v>0</v>
      </c>
      <c r="G44" s="46">
        <v>0</v>
      </c>
      <c r="H44" s="46">
        <v>0</v>
      </c>
      <c r="I44" s="46">
        <v>955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3881</v>
      </c>
      <c r="O44" s="47">
        <f t="shared" si="1"/>
        <v>1.4071791153009428</v>
      </c>
      <c r="P44" s="9"/>
    </row>
    <row r="45" spans="1:119">
      <c r="A45" s="12"/>
      <c r="B45" s="25">
        <v>369.9</v>
      </c>
      <c r="C45" s="20" t="s">
        <v>53</v>
      </c>
      <c r="D45" s="46">
        <v>22423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22423</v>
      </c>
      <c r="O45" s="47">
        <f t="shared" si="1"/>
        <v>8.1301667875271928</v>
      </c>
      <c r="P45" s="9"/>
    </row>
    <row r="46" spans="1:119" ht="15.75">
      <c r="A46" s="29" t="s">
        <v>38</v>
      </c>
      <c r="B46" s="30"/>
      <c r="C46" s="31"/>
      <c r="D46" s="32">
        <f t="shared" ref="D46:M46" si="12">SUM(D47:D47)</f>
        <v>14041</v>
      </c>
      <c r="E46" s="32">
        <f t="shared" si="12"/>
        <v>0</v>
      </c>
      <c r="F46" s="32">
        <f t="shared" si="12"/>
        <v>0</v>
      </c>
      <c r="G46" s="32">
        <f t="shared" si="12"/>
        <v>0</v>
      </c>
      <c r="H46" s="32">
        <f t="shared" si="12"/>
        <v>0</v>
      </c>
      <c r="I46" s="32">
        <f t="shared" si="12"/>
        <v>0</v>
      </c>
      <c r="J46" s="32">
        <f t="shared" si="12"/>
        <v>0</v>
      </c>
      <c r="K46" s="32">
        <f t="shared" si="12"/>
        <v>0</v>
      </c>
      <c r="L46" s="32">
        <f t="shared" si="12"/>
        <v>0</v>
      </c>
      <c r="M46" s="32">
        <f t="shared" si="12"/>
        <v>0</v>
      </c>
      <c r="N46" s="32">
        <f t="shared" si="10"/>
        <v>14041</v>
      </c>
      <c r="O46" s="45">
        <f t="shared" si="1"/>
        <v>5.0910079767947787</v>
      </c>
      <c r="P46" s="9"/>
    </row>
    <row r="47" spans="1:119" ht="15.75" thickBot="1">
      <c r="A47" s="12"/>
      <c r="B47" s="25">
        <v>381</v>
      </c>
      <c r="C47" s="20" t="s">
        <v>54</v>
      </c>
      <c r="D47" s="46">
        <v>14041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14041</v>
      </c>
      <c r="O47" s="47">
        <f t="shared" si="1"/>
        <v>5.0910079767947787</v>
      </c>
      <c r="P47" s="9"/>
    </row>
    <row r="48" spans="1:119" ht="16.5" thickBot="1">
      <c r="A48" s="14" t="s">
        <v>46</v>
      </c>
      <c r="B48" s="23"/>
      <c r="C48" s="22"/>
      <c r="D48" s="15">
        <f t="shared" ref="D48:M48" si="13">SUM(D5,D14,D24,D30,D38,D41,D46)</f>
        <v>2604908</v>
      </c>
      <c r="E48" s="15">
        <f t="shared" si="13"/>
        <v>0</v>
      </c>
      <c r="F48" s="15">
        <f t="shared" si="13"/>
        <v>0</v>
      </c>
      <c r="G48" s="15">
        <f t="shared" si="13"/>
        <v>0</v>
      </c>
      <c r="H48" s="15">
        <f t="shared" si="13"/>
        <v>0</v>
      </c>
      <c r="I48" s="15">
        <f t="shared" si="13"/>
        <v>631464</v>
      </c>
      <c r="J48" s="15">
        <f t="shared" si="13"/>
        <v>0</v>
      </c>
      <c r="K48" s="15">
        <f t="shared" si="13"/>
        <v>0</v>
      </c>
      <c r="L48" s="15">
        <f t="shared" si="13"/>
        <v>0</v>
      </c>
      <c r="M48" s="15">
        <f t="shared" si="13"/>
        <v>0</v>
      </c>
      <c r="N48" s="15">
        <f t="shared" si="10"/>
        <v>3236372</v>
      </c>
      <c r="O48" s="38">
        <f t="shared" si="1"/>
        <v>1173.4488759970993</v>
      </c>
      <c r="P48" s="6"/>
      <c r="Q48" s="2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</row>
    <row r="49" spans="1:15">
      <c r="A49" s="16"/>
      <c r="B49" s="18"/>
      <c r="C49" s="18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9"/>
    </row>
    <row r="50" spans="1:15">
      <c r="A50" s="40"/>
      <c r="B50" s="41"/>
      <c r="C50" s="41"/>
      <c r="D50" s="42"/>
      <c r="E50" s="42"/>
      <c r="F50" s="42"/>
      <c r="G50" s="42"/>
      <c r="H50" s="42"/>
      <c r="I50" s="42"/>
      <c r="J50" s="42"/>
      <c r="K50" s="42"/>
      <c r="L50" s="118" t="s">
        <v>61</v>
      </c>
      <c r="M50" s="118"/>
      <c r="N50" s="118"/>
      <c r="O50" s="43">
        <v>2758</v>
      </c>
    </row>
    <row r="51" spans="1:15">
      <c r="A51" s="119"/>
      <c r="B51" s="96"/>
      <c r="C51" s="96"/>
      <c r="D51" s="96"/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7"/>
    </row>
    <row r="52" spans="1:15" ht="15.75" thickBot="1">
      <c r="A52" s="120" t="s">
        <v>70</v>
      </c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100"/>
    </row>
  </sheetData>
  <mergeCells count="10">
    <mergeCell ref="A52:O52"/>
    <mergeCell ref="A1:O1"/>
    <mergeCell ref="D3:H3"/>
    <mergeCell ref="I3:J3"/>
    <mergeCell ref="K3:L3"/>
    <mergeCell ref="O3:O4"/>
    <mergeCell ref="A2:O2"/>
    <mergeCell ref="A3:C4"/>
    <mergeCell ref="A51:O51"/>
    <mergeCell ref="L50:N50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4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62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55</v>
      </c>
      <c r="B3" s="108"/>
      <c r="C3" s="109"/>
      <c r="D3" s="128" t="s">
        <v>32</v>
      </c>
      <c r="E3" s="129"/>
      <c r="F3" s="129"/>
      <c r="G3" s="129"/>
      <c r="H3" s="130"/>
      <c r="I3" s="128" t="s">
        <v>33</v>
      </c>
      <c r="J3" s="130"/>
      <c r="K3" s="128" t="s">
        <v>35</v>
      </c>
      <c r="L3" s="130"/>
      <c r="M3" s="36"/>
      <c r="N3" s="37"/>
      <c r="O3" s="131" t="s">
        <v>60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56</v>
      </c>
      <c r="F4" s="34" t="s">
        <v>57</v>
      </c>
      <c r="G4" s="34" t="s">
        <v>58</v>
      </c>
      <c r="H4" s="34" t="s">
        <v>5</v>
      </c>
      <c r="I4" s="34" t="s">
        <v>6</v>
      </c>
      <c r="J4" s="35" t="s">
        <v>59</v>
      </c>
      <c r="K4" s="35" t="s">
        <v>7</v>
      </c>
      <c r="L4" s="35" t="s">
        <v>8</v>
      </c>
      <c r="M4" s="35" t="s">
        <v>9</v>
      </c>
      <c r="N4" s="35" t="s">
        <v>34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1086577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1086577</v>
      </c>
      <c r="O5" s="33">
        <f t="shared" ref="O5:O44" si="1">(N5/O$46)</f>
        <v>401.6920517560074</v>
      </c>
      <c r="P5" s="6"/>
    </row>
    <row r="6" spans="1:133">
      <c r="A6" s="12"/>
      <c r="B6" s="25">
        <v>311</v>
      </c>
      <c r="C6" s="20" t="s">
        <v>2</v>
      </c>
      <c r="D6" s="46">
        <v>540077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540077</v>
      </c>
      <c r="O6" s="47">
        <f t="shared" si="1"/>
        <v>199.65878003696858</v>
      </c>
      <c r="P6" s="9"/>
    </row>
    <row r="7" spans="1:133">
      <c r="A7" s="12"/>
      <c r="B7" s="25">
        <v>312.10000000000002</v>
      </c>
      <c r="C7" s="20" t="s">
        <v>84</v>
      </c>
      <c r="D7" s="46">
        <v>134648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134648</v>
      </c>
      <c r="O7" s="47">
        <f t="shared" si="1"/>
        <v>49.777449168207021</v>
      </c>
      <c r="P7" s="9"/>
    </row>
    <row r="8" spans="1:133">
      <c r="A8" s="12"/>
      <c r="B8" s="25">
        <v>312.3</v>
      </c>
      <c r="C8" s="20" t="s">
        <v>10</v>
      </c>
      <c r="D8" s="46">
        <v>14507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14507</v>
      </c>
      <c r="O8" s="47">
        <f t="shared" si="1"/>
        <v>5.3630314232902032</v>
      </c>
      <c r="P8" s="9"/>
    </row>
    <row r="9" spans="1:133">
      <c r="A9" s="12"/>
      <c r="B9" s="25">
        <v>314.10000000000002</v>
      </c>
      <c r="C9" s="20" t="s">
        <v>13</v>
      </c>
      <c r="D9" s="46">
        <v>219533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219533</v>
      </c>
      <c r="O9" s="47">
        <f t="shared" si="1"/>
        <v>81.158225508317926</v>
      </c>
      <c r="P9" s="9"/>
    </row>
    <row r="10" spans="1:133">
      <c r="A10" s="12"/>
      <c r="B10" s="25">
        <v>314.3</v>
      </c>
      <c r="C10" s="20" t="s">
        <v>14</v>
      </c>
      <c r="D10" s="46">
        <v>47898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47898</v>
      </c>
      <c r="O10" s="47">
        <f t="shared" si="1"/>
        <v>17.707208872458409</v>
      </c>
      <c r="P10" s="9"/>
    </row>
    <row r="11" spans="1:133">
      <c r="A11" s="12"/>
      <c r="B11" s="25">
        <v>314.39999999999998</v>
      </c>
      <c r="C11" s="20" t="s">
        <v>15</v>
      </c>
      <c r="D11" s="46">
        <v>3685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3685</v>
      </c>
      <c r="O11" s="47">
        <f t="shared" si="1"/>
        <v>1.3622920517560073</v>
      </c>
      <c r="P11" s="9"/>
    </row>
    <row r="12" spans="1:133">
      <c r="A12" s="12"/>
      <c r="B12" s="25">
        <v>315</v>
      </c>
      <c r="C12" s="20" t="s">
        <v>16</v>
      </c>
      <c r="D12" s="46">
        <v>126229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126229</v>
      </c>
      <c r="O12" s="47">
        <f t="shared" si="1"/>
        <v>46.665064695009242</v>
      </c>
      <c r="P12" s="9"/>
    </row>
    <row r="13" spans="1:133" ht="15.75">
      <c r="A13" s="29" t="s">
        <v>85</v>
      </c>
      <c r="B13" s="30"/>
      <c r="C13" s="31"/>
      <c r="D13" s="32">
        <f t="shared" ref="D13:M13" si="3">SUM(D14:D16)</f>
        <v>409298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3" si="4">SUM(D13:M13)</f>
        <v>409298</v>
      </c>
      <c r="O13" s="45">
        <f t="shared" si="1"/>
        <v>151.31164510166357</v>
      </c>
      <c r="P13" s="10"/>
    </row>
    <row r="14" spans="1:133">
      <c r="A14" s="12"/>
      <c r="B14" s="25">
        <v>322</v>
      </c>
      <c r="C14" s="20" t="s">
        <v>0</v>
      </c>
      <c r="D14" s="46">
        <v>100086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100086</v>
      </c>
      <c r="O14" s="47">
        <f t="shared" si="1"/>
        <v>37.000369685767097</v>
      </c>
      <c r="P14" s="9"/>
    </row>
    <row r="15" spans="1:133">
      <c r="A15" s="12"/>
      <c r="B15" s="25">
        <v>323.10000000000002</v>
      </c>
      <c r="C15" s="20" t="s">
        <v>18</v>
      </c>
      <c r="D15" s="46">
        <v>231053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231053</v>
      </c>
      <c r="O15" s="47">
        <f t="shared" si="1"/>
        <v>85.4170055452865</v>
      </c>
      <c r="P15" s="9"/>
    </row>
    <row r="16" spans="1:133">
      <c r="A16" s="12"/>
      <c r="B16" s="25">
        <v>329</v>
      </c>
      <c r="C16" s="20" t="s">
        <v>86</v>
      </c>
      <c r="D16" s="46">
        <v>78159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78159</v>
      </c>
      <c r="O16" s="47">
        <f t="shared" si="1"/>
        <v>28.894269870609982</v>
      </c>
      <c r="P16" s="9"/>
    </row>
    <row r="17" spans="1:16" ht="15.75">
      <c r="A17" s="29" t="s">
        <v>27</v>
      </c>
      <c r="B17" s="30"/>
      <c r="C17" s="31"/>
      <c r="D17" s="32">
        <f t="shared" ref="D17:M17" si="5">SUM(D18:D22)</f>
        <v>267948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267948</v>
      </c>
      <c r="O17" s="45">
        <f t="shared" si="1"/>
        <v>99.056561922365987</v>
      </c>
      <c r="P17" s="10"/>
    </row>
    <row r="18" spans="1:16">
      <c r="A18" s="12"/>
      <c r="B18" s="25">
        <v>331.2</v>
      </c>
      <c r="C18" s="20" t="s">
        <v>26</v>
      </c>
      <c r="D18" s="46">
        <v>51911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51911</v>
      </c>
      <c r="O18" s="47">
        <f t="shared" si="1"/>
        <v>19.19075785582255</v>
      </c>
      <c r="P18" s="9"/>
    </row>
    <row r="19" spans="1:16">
      <c r="A19" s="12"/>
      <c r="B19" s="25">
        <v>331.5</v>
      </c>
      <c r="C19" s="20" t="s">
        <v>80</v>
      </c>
      <c r="D19" s="46">
        <v>5261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5261</v>
      </c>
      <c r="O19" s="47">
        <f t="shared" si="1"/>
        <v>1.944916820702403</v>
      </c>
      <c r="P19" s="9"/>
    </row>
    <row r="20" spans="1:16">
      <c r="A20" s="12"/>
      <c r="B20" s="25">
        <v>335.16</v>
      </c>
      <c r="C20" s="20" t="s">
        <v>88</v>
      </c>
      <c r="D20" s="46">
        <v>55337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55337</v>
      </c>
      <c r="O20" s="47">
        <f t="shared" si="1"/>
        <v>20.457301293900183</v>
      </c>
      <c r="P20" s="9"/>
    </row>
    <row r="21" spans="1:16">
      <c r="A21" s="12"/>
      <c r="B21" s="25">
        <v>335.18</v>
      </c>
      <c r="C21" s="20" t="s">
        <v>30</v>
      </c>
      <c r="D21" s="46">
        <v>131128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131128</v>
      </c>
      <c r="O21" s="47">
        <f t="shared" si="1"/>
        <v>48.476155268022183</v>
      </c>
      <c r="P21" s="9"/>
    </row>
    <row r="22" spans="1:16">
      <c r="A22" s="12"/>
      <c r="B22" s="25">
        <v>335.49</v>
      </c>
      <c r="C22" s="20" t="s">
        <v>31</v>
      </c>
      <c r="D22" s="46">
        <v>24311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24311</v>
      </c>
      <c r="O22" s="47">
        <f t="shared" si="1"/>
        <v>8.9874306839186691</v>
      </c>
      <c r="P22" s="9"/>
    </row>
    <row r="23" spans="1:16" ht="15.75">
      <c r="A23" s="29" t="s">
        <v>36</v>
      </c>
      <c r="B23" s="30"/>
      <c r="C23" s="31"/>
      <c r="D23" s="32">
        <f t="shared" ref="D23:M23" si="6">SUM(D24:D30)</f>
        <v>82531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1060607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si="4"/>
        <v>1143138</v>
      </c>
      <c r="O23" s="45">
        <f t="shared" si="1"/>
        <v>422.60184842883547</v>
      </c>
      <c r="P23" s="10"/>
    </row>
    <row r="24" spans="1:16">
      <c r="A24" s="12"/>
      <c r="B24" s="25">
        <v>341.9</v>
      </c>
      <c r="C24" s="20" t="s">
        <v>39</v>
      </c>
      <c r="D24" s="46">
        <v>62994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2" si="7">SUM(D24:M24)</f>
        <v>62994</v>
      </c>
      <c r="O24" s="47">
        <f t="shared" si="1"/>
        <v>23.287985212569318</v>
      </c>
      <c r="P24" s="9"/>
    </row>
    <row r="25" spans="1:16">
      <c r="A25" s="12"/>
      <c r="B25" s="25">
        <v>343.3</v>
      </c>
      <c r="C25" s="20" t="s">
        <v>40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603279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603279</v>
      </c>
      <c r="O25" s="47">
        <f t="shared" si="1"/>
        <v>223.02365988909426</v>
      </c>
      <c r="P25" s="9"/>
    </row>
    <row r="26" spans="1:16">
      <c r="A26" s="12"/>
      <c r="B26" s="25">
        <v>343.4</v>
      </c>
      <c r="C26" s="20" t="s">
        <v>41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326270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326270</v>
      </c>
      <c r="O26" s="47">
        <f t="shared" si="1"/>
        <v>120.6173752310536</v>
      </c>
      <c r="P26" s="9"/>
    </row>
    <row r="27" spans="1:16">
      <c r="A27" s="12"/>
      <c r="B27" s="25">
        <v>343.5</v>
      </c>
      <c r="C27" s="20" t="s">
        <v>42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96258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96258</v>
      </c>
      <c r="O27" s="47">
        <f t="shared" si="1"/>
        <v>35.585212569316084</v>
      </c>
      <c r="P27" s="9"/>
    </row>
    <row r="28" spans="1:16">
      <c r="A28" s="12"/>
      <c r="B28" s="25">
        <v>343.9</v>
      </c>
      <c r="C28" s="20" t="s">
        <v>43</v>
      </c>
      <c r="D28" s="46">
        <v>1664</v>
      </c>
      <c r="E28" s="46">
        <v>0</v>
      </c>
      <c r="F28" s="46">
        <v>0</v>
      </c>
      <c r="G28" s="46">
        <v>0</v>
      </c>
      <c r="H28" s="46">
        <v>0</v>
      </c>
      <c r="I28" s="46">
        <v>34800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36464</v>
      </c>
      <c r="O28" s="47">
        <f t="shared" si="1"/>
        <v>13.480221811460259</v>
      </c>
      <c r="P28" s="9"/>
    </row>
    <row r="29" spans="1:16">
      <c r="A29" s="12"/>
      <c r="B29" s="25">
        <v>344.9</v>
      </c>
      <c r="C29" s="20" t="s">
        <v>44</v>
      </c>
      <c r="D29" s="46">
        <v>10228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10228</v>
      </c>
      <c r="O29" s="47">
        <f t="shared" si="1"/>
        <v>3.7811460258780039</v>
      </c>
      <c r="P29" s="9"/>
    </row>
    <row r="30" spans="1:16">
      <c r="A30" s="12"/>
      <c r="B30" s="25">
        <v>347.2</v>
      </c>
      <c r="C30" s="20" t="s">
        <v>45</v>
      </c>
      <c r="D30" s="46">
        <v>7645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7645</v>
      </c>
      <c r="O30" s="47">
        <f t="shared" si="1"/>
        <v>2.8262476894639557</v>
      </c>
      <c r="P30" s="9"/>
    </row>
    <row r="31" spans="1:16" ht="15.75">
      <c r="A31" s="29" t="s">
        <v>37</v>
      </c>
      <c r="B31" s="30"/>
      <c r="C31" s="31"/>
      <c r="D31" s="32">
        <f t="shared" ref="D31:M31" si="8">SUM(D32:D32)</f>
        <v>10643</v>
      </c>
      <c r="E31" s="32">
        <f t="shared" si="8"/>
        <v>0</v>
      </c>
      <c r="F31" s="32">
        <f t="shared" si="8"/>
        <v>0</v>
      </c>
      <c r="G31" s="32">
        <f t="shared" si="8"/>
        <v>0</v>
      </c>
      <c r="H31" s="32">
        <f t="shared" si="8"/>
        <v>0</v>
      </c>
      <c r="I31" s="32">
        <f t="shared" si="8"/>
        <v>0</v>
      </c>
      <c r="J31" s="32">
        <f t="shared" si="8"/>
        <v>0</v>
      </c>
      <c r="K31" s="32">
        <f t="shared" si="8"/>
        <v>0</v>
      </c>
      <c r="L31" s="32">
        <f t="shared" si="8"/>
        <v>0</v>
      </c>
      <c r="M31" s="32">
        <f t="shared" si="8"/>
        <v>0</v>
      </c>
      <c r="N31" s="32">
        <f t="shared" si="7"/>
        <v>10643</v>
      </c>
      <c r="O31" s="45">
        <f t="shared" si="1"/>
        <v>3.93456561922366</v>
      </c>
      <c r="P31" s="10"/>
    </row>
    <row r="32" spans="1:16">
      <c r="A32" s="13"/>
      <c r="B32" s="39">
        <v>351.1</v>
      </c>
      <c r="C32" s="21" t="s">
        <v>48</v>
      </c>
      <c r="D32" s="46">
        <v>10643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10643</v>
      </c>
      <c r="O32" s="47">
        <f t="shared" si="1"/>
        <v>3.93456561922366</v>
      </c>
      <c r="P32" s="9"/>
    </row>
    <row r="33" spans="1:119" ht="15.75">
      <c r="A33" s="29" t="s">
        <v>3</v>
      </c>
      <c r="B33" s="30"/>
      <c r="C33" s="31"/>
      <c r="D33" s="32">
        <f t="shared" ref="D33:M33" si="9">SUM(D34:D41)</f>
        <v>175459</v>
      </c>
      <c r="E33" s="32">
        <f t="shared" si="9"/>
        <v>0</v>
      </c>
      <c r="F33" s="32">
        <f t="shared" si="9"/>
        <v>0</v>
      </c>
      <c r="G33" s="32">
        <f t="shared" si="9"/>
        <v>0</v>
      </c>
      <c r="H33" s="32">
        <f t="shared" si="9"/>
        <v>0</v>
      </c>
      <c r="I33" s="32">
        <f t="shared" si="9"/>
        <v>167564</v>
      </c>
      <c r="J33" s="32">
        <f t="shared" si="9"/>
        <v>0</v>
      </c>
      <c r="K33" s="32">
        <f t="shared" si="9"/>
        <v>0</v>
      </c>
      <c r="L33" s="32">
        <f t="shared" si="9"/>
        <v>0</v>
      </c>
      <c r="M33" s="32">
        <f t="shared" si="9"/>
        <v>0</v>
      </c>
      <c r="N33" s="32">
        <f>SUM(D33:M33)</f>
        <v>343023</v>
      </c>
      <c r="O33" s="45">
        <f t="shared" si="1"/>
        <v>126.81072088724584</v>
      </c>
      <c r="P33" s="10"/>
    </row>
    <row r="34" spans="1:119">
      <c r="A34" s="12"/>
      <c r="B34" s="25">
        <v>361.1</v>
      </c>
      <c r="C34" s="20" t="s">
        <v>50</v>
      </c>
      <c r="D34" s="46">
        <v>12810</v>
      </c>
      <c r="E34" s="46">
        <v>0</v>
      </c>
      <c r="F34" s="46">
        <v>0</v>
      </c>
      <c r="G34" s="46">
        <v>0</v>
      </c>
      <c r="H34" s="46">
        <v>0</v>
      </c>
      <c r="I34" s="46">
        <v>53739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66549</v>
      </c>
      <c r="O34" s="47">
        <f t="shared" si="1"/>
        <v>24.602218114602589</v>
      </c>
      <c r="P34" s="9"/>
    </row>
    <row r="35" spans="1:119">
      <c r="A35" s="12"/>
      <c r="B35" s="25">
        <v>361.3</v>
      </c>
      <c r="C35" s="20" t="s">
        <v>90</v>
      </c>
      <c r="D35" s="46">
        <v>33274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1" si="10">SUM(D35:M35)</f>
        <v>33274</v>
      </c>
      <c r="O35" s="47">
        <f t="shared" si="1"/>
        <v>12.300924214417744</v>
      </c>
      <c r="P35" s="9"/>
    </row>
    <row r="36" spans="1:119">
      <c r="A36" s="12"/>
      <c r="B36" s="25">
        <v>362</v>
      </c>
      <c r="C36" s="20" t="s">
        <v>51</v>
      </c>
      <c r="D36" s="46">
        <v>8155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0"/>
        <v>8155</v>
      </c>
      <c r="O36" s="47">
        <f t="shared" si="1"/>
        <v>3.0147874306839189</v>
      </c>
      <c r="P36" s="9"/>
    </row>
    <row r="37" spans="1:119">
      <c r="A37" s="12"/>
      <c r="B37" s="25">
        <v>363.22</v>
      </c>
      <c r="C37" s="20" t="s">
        <v>91</v>
      </c>
      <c r="D37" s="46">
        <v>25225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>SUM(D37:M37)</f>
        <v>25225</v>
      </c>
      <c r="O37" s="47">
        <f t="shared" si="1"/>
        <v>9.3253234750462113</v>
      </c>
      <c r="P37" s="9"/>
    </row>
    <row r="38" spans="1:119">
      <c r="A38" s="12"/>
      <c r="B38" s="25">
        <v>363.24</v>
      </c>
      <c r="C38" s="20" t="s">
        <v>92</v>
      </c>
      <c r="D38" s="46">
        <v>19756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>SUM(D38:M38)</f>
        <v>19756</v>
      </c>
      <c r="O38" s="47">
        <f t="shared" si="1"/>
        <v>7.3035120147874304</v>
      </c>
      <c r="P38" s="9"/>
    </row>
    <row r="39" spans="1:119">
      <c r="A39" s="12"/>
      <c r="B39" s="25">
        <v>363.27</v>
      </c>
      <c r="C39" s="20" t="s">
        <v>93</v>
      </c>
      <c r="D39" s="46">
        <v>35048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>SUM(D39:M39)</f>
        <v>35048</v>
      </c>
      <c r="O39" s="47">
        <f t="shared" si="1"/>
        <v>12.956746765249537</v>
      </c>
      <c r="P39" s="9"/>
    </row>
    <row r="40" spans="1:119">
      <c r="A40" s="12"/>
      <c r="B40" s="25">
        <v>363.29</v>
      </c>
      <c r="C40" s="20" t="s">
        <v>94</v>
      </c>
      <c r="D40" s="46">
        <v>12998</v>
      </c>
      <c r="E40" s="46">
        <v>0</v>
      </c>
      <c r="F40" s="46">
        <v>0</v>
      </c>
      <c r="G40" s="46">
        <v>0</v>
      </c>
      <c r="H40" s="46">
        <v>0</v>
      </c>
      <c r="I40" s="46">
        <v>113825</v>
      </c>
      <c r="J40" s="46">
        <v>0</v>
      </c>
      <c r="K40" s="46">
        <v>0</v>
      </c>
      <c r="L40" s="46">
        <v>0</v>
      </c>
      <c r="M40" s="46">
        <v>0</v>
      </c>
      <c r="N40" s="46">
        <f>SUM(D40:M40)</f>
        <v>126823</v>
      </c>
      <c r="O40" s="47">
        <f t="shared" si="1"/>
        <v>46.884658040665435</v>
      </c>
      <c r="P40" s="9"/>
    </row>
    <row r="41" spans="1:119">
      <c r="A41" s="12"/>
      <c r="B41" s="25">
        <v>369.9</v>
      </c>
      <c r="C41" s="20" t="s">
        <v>53</v>
      </c>
      <c r="D41" s="46">
        <v>28193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28193</v>
      </c>
      <c r="O41" s="47">
        <f t="shared" si="1"/>
        <v>10.422550831792975</v>
      </c>
      <c r="P41" s="9"/>
    </row>
    <row r="42" spans="1:119" ht="15.75">
      <c r="A42" s="29" t="s">
        <v>38</v>
      </c>
      <c r="B42" s="30"/>
      <c r="C42" s="31"/>
      <c r="D42" s="32">
        <f t="shared" ref="D42:M42" si="11">SUM(D43:D43)</f>
        <v>200000</v>
      </c>
      <c r="E42" s="32">
        <f t="shared" si="11"/>
        <v>0</v>
      </c>
      <c r="F42" s="32">
        <f t="shared" si="11"/>
        <v>0</v>
      </c>
      <c r="G42" s="32">
        <f t="shared" si="11"/>
        <v>0</v>
      </c>
      <c r="H42" s="32">
        <f t="shared" si="11"/>
        <v>0</v>
      </c>
      <c r="I42" s="32">
        <f t="shared" si="11"/>
        <v>0</v>
      </c>
      <c r="J42" s="32">
        <f t="shared" si="11"/>
        <v>0</v>
      </c>
      <c r="K42" s="32">
        <f t="shared" si="11"/>
        <v>0</v>
      </c>
      <c r="L42" s="32">
        <f t="shared" si="11"/>
        <v>0</v>
      </c>
      <c r="M42" s="32">
        <f t="shared" si="11"/>
        <v>0</v>
      </c>
      <c r="N42" s="32">
        <f>SUM(D42:M42)</f>
        <v>200000</v>
      </c>
      <c r="O42" s="45">
        <f t="shared" si="1"/>
        <v>73.937153419593344</v>
      </c>
      <c r="P42" s="9"/>
    </row>
    <row r="43" spans="1:119" ht="15.75" thickBot="1">
      <c r="A43" s="12"/>
      <c r="B43" s="25">
        <v>381</v>
      </c>
      <c r="C43" s="20" t="s">
        <v>54</v>
      </c>
      <c r="D43" s="46">
        <v>200000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>SUM(D43:M43)</f>
        <v>200000</v>
      </c>
      <c r="O43" s="47">
        <f t="shared" si="1"/>
        <v>73.937153419593344</v>
      </c>
      <c r="P43" s="9"/>
    </row>
    <row r="44" spans="1:119" ht="16.5" thickBot="1">
      <c r="A44" s="14" t="s">
        <v>46</v>
      </c>
      <c r="B44" s="23"/>
      <c r="C44" s="22"/>
      <c r="D44" s="15">
        <f t="shared" ref="D44:M44" si="12">SUM(D5,D13,D17,D23,D31,D33,D42)</f>
        <v>2232456</v>
      </c>
      <c r="E44" s="15">
        <f t="shared" si="12"/>
        <v>0</v>
      </c>
      <c r="F44" s="15">
        <f t="shared" si="12"/>
        <v>0</v>
      </c>
      <c r="G44" s="15">
        <f t="shared" si="12"/>
        <v>0</v>
      </c>
      <c r="H44" s="15">
        <f t="shared" si="12"/>
        <v>0</v>
      </c>
      <c r="I44" s="15">
        <f t="shared" si="12"/>
        <v>1228171</v>
      </c>
      <c r="J44" s="15">
        <f t="shared" si="12"/>
        <v>0</v>
      </c>
      <c r="K44" s="15">
        <f t="shared" si="12"/>
        <v>0</v>
      </c>
      <c r="L44" s="15">
        <f t="shared" si="12"/>
        <v>0</v>
      </c>
      <c r="M44" s="15">
        <f t="shared" si="12"/>
        <v>0</v>
      </c>
      <c r="N44" s="15">
        <f>SUM(D44:M44)</f>
        <v>3460627</v>
      </c>
      <c r="O44" s="38">
        <f t="shared" si="1"/>
        <v>1279.3445471349353</v>
      </c>
      <c r="P44" s="6"/>
      <c r="Q44" s="2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</row>
    <row r="45" spans="1:119">
      <c r="A45" s="16"/>
      <c r="B45" s="18"/>
      <c r="C45" s="18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9"/>
    </row>
    <row r="46" spans="1:119">
      <c r="A46" s="40"/>
      <c r="B46" s="41"/>
      <c r="C46" s="41"/>
      <c r="D46" s="42"/>
      <c r="E46" s="42"/>
      <c r="F46" s="42"/>
      <c r="G46" s="42"/>
      <c r="H46" s="42"/>
      <c r="I46" s="42"/>
      <c r="J46" s="42"/>
      <c r="K46" s="42"/>
      <c r="L46" s="118" t="s">
        <v>97</v>
      </c>
      <c r="M46" s="118"/>
      <c r="N46" s="118"/>
      <c r="O46" s="43">
        <v>2705</v>
      </c>
    </row>
    <row r="47" spans="1:119">
      <c r="A47" s="119"/>
      <c r="B47" s="96"/>
      <c r="C47" s="96"/>
      <c r="D47" s="96"/>
      <c r="E47" s="96"/>
      <c r="F47" s="96"/>
      <c r="G47" s="96"/>
      <c r="H47" s="96"/>
      <c r="I47" s="96"/>
      <c r="J47" s="96"/>
      <c r="K47" s="96"/>
      <c r="L47" s="96"/>
      <c r="M47" s="96"/>
      <c r="N47" s="96"/>
      <c r="O47" s="97"/>
    </row>
    <row r="48" spans="1:119" ht="15.75" customHeight="1" thickBot="1">
      <c r="A48" s="120" t="s">
        <v>70</v>
      </c>
      <c r="B48" s="99"/>
      <c r="C48" s="99"/>
      <c r="D48" s="99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00"/>
    </row>
  </sheetData>
  <mergeCells count="10">
    <mergeCell ref="L46:N46"/>
    <mergeCell ref="A47:O47"/>
    <mergeCell ref="A48:O4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2025-02-25T17:37:50Z</cp:lastPrinted>
  <dcterms:created xsi:type="dcterms:W3CDTF">2000-08-31T21:26:31Z</dcterms:created>
  <dcterms:modified xsi:type="dcterms:W3CDTF">2025-02-25T17:37:56Z</dcterms:modified>
</cp:coreProperties>
</file>