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BDB3E5D957A43681990A1E64FD4DA02F530F6ACD" xr6:coauthVersionLast="47" xr6:coauthVersionMax="47" xr10:uidLastSave="{F6CD77DC-3DA2-41FF-B5BC-88EA3FE7AC8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'2008'!$A$1:$O$30</definedName>
    <definedName name="_xlnm.Print_Area" localSheetId="14">'2009'!$A$1:$O$30</definedName>
    <definedName name="_xlnm.Print_Area" localSheetId="13">'2010'!$A$1:$O$30</definedName>
    <definedName name="_xlnm.Print_Area" localSheetId="12">'2011'!$A$1:$O$31</definedName>
    <definedName name="_xlnm.Print_Area" localSheetId="11">'2012'!$A$1:$O$29</definedName>
    <definedName name="_xlnm.Print_Area" localSheetId="10">'2013'!$A$1:$O$29</definedName>
    <definedName name="_xlnm.Print_Area" localSheetId="9">'2014'!$A$1:$O$28</definedName>
    <definedName name="_xlnm.Print_Area" localSheetId="8">'2015'!$A$1:$O$27</definedName>
    <definedName name="_xlnm.Print_Area" localSheetId="7">'2016'!$A$1:$O$29</definedName>
    <definedName name="_xlnm.Print_Area" localSheetId="6">'2017'!$A$1:$O$28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'2022'!$A$1:$P$31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5" i="49"/>
  <c r="P25" i="49" s="1"/>
  <c r="O16" i="49"/>
  <c r="P16" i="49" s="1"/>
  <c r="O11" i="49"/>
  <c r="P11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9" l="1"/>
  <c r="P27" i="49" s="1"/>
  <c r="D27" i="48"/>
  <c r="F27" i="48"/>
  <c r="I27" i="48"/>
  <c r="J27" i="48"/>
  <c r="K27" i="48"/>
  <c r="L27" i="48"/>
  <c r="M27" i="48"/>
  <c r="E27" i="48"/>
  <c r="G27" i="48"/>
  <c r="H27" i="48"/>
  <c r="N27" i="48"/>
  <c r="O25" i="48"/>
  <c r="P25" i="48" s="1"/>
  <c r="O23" i="48"/>
  <c r="P23" i="48" s="1"/>
  <c r="O16" i="48"/>
  <c r="P16" i="48" s="1"/>
  <c r="O11" i="48"/>
  <c r="P11" i="48" s="1"/>
  <c r="O5" i="48"/>
  <c r="P5" i="48" s="1"/>
  <c r="K27" i="47"/>
  <c r="L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1" i="47" s="1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H27" i="46"/>
  <c r="D5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G27" i="46" s="1"/>
  <c r="F23" i="46"/>
  <c r="E23" i="46"/>
  <c r="D23" i="46"/>
  <c r="N22" i="46"/>
  <c r="O22" i="46" s="1"/>
  <c r="N21" i="46"/>
  <c r="O21" i="46"/>
  <c r="N20" i="46"/>
  <c r="O20" i="46" s="1"/>
  <c r="N19" i="46"/>
  <c r="O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N26" i="45"/>
  <c r="O26" i="45"/>
  <c r="M25" i="45"/>
  <c r="L25" i="45"/>
  <c r="K25" i="45"/>
  <c r="J25" i="45"/>
  <c r="I25" i="45"/>
  <c r="H25" i="45"/>
  <c r="N25" i="45" s="1"/>
  <c r="O25" i="45" s="1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/>
  <c r="N12" i="45"/>
  <c r="O12" i="45" s="1"/>
  <c r="M11" i="45"/>
  <c r="L11" i="45"/>
  <c r="K11" i="45"/>
  <c r="J11" i="45"/>
  <c r="J27" i="45" s="1"/>
  <c r="I11" i="45"/>
  <c r="I27" i="45" s="1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L27" i="45" s="1"/>
  <c r="K5" i="45"/>
  <c r="J5" i="45"/>
  <c r="I5" i="45"/>
  <c r="H5" i="45"/>
  <c r="G5" i="45"/>
  <c r="F5" i="45"/>
  <c r="E5" i="45"/>
  <c r="D5" i="45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 s="1"/>
  <c r="N16" i="44"/>
  <c r="O16" i="44"/>
  <c r="M15" i="44"/>
  <c r="L15" i="44"/>
  <c r="K15" i="44"/>
  <c r="K27" i="44" s="1"/>
  <c r="J15" i="44"/>
  <c r="I15" i="44"/>
  <c r="H15" i="44"/>
  <c r="G15" i="44"/>
  <c r="F15" i="44"/>
  <c r="E15" i="44"/>
  <c r="N15" i="44" s="1"/>
  <c r="O15" i="44" s="1"/>
  <c r="D15" i="44"/>
  <c r="N14" i="44"/>
  <c r="O14" i="44"/>
  <c r="N13" i="44"/>
  <c r="O13" i="44" s="1"/>
  <c r="N12" i="44"/>
  <c r="O12" i="44" s="1"/>
  <c r="N11" i="44"/>
  <c r="O11" i="44"/>
  <c r="M10" i="44"/>
  <c r="L10" i="44"/>
  <c r="K10" i="44"/>
  <c r="J10" i="44"/>
  <c r="I10" i="44"/>
  <c r="H10" i="44"/>
  <c r="G10" i="44"/>
  <c r="F10" i="44"/>
  <c r="E10" i="44"/>
  <c r="D10" i="44"/>
  <c r="D27" i="44" s="1"/>
  <c r="N9" i="44"/>
  <c r="O9" i="44"/>
  <c r="N8" i="44"/>
  <c r="O8" i="44" s="1"/>
  <c r="N7" i="44"/>
  <c r="O7" i="44" s="1"/>
  <c r="N6" i="44"/>
  <c r="O6" i="44"/>
  <c r="M5" i="44"/>
  <c r="L5" i="44"/>
  <c r="L27" i="44" s="1"/>
  <c r="K5" i="44"/>
  <c r="J5" i="44"/>
  <c r="I5" i="44"/>
  <c r="H5" i="44"/>
  <c r="G5" i="44"/>
  <c r="F5" i="44"/>
  <c r="E5" i="44"/>
  <c r="D5" i="44"/>
  <c r="N23" i="43"/>
  <c r="O23" i="43" s="1"/>
  <c r="M22" i="43"/>
  <c r="L22" i="43"/>
  <c r="N22" i="43" s="1"/>
  <c r="O22" i="43" s="1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F24" i="43" s="1"/>
  <c r="E20" i="43"/>
  <c r="E24" i="43" s="1"/>
  <c r="D20" i="43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K24" i="43" s="1"/>
  <c r="J5" i="43"/>
  <c r="J24" i="43" s="1"/>
  <c r="I5" i="43"/>
  <c r="H5" i="43"/>
  <c r="G5" i="43"/>
  <c r="F5" i="43"/>
  <c r="E5" i="43"/>
  <c r="D5" i="43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/>
  <c r="N16" i="42"/>
  <c r="O16" i="42" s="1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J25" i="42" s="1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/>
  <c r="N6" i="42"/>
  <c r="O6" i="42" s="1"/>
  <c r="M5" i="42"/>
  <c r="M25" i="42" s="1"/>
  <c r="L5" i="42"/>
  <c r="K5" i="42"/>
  <c r="J5" i="42"/>
  <c r="I5" i="42"/>
  <c r="H5" i="42"/>
  <c r="G5" i="42"/>
  <c r="F5" i="42"/>
  <c r="F25" i="42" s="1"/>
  <c r="E5" i="42"/>
  <c r="D5" i="42"/>
  <c r="D25" i="42" s="1"/>
  <c r="H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I23" i="41" s="1"/>
  <c r="H19" i="41"/>
  <c r="G19" i="41"/>
  <c r="F19" i="41"/>
  <c r="E19" i="41"/>
  <c r="D19" i="41"/>
  <c r="N18" i="41"/>
  <c r="O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N11" i="41" s="1"/>
  <c r="O11" i="41" s="1"/>
  <c r="E11" i="41"/>
  <c r="D11" i="41"/>
  <c r="N10" i="41"/>
  <c r="O10" i="41" s="1"/>
  <c r="N9" i="41"/>
  <c r="O9" i="41" s="1"/>
  <c r="N8" i="41"/>
  <c r="O8" i="41"/>
  <c r="N7" i="41"/>
  <c r="O7" i="41" s="1"/>
  <c r="N6" i="41"/>
  <c r="O6" i="41"/>
  <c r="M5" i="41"/>
  <c r="M23" i="41" s="1"/>
  <c r="L5" i="41"/>
  <c r="N5" i="41" s="1"/>
  <c r="O5" i="41" s="1"/>
  <c r="K5" i="41"/>
  <c r="J5" i="41"/>
  <c r="I5" i="41"/>
  <c r="H5" i="41"/>
  <c r="G5" i="41"/>
  <c r="F5" i="41"/>
  <c r="E5" i="41"/>
  <c r="D5" i="4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N15" i="40"/>
  <c r="O15" i="40" s="1"/>
  <c r="M14" i="40"/>
  <c r="M2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M11" i="40"/>
  <c r="L11" i="40"/>
  <c r="K11" i="40"/>
  <c r="K24" i="40" s="1"/>
  <c r="J11" i="40"/>
  <c r="I11" i="40"/>
  <c r="H11" i="40"/>
  <c r="H24" i="40" s="1"/>
  <c r="G11" i="40"/>
  <c r="F11" i="40"/>
  <c r="E11" i="40"/>
  <c r="N11" i="40" s="1"/>
  <c r="O11" i="40" s="1"/>
  <c r="D11" i="40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24" i="40" s="1"/>
  <c r="F5" i="40"/>
  <c r="E5" i="40"/>
  <c r="D5" i="40"/>
  <c r="D24" i="40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E24" i="39" s="1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2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/>
  <c r="N7" i="39"/>
  <c r="O7" i="39" s="1"/>
  <c r="N6" i="39"/>
  <c r="O6" i="39"/>
  <c r="M5" i="39"/>
  <c r="M24" i="39" s="1"/>
  <c r="L5" i="39"/>
  <c r="K5" i="39"/>
  <c r="K24" i="39" s="1"/>
  <c r="J5" i="39"/>
  <c r="I5" i="39"/>
  <c r="H5" i="39"/>
  <c r="G5" i="39"/>
  <c r="F5" i="39"/>
  <c r="E5" i="39"/>
  <c r="D5" i="39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F25" i="38" s="1"/>
  <c r="E11" i="38"/>
  <c r="D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E25" i="38" s="1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N14" i="37" s="1"/>
  <c r="O14" i="37" s="1"/>
  <c r="E14" i="37"/>
  <c r="D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26" i="37" s="1"/>
  <c r="E5" i="37"/>
  <c r="E26" i="37" s="1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I25" i="36" s="1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N5" i="36" s="1"/>
  <c r="O5" i="36" s="1"/>
  <c r="G5" i="36"/>
  <c r="F5" i="36"/>
  <c r="E5" i="36"/>
  <c r="D5" i="36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M22" i="35"/>
  <c r="L22" i="35"/>
  <c r="K22" i="35"/>
  <c r="J22" i="35"/>
  <c r="I22" i="35"/>
  <c r="H22" i="35"/>
  <c r="G22" i="35"/>
  <c r="F22" i="35"/>
  <c r="E22" i="35"/>
  <c r="E27" i="35" s="1"/>
  <c r="D22" i="35"/>
  <c r="N22" i="35" s="1"/>
  <c r="O22" i="35" s="1"/>
  <c r="N21" i="35"/>
  <c r="O21" i="35" s="1"/>
  <c r="N20" i="35"/>
  <c r="O20" i="35" s="1"/>
  <c r="N19" i="35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27" i="35" s="1"/>
  <c r="K5" i="35"/>
  <c r="J5" i="35"/>
  <c r="J27" i="35" s="1"/>
  <c r="I5" i="35"/>
  <c r="H5" i="35"/>
  <c r="H27" i="35" s="1"/>
  <c r="G5" i="35"/>
  <c r="F5" i="35"/>
  <c r="E5" i="35"/>
  <c r="D5" i="35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J26" i="34" s="1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11" i="33"/>
  <c r="E26" i="33" s="1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I26" i="33" s="1"/>
  <c r="J5" i="33"/>
  <c r="K5" i="33"/>
  <c r="L5" i="33"/>
  <c r="M5" i="33"/>
  <c r="M26" i="33" s="1"/>
  <c r="D21" i="33"/>
  <c r="D19" i="33"/>
  <c r="D14" i="33"/>
  <c r="N14" i="33" s="1"/>
  <c r="O14" i="33" s="1"/>
  <c r="D11" i="33"/>
  <c r="D5" i="33"/>
  <c r="N5" i="33" s="1"/>
  <c r="O5" i="33" s="1"/>
  <c r="N25" i="33"/>
  <c r="O25" i="33" s="1"/>
  <c r="N22" i="33"/>
  <c r="O22" i="33" s="1"/>
  <c r="N23" i="33"/>
  <c r="O23" i="33" s="1"/>
  <c r="N20" i="33"/>
  <c r="O20" i="33" s="1"/>
  <c r="N13" i="33"/>
  <c r="O13" i="33" s="1"/>
  <c r="N7" i="33"/>
  <c r="O7" i="33" s="1"/>
  <c r="N8" i="33"/>
  <c r="O8" i="33" s="1"/>
  <c r="N9" i="33"/>
  <c r="O9" i="33"/>
  <c r="N10" i="33"/>
  <c r="O10" i="33" s="1"/>
  <c r="N6" i="33"/>
  <c r="O6" i="33"/>
  <c r="N15" i="33"/>
  <c r="O15" i="33" s="1"/>
  <c r="N16" i="33"/>
  <c r="O16" i="33"/>
  <c r="N17" i="33"/>
  <c r="O17" i="33" s="1"/>
  <c r="N18" i="33"/>
  <c r="O18" i="33"/>
  <c r="N12" i="33"/>
  <c r="O12" i="33" s="1"/>
  <c r="N14" i="38"/>
  <c r="O14" i="38" s="1"/>
  <c r="N5" i="44"/>
  <c r="O5" i="44"/>
  <c r="N25" i="44" l="1"/>
  <c r="O25" i="44" s="1"/>
  <c r="N19" i="41"/>
  <c r="O19" i="41" s="1"/>
  <c r="D27" i="46"/>
  <c r="N11" i="38"/>
  <c r="O11" i="38" s="1"/>
  <c r="N21" i="33"/>
  <c r="O21" i="33" s="1"/>
  <c r="N11" i="34"/>
  <c r="O11" i="34" s="1"/>
  <c r="F27" i="35"/>
  <c r="N27" i="35" s="1"/>
  <c r="O27" i="35" s="1"/>
  <c r="D25" i="36"/>
  <c r="N11" i="36"/>
  <c r="O11" i="36" s="1"/>
  <c r="J25" i="38"/>
  <c r="I25" i="42"/>
  <c r="E27" i="44"/>
  <c r="N27" i="44" s="1"/>
  <c r="O27" i="44" s="1"/>
  <c r="H27" i="44"/>
  <c r="G25" i="36"/>
  <c r="K25" i="38"/>
  <c r="J24" i="40"/>
  <c r="N19" i="40"/>
  <c r="O19" i="40" s="1"/>
  <c r="N21" i="42"/>
  <c r="O21" i="42" s="1"/>
  <c r="N14" i="43"/>
  <c r="O14" i="43" s="1"/>
  <c r="F27" i="44"/>
  <c r="N23" i="45"/>
  <c r="O23" i="45" s="1"/>
  <c r="I27" i="47"/>
  <c r="G26" i="33"/>
  <c r="N20" i="39"/>
  <c r="O20" i="39" s="1"/>
  <c r="O23" i="47"/>
  <c r="P23" i="47" s="1"/>
  <c r="G26" i="37"/>
  <c r="E27" i="47"/>
  <c r="E26" i="34"/>
  <c r="H25" i="42"/>
  <c r="F25" i="36"/>
  <c r="N23" i="36"/>
  <c r="O23" i="36" s="1"/>
  <c r="D26" i="37"/>
  <c r="L23" i="41"/>
  <c r="K25" i="42"/>
  <c r="D24" i="43"/>
  <c r="N20" i="43"/>
  <c r="O20" i="43" s="1"/>
  <c r="G27" i="44"/>
  <c r="J27" i="47"/>
  <c r="N20" i="38"/>
  <c r="O20" i="38" s="1"/>
  <c r="I24" i="40"/>
  <c r="N16" i="45"/>
  <c r="O16" i="45" s="1"/>
  <c r="H27" i="47"/>
  <c r="L26" i="33"/>
  <c r="K26" i="33"/>
  <c r="L26" i="34"/>
  <c r="M25" i="38"/>
  <c r="L24" i="39"/>
  <c r="L24" i="40"/>
  <c r="F24" i="40"/>
  <c r="N5" i="42"/>
  <c r="O5" i="42" s="1"/>
  <c r="N23" i="44"/>
  <c r="O23" i="44" s="1"/>
  <c r="E27" i="46"/>
  <c r="N27" i="47"/>
  <c r="L24" i="43"/>
  <c r="O16" i="47"/>
  <c r="P16" i="47" s="1"/>
  <c r="M27" i="35"/>
  <c r="N11" i="33"/>
  <c r="O11" i="33" s="1"/>
  <c r="K26" i="37"/>
  <c r="D26" i="34"/>
  <c r="N26" i="34" s="1"/>
  <c r="O26" i="34" s="1"/>
  <c r="N16" i="46"/>
  <c r="O16" i="46" s="1"/>
  <c r="N23" i="46"/>
  <c r="O23" i="46" s="1"/>
  <c r="J26" i="33"/>
  <c r="M26" i="34"/>
  <c r="M27" i="47"/>
  <c r="H26" i="33"/>
  <c r="N12" i="35"/>
  <c r="O12" i="35" s="1"/>
  <c r="L26" i="37"/>
  <c r="F24" i="39"/>
  <c r="E23" i="41"/>
  <c r="H24" i="43"/>
  <c r="E27" i="45"/>
  <c r="N5" i="40"/>
  <c r="O5" i="40" s="1"/>
  <c r="I25" i="38"/>
  <c r="I27" i="44"/>
  <c r="F27" i="46"/>
  <c r="O5" i="47"/>
  <c r="P5" i="47" s="1"/>
  <c r="N24" i="37"/>
  <c r="O24" i="37" s="1"/>
  <c r="N22" i="39"/>
  <c r="O22" i="39" s="1"/>
  <c r="N14" i="40"/>
  <c r="O14" i="40" s="1"/>
  <c r="D23" i="41"/>
  <c r="N23" i="41" s="1"/>
  <c r="O23" i="41" s="1"/>
  <c r="G23" i="41"/>
  <c r="J27" i="44"/>
  <c r="D27" i="45"/>
  <c r="K26" i="34"/>
  <c r="D27" i="35"/>
  <c r="G27" i="35"/>
  <c r="J25" i="36"/>
  <c r="N19" i="37"/>
  <c r="O19" i="37" s="1"/>
  <c r="N11" i="39"/>
  <c r="O11" i="39" s="1"/>
  <c r="F23" i="41"/>
  <c r="I24" i="43"/>
  <c r="O25" i="47"/>
  <c r="P25" i="47" s="1"/>
  <c r="G27" i="47"/>
  <c r="H26" i="37"/>
  <c r="N5" i="37"/>
  <c r="O5" i="37" s="1"/>
  <c r="G25" i="42"/>
  <c r="K25" i="36"/>
  <c r="G27" i="45"/>
  <c r="J27" i="46"/>
  <c r="I26" i="34"/>
  <c r="L25" i="36"/>
  <c r="I24" i="39"/>
  <c r="N5" i="43"/>
  <c r="O5" i="43" s="1"/>
  <c r="N5" i="45"/>
  <c r="O5" i="45" s="1"/>
  <c r="K27" i="45"/>
  <c r="N5" i="46"/>
  <c r="O5" i="46" s="1"/>
  <c r="N25" i="46"/>
  <c r="O25" i="46" s="1"/>
  <c r="K27" i="35"/>
  <c r="N21" i="34"/>
  <c r="O21" i="34" s="1"/>
  <c r="H26" i="34"/>
  <c r="H25" i="38"/>
  <c r="H24" i="39"/>
  <c r="N21" i="41"/>
  <c r="O21" i="41" s="1"/>
  <c r="F26" i="34"/>
  <c r="M25" i="36"/>
  <c r="N21" i="37"/>
  <c r="O21" i="37" s="1"/>
  <c r="J24" i="39"/>
  <c r="G24" i="43"/>
  <c r="N10" i="43"/>
  <c r="O10" i="43" s="1"/>
  <c r="N11" i="45"/>
  <c r="O11" i="45" s="1"/>
  <c r="L27" i="46"/>
  <c r="N22" i="38"/>
  <c r="O22" i="38" s="1"/>
  <c r="J23" i="41"/>
  <c r="N11" i="42"/>
  <c r="O11" i="42" s="1"/>
  <c r="M27" i="45"/>
  <c r="M27" i="46"/>
  <c r="J26" i="37"/>
  <c r="N5" i="38"/>
  <c r="O5" i="38" s="1"/>
  <c r="M24" i="43"/>
  <c r="G25" i="38"/>
  <c r="F27" i="47"/>
  <c r="E25" i="36"/>
  <c r="F26" i="33"/>
  <c r="N15" i="34"/>
  <c r="O15" i="34" s="1"/>
  <c r="M27" i="44"/>
  <c r="G26" i="34"/>
  <c r="N14" i="39"/>
  <c r="O14" i="39" s="1"/>
  <c r="I27" i="35"/>
  <c r="N15" i="36"/>
  <c r="O15" i="36" s="1"/>
  <c r="L25" i="38"/>
  <c r="N21" i="40"/>
  <c r="O21" i="40" s="1"/>
  <c r="K23" i="41"/>
  <c r="E25" i="42"/>
  <c r="N23" i="42"/>
  <c r="O23" i="42" s="1"/>
  <c r="N21" i="44"/>
  <c r="O21" i="44" s="1"/>
  <c r="O27" i="48"/>
  <c r="P27" i="48" s="1"/>
  <c r="N24" i="43"/>
  <c r="O24" i="43" s="1"/>
  <c r="M26" i="37"/>
  <c r="N19" i="33"/>
  <c r="O19" i="33" s="1"/>
  <c r="I26" i="37"/>
  <c r="D25" i="38"/>
  <c r="G24" i="39"/>
  <c r="K27" i="46"/>
  <c r="D27" i="47"/>
  <c r="N11" i="46"/>
  <c r="O11" i="46" s="1"/>
  <c r="N5" i="39"/>
  <c r="O5" i="39" s="1"/>
  <c r="N11" i="37"/>
  <c r="O11" i="37" s="1"/>
  <c r="H25" i="36"/>
  <c r="I27" i="46"/>
  <c r="N5" i="35"/>
  <c r="O5" i="35" s="1"/>
  <c r="E24" i="40"/>
  <c r="L25" i="42"/>
  <c r="H27" i="45"/>
  <c r="N10" i="44"/>
  <c r="O10" i="44" s="1"/>
  <c r="F27" i="45"/>
  <c r="D26" i="33"/>
  <c r="N5" i="34"/>
  <c r="O5" i="34" s="1"/>
  <c r="N27" i="45" l="1"/>
  <c r="O27" i="45" s="1"/>
  <c r="N24" i="39"/>
  <c r="O24" i="39" s="1"/>
  <c r="N26" i="37"/>
  <c r="O26" i="37" s="1"/>
  <c r="O27" i="47"/>
  <c r="P27" i="47" s="1"/>
  <c r="N27" i="46"/>
  <c r="O27" i="46" s="1"/>
  <c r="N26" i="33"/>
  <c r="O26" i="33" s="1"/>
  <c r="N25" i="42"/>
  <c r="O25" i="42" s="1"/>
  <c r="N24" i="40"/>
  <c r="O24" i="40" s="1"/>
  <c r="N25" i="38"/>
  <c r="O25" i="38" s="1"/>
  <c r="N25" i="36"/>
  <c r="O25" i="36" s="1"/>
</calcChain>
</file>

<file path=xl/sharedStrings.xml><?xml version="1.0" encoding="utf-8"?>
<sst xmlns="http://schemas.openxmlformats.org/spreadsheetml/2006/main" count="712" uniqueCount="91">
  <si>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</si>
  <si>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</si>
  <si>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</si>
  <si>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</si>
  <si>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</si>
  <si>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</si>
  <si>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</si>
  <si>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</si>
  <si>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</si>
  <si>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</si>
  <si>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</si>
  <si>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</si>
  <si>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</si>
  <si>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</si>
  <si>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</si>
  <si>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</si>
  <si>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</si>
  <si>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</si>
  <si>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</si>
  <si>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</si>
  <si>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</si>
  <si>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</si>
  <si>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</si>
  <si>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</si>
  <si>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</si>
  <si>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</si>
  <si>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</si>
  <si>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</si>
  <si>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</si>
  <si>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</si>
  <si>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</si>
  <si>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</si>
  <si>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</si>
  <si>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</si>
  <si>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</si>
  <si>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</si>
  <si>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</si>
  <si>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</si>
  <si>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</si>
  <si>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</si>
  <si>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Davenport Expenditures Reported by Account Code and Fund Type</t>
  </si>
  <si>
    <t>Local Fiscal Year Ended September 30, 2010</t>
  </si>
  <si>
    <t>Protective Inspections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</si>
  <si>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</si>
  <si>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</si>
  <si>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</si>
  <si>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</si>
  <si>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Comprehensive Planning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</si>
  <si>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</si>
  <si>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</si>
  <si>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</si>
  <si>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</si>
  <si>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</si>
  <si>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</si>
  <si>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</si>
  <si>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</si>
  <si>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</si>
  <si>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</si>
  <si>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</si>
  <si>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</si>
  <si>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</si>
  <si>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</si>
  <si>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</si>
  <si>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Water-Sewer Combination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</si>
  <si>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</si>
  <si>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</si>
  <si>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</si>
  <si>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</si>
  <si>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</si>
  <si>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</si>
  <si>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</si>
  <si>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</si>
  <si>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Public Safety</t>
  </si>
  <si>
    <t>Other Uses</t>
  </si>
  <si>
    <t>Interfund Transfers Out</t>
  </si>
  <si>
    <t>2018 Municipal Population:</t>
  </si>
  <si>
    <t>Local Fiscal Year Ended September 30, 2019</t>
  </si>
  <si>
    <t>Pension Benefits</t>
  </si>
  <si>
    <t>Water / Sewer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</si>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</sst>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99C2-6B16-4C15-AA1D-98569451471B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84</v>
      </c>
      <c r="N4" s="95" t="s">
        <v>5</v>
      </c>
      <c r="O4" s="95" t="s">
        <v>85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1774434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162520</v>
      </c>
      <c r="L5" s="100">
        <f>SUM(L6:L10)</f>
        <v>0</v>
      </c>
      <c r="M5" s="100">
        <f>SUM(M6:M10)</f>
        <v>6032578</v>
      </c>
      <c r="N5" s="100">
        <f>SUM(N6:N10)</f>
        <v>0</v>
      </c>
      <c r="O5" s="101">
        <f>SUM(D5:N5)</f>
        <v>7969532</v>
      </c>
      <c r="P5" s="102">
        <f>(O5/P$29)</f>
        <v>642.0310964311609</v>
      </c>
      <c r="Q5" s="103"/>
    </row>
    <row r="6" spans="1:134">
      <c r="A6" s="105"/>
      <c r="B6" s="106">
        <v>511</v>
      </c>
      <c r="C6" s="107" t="s">
        <v>19</v>
      </c>
      <c r="D6" s="108">
        <v>97676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97676</v>
      </c>
      <c r="P6" s="109">
        <f>(O6/P$29)</f>
        <v>7.8688471763473782</v>
      </c>
      <c r="Q6" s="110"/>
    </row>
    <row r="7" spans="1:134">
      <c r="A7" s="105"/>
      <c r="B7" s="106">
        <v>512</v>
      </c>
      <c r="C7" s="107" t="s">
        <v>20</v>
      </c>
      <c r="D7" s="108">
        <v>375323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375323</v>
      </c>
      <c r="P7" s="109">
        <f>(O7/P$29)</f>
        <v>30.236284540401194</v>
      </c>
      <c r="Q7" s="110"/>
    </row>
    <row r="8" spans="1:134">
      <c r="A8" s="105"/>
      <c r="B8" s="106">
        <v>513</v>
      </c>
      <c r="C8" s="107" t="s">
        <v>21</v>
      </c>
      <c r="D8" s="108">
        <v>1232302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85831</v>
      </c>
      <c r="L8" s="108">
        <v>0</v>
      </c>
      <c r="M8" s="108">
        <v>6032578</v>
      </c>
      <c r="N8" s="108">
        <v>0</v>
      </c>
      <c r="O8" s="108">
        <f t="shared" si="0"/>
        <v>7350711</v>
      </c>
      <c r="P8" s="109">
        <f>(O8/P$29)</f>
        <v>592.1784419560139</v>
      </c>
      <c r="Q8" s="110"/>
    </row>
    <row r="9" spans="1:134">
      <c r="A9" s="105"/>
      <c r="B9" s="106">
        <v>514</v>
      </c>
      <c r="C9" s="107" t="s">
        <v>22</v>
      </c>
      <c r="D9" s="108">
        <v>69133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69133</v>
      </c>
      <c r="P9" s="109">
        <f>(O9/P$29)</f>
        <v>5.5694030451945542</v>
      </c>
      <c r="Q9" s="110"/>
    </row>
    <row r="10" spans="1:134">
      <c r="A10" s="105"/>
      <c r="B10" s="106">
        <v>518</v>
      </c>
      <c r="C10" s="107" t="s">
        <v>77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76689</v>
      </c>
      <c r="L10" s="108">
        <v>0</v>
      </c>
      <c r="M10" s="108">
        <v>0</v>
      </c>
      <c r="N10" s="108">
        <v>0</v>
      </c>
      <c r="O10" s="108">
        <f t="shared" si="0"/>
        <v>76689</v>
      </c>
      <c r="P10" s="109">
        <f>(O10/P$29)</f>
        <v>6.1781197132038992</v>
      </c>
      <c r="Q10" s="110"/>
    </row>
    <row r="11" spans="1:134" ht="15.75">
      <c r="A11" s="111" t="s">
        <v>24</v>
      </c>
      <c r="B11" s="112"/>
      <c r="C11" s="113"/>
      <c r="D11" s="114">
        <f>SUM(D12:D15)</f>
        <v>6413790</v>
      </c>
      <c r="E11" s="114">
        <f>SUM(E12:E15)</f>
        <v>768716</v>
      </c>
      <c r="F11" s="114">
        <f>SUM(F12:F15)</f>
        <v>0</v>
      </c>
      <c r="G11" s="114">
        <f>SUM(G12:G15)</f>
        <v>0</v>
      </c>
      <c r="H11" s="114">
        <f>SUM(H12:H15)</f>
        <v>0</v>
      </c>
      <c r="I11" s="114">
        <f>SUM(I12:I15)</f>
        <v>0</v>
      </c>
      <c r="J11" s="114">
        <f>SUM(J12:J15)</f>
        <v>0</v>
      </c>
      <c r="K11" s="114">
        <f>SUM(K12:K15)</f>
        <v>0</v>
      </c>
      <c r="L11" s="114">
        <f>SUM(L12:L15)</f>
        <v>0</v>
      </c>
      <c r="M11" s="114">
        <f>SUM(M12:M15)</f>
        <v>0</v>
      </c>
      <c r="N11" s="114">
        <f>SUM(N12:N15)</f>
        <v>0</v>
      </c>
      <c r="O11" s="115">
        <f>SUM(D11:N11)</f>
        <v>7182506</v>
      </c>
      <c r="P11" s="116">
        <f>(O11/P$29)</f>
        <v>578.62772899379684</v>
      </c>
      <c r="Q11" s="117"/>
    </row>
    <row r="12" spans="1:134">
      <c r="A12" s="105"/>
      <c r="B12" s="106">
        <v>521</v>
      </c>
      <c r="C12" s="107" t="s">
        <v>25</v>
      </c>
      <c r="D12" s="108">
        <v>2351704</v>
      </c>
      <c r="E12" s="108">
        <v>695514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3047218</v>
      </c>
      <c r="P12" s="109">
        <f>(O12/P$29)</f>
        <v>245.48602271811811</v>
      </c>
      <c r="Q12" s="110"/>
    </row>
    <row r="13" spans="1:134">
      <c r="A13" s="105"/>
      <c r="B13" s="106">
        <v>522</v>
      </c>
      <c r="C13" s="107" t="s">
        <v>26</v>
      </c>
      <c r="D13" s="108">
        <v>1798634</v>
      </c>
      <c r="E13" s="108">
        <v>73202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5" si="1">SUM(D13:N13)</f>
        <v>1871836</v>
      </c>
      <c r="P13" s="109">
        <f>(O13/P$29)</f>
        <v>150.79642310480946</v>
      </c>
      <c r="Q13" s="110"/>
    </row>
    <row r="14" spans="1:134">
      <c r="A14" s="105"/>
      <c r="B14" s="106">
        <v>524</v>
      </c>
      <c r="C14" s="107" t="s">
        <v>42</v>
      </c>
      <c r="D14" s="108">
        <v>2197322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2197322</v>
      </c>
      <c r="P14" s="109">
        <f>(O14/P$29)</f>
        <v>177.01780391525014</v>
      </c>
      <c r="Q14" s="110"/>
    </row>
    <row r="15" spans="1:134">
      <c r="A15" s="105"/>
      <c r="B15" s="106">
        <v>529</v>
      </c>
      <c r="C15" s="107" t="s">
        <v>72</v>
      </c>
      <c r="D15" s="108">
        <v>66130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66130</v>
      </c>
      <c r="P15" s="109">
        <f>(O15/P$29)</f>
        <v>5.3274792556191093</v>
      </c>
      <c r="Q15" s="110"/>
    </row>
    <row r="16" spans="1:134" ht="15.75">
      <c r="A16" s="111" t="s">
        <v>27</v>
      </c>
      <c r="B16" s="112"/>
      <c r="C16" s="113"/>
      <c r="D16" s="114">
        <f>SUM(D17:D22)</f>
        <v>1496577</v>
      </c>
      <c r="E16" s="114">
        <f>SUM(E17:E22)</f>
        <v>0</v>
      </c>
      <c r="F16" s="114">
        <f>SUM(F17:F22)</f>
        <v>0</v>
      </c>
      <c r="G16" s="114">
        <f>SUM(G17:G22)</f>
        <v>0</v>
      </c>
      <c r="H16" s="114">
        <f>SUM(H17:H22)</f>
        <v>0</v>
      </c>
      <c r="I16" s="114">
        <f>SUM(I17:I22)</f>
        <v>4389734</v>
      </c>
      <c r="J16" s="114">
        <f>SUM(J17:J22)</f>
        <v>0</v>
      </c>
      <c r="K16" s="114">
        <f>SUM(K17:K22)</f>
        <v>0</v>
      </c>
      <c r="L16" s="114">
        <f>SUM(L17:L22)</f>
        <v>0</v>
      </c>
      <c r="M16" s="114">
        <f>SUM(M17:M22)</f>
        <v>0</v>
      </c>
      <c r="N16" s="114">
        <f>SUM(N17:N22)</f>
        <v>0</v>
      </c>
      <c r="O16" s="115">
        <f>SUM(D16:N16)</f>
        <v>5886311</v>
      </c>
      <c r="P16" s="116">
        <f>(O16/P$29)</f>
        <v>474.20534923064531</v>
      </c>
      <c r="Q16" s="117"/>
    </row>
    <row r="17" spans="1:120">
      <c r="A17" s="105"/>
      <c r="B17" s="106">
        <v>533</v>
      </c>
      <c r="C17" s="107" t="s">
        <v>28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1420337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6" si="2">SUM(D17:N17)</f>
        <v>1420337</v>
      </c>
      <c r="P17" s="109">
        <f>(O17/P$29)</f>
        <v>114.42334649158141</v>
      </c>
      <c r="Q17" s="110"/>
    </row>
    <row r="18" spans="1:120">
      <c r="A18" s="105"/>
      <c r="B18" s="106">
        <v>534</v>
      </c>
      <c r="C18" s="107" t="s">
        <v>29</v>
      </c>
      <c r="D18" s="108">
        <v>1434454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1434454</v>
      </c>
      <c r="P18" s="109">
        <f>(O18/P$29)</f>
        <v>115.56062192862322</v>
      </c>
      <c r="Q18" s="110"/>
    </row>
    <row r="19" spans="1:120">
      <c r="A19" s="105"/>
      <c r="B19" s="106">
        <v>535</v>
      </c>
      <c r="C19" s="107" t="s">
        <v>30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1694282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1694282</v>
      </c>
      <c r="P19" s="109">
        <f>(O19/P$29)</f>
        <v>136.49254813501975</v>
      </c>
      <c r="Q19" s="110"/>
    </row>
    <row r="20" spans="1:120">
      <c r="A20" s="105"/>
      <c r="B20" s="106">
        <v>536</v>
      </c>
      <c r="C20" s="107" t="s">
        <v>63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1085951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1085951</v>
      </c>
      <c r="P20" s="109">
        <f>(O20/P$29)</f>
        <v>87.484975428985734</v>
      </c>
      <c r="Q20" s="110"/>
    </row>
    <row r="21" spans="1:120">
      <c r="A21" s="105"/>
      <c r="B21" s="106">
        <v>538</v>
      </c>
      <c r="C21" s="107" t="s">
        <v>31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189164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189164</v>
      </c>
      <c r="P21" s="109">
        <f>(O21/P$29)</f>
        <v>15.239184725690809</v>
      </c>
      <c r="Q21" s="110"/>
    </row>
    <row r="22" spans="1:120">
      <c r="A22" s="105"/>
      <c r="B22" s="106">
        <v>539</v>
      </c>
      <c r="C22" s="107" t="s">
        <v>43</v>
      </c>
      <c r="D22" s="108">
        <v>62123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62123</v>
      </c>
      <c r="P22" s="109">
        <f>(O22/P$29)</f>
        <v>5.0046725207443812</v>
      </c>
      <c r="Q22" s="110"/>
    </row>
    <row r="23" spans="1:120" ht="15.75">
      <c r="A23" s="111" t="s">
        <v>32</v>
      </c>
      <c r="B23" s="112"/>
      <c r="C23" s="113"/>
      <c r="D23" s="114">
        <f>SUM(D24:D24)</f>
        <v>1037872</v>
      </c>
      <c r="E23" s="114">
        <f>SUM(E24:E24)</f>
        <v>8079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 t="shared" si="2"/>
        <v>1045951</v>
      </c>
      <c r="P23" s="116">
        <f>(O23/P$29)</f>
        <v>84.262547329412712</v>
      </c>
      <c r="Q23" s="117"/>
    </row>
    <row r="24" spans="1:120">
      <c r="A24" s="105"/>
      <c r="B24" s="106">
        <v>541</v>
      </c>
      <c r="C24" s="107" t="s">
        <v>33</v>
      </c>
      <c r="D24" s="108">
        <v>1037872</v>
      </c>
      <c r="E24" s="108">
        <v>8079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1045951</v>
      </c>
      <c r="P24" s="109">
        <f>(O24/P$29)</f>
        <v>84.262547329412712</v>
      </c>
      <c r="Q24" s="110"/>
    </row>
    <row r="25" spans="1:120" ht="15.75">
      <c r="A25" s="111" t="s">
        <v>34</v>
      </c>
      <c r="B25" s="112"/>
      <c r="C25" s="113"/>
      <c r="D25" s="114">
        <f>SUM(D26:D26)</f>
        <v>1124584</v>
      </c>
      <c r="E25" s="114">
        <f>SUM(E26:E26)</f>
        <v>396729</v>
      </c>
      <c r="F25" s="114">
        <f>SUM(F26:F26)</f>
        <v>0</v>
      </c>
      <c r="G25" s="114">
        <f>SUM(G26:G26)</f>
        <v>0</v>
      </c>
      <c r="H25" s="114">
        <f>SUM(H26:H26)</f>
        <v>0</v>
      </c>
      <c r="I25" s="114">
        <f>SUM(I26:I26)</f>
        <v>0</v>
      </c>
      <c r="J25" s="114">
        <f>SUM(J26:J26)</f>
        <v>0</v>
      </c>
      <c r="K25" s="114">
        <f>SUM(K26:K26)</f>
        <v>0</v>
      </c>
      <c r="L25" s="114">
        <f>SUM(L26:L26)</f>
        <v>0</v>
      </c>
      <c r="M25" s="114">
        <f>SUM(M26:M26)</f>
        <v>0</v>
      </c>
      <c r="N25" s="114">
        <f>SUM(N26:N26)</f>
        <v>0</v>
      </c>
      <c r="O25" s="114">
        <f>SUM(D25:N25)</f>
        <v>1521313</v>
      </c>
      <c r="P25" s="116">
        <f>(O25/P$29)</f>
        <v>122.55804398614356</v>
      </c>
      <c r="Q25" s="110"/>
    </row>
    <row r="26" spans="1:120" ht="15.75" thickBot="1">
      <c r="A26" s="105"/>
      <c r="B26" s="106">
        <v>572</v>
      </c>
      <c r="C26" s="107" t="s">
        <v>35</v>
      </c>
      <c r="D26" s="108">
        <v>1124584</v>
      </c>
      <c r="E26" s="108">
        <v>396729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1521313</v>
      </c>
      <c r="P26" s="109">
        <f>(O26/P$29)</f>
        <v>122.55804398614356</v>
      </c>
      <c r="Q26" s="110"/>
    </row>
    <row r="27" spans="1:120" ht="16.5" thickBot="1">
      <c r="A27" s="118" t="s">
        <v>10</v>
      </c>
      <c r="B27" s="119"/>
      <c r="C27" s="120"/>
      <c r="D27" s="121">
        <f>SUM(D5,D11,D16,D23,D25)</f>
        <v>11847257</v>
      </c>
      <c r="E27" s="121">
        <f t="shared" ref="E27:N27" si="3">SUM(E5,E11,E16,E23,E25)</f>
        <v>1173524</v>
      </c>
      <c r="F27" s="121">
        <f t="shared" si="3"/>
        <v>0</v>
      </c>
      <c r="G27" s="121">
        <f t="shared" si="3"/>
        <v>0</v>
      </c>
      <c r="H27" s="121">
        <f t="shared" si="3"/>
        <v>0</v>
      </c>
      <c r="I27" s="121">
        <f t="shared" si="3"/>
        <v>4389734</v>
      </c>
      <c r="J27" s="121">
        <f t="shared" si="3"/>
        <v>0</v>
      </c>
      <c r="K27" s="121">
        <f t="shared" si="3"/>
        <v>162520</v>
      </c>
      <c r="L27" s="121">
        <f t="shared" si="3"/>
        <v>0</v>
      </c>
      <c r="M27" s="121">
        <f t="shared" si="3"/>
        <v>6032578</v>
      </c>
      <c r="N27" s="121">
        <f t="shared" si="3"/>
        <v>0</v>
      </c>
      <c r="O27" s="121">
        <f>SUM(D27:N27)</f>
        <v>23605613</v>
      </c>
      <c r="P27" s="122">
        <f>(O27/P$29)</f>
        <v>1901.6847659711593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90</v>
      </c>
      <c r="N29" s="133"/>
      <c r="O29" s="133"/>
      <c r="P29" s="131">
        <v>12413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959916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959916</v>
      </c>
      <c r="O5" s="58">
        <f t="shared" ref="O5:O24" si="2">(N5/O$26)</f>
        <v>295.54064039408865</v>
      </c>
      <c r="P5" s="59"/>
    </row>
    <row r="6" spans="1:133">
      <c r="A6" s="61"/>
      <c r="B6" s="62">
        <v>511</v>
      </c>
      <c r="C6" s="63" t="s">
        <v>19</v>
      </c>
      <c r="D6" s="64">
        <v>17852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17852</v>
      </c>
      <c r="O6" s="65">
        <f t="shared" si="2"/>
        <v>5.4963054187192117</v>
      </c>
      <c r="P6" s="66"/>
    </row>
    <row r="7" spans="1:133">
      <c r="A7" s="61"/>
      <c r="B7" s="62">
        <v>512</v>
      </c>
      <c r="C7" s="63" t="s">
        <v>20</v>
      </c>
      <c r="D7" s="64">
        <v>96771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96771</v>
      </c>
      <c r="O7" s="65">
        <f t="shared" si="2"/>
        <v>29.79402709359606</v>
      </c>
      <c r="P7" s="66"/>
    </row>
    <row r="8" spans="1:133">
      <c r="A8" s="61"/>
      <c r="B8" s="62">
        <v>513</v>
      </c>
      <c r="C8" s="63" t="s">
        <v>21</v>
      </c>
      <c r="D8" s="64">
        <v>194289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194289</v>
      </c>
      <c r="O8" s="65">
        <f t="shared" si="2"/>
        <v>59.818041871921181</v>
      </c>
      <c r="P8" s="66"/>
    </row>
    <row r="9" spans="1:133">
      <c r="A9" s="61"/>
      <c r="B9" s="62">
        <v>514</v>
      </c>
      <c r="C9" s="63" t="s">
        <v>22</v>
      </c>
      <c r="D9" s="64">
        <v>61380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61380</v>
      </c>
      <c r="O9" s="65">
        <f t="shared" si="2"/>
        <v>18.897783251231527</v>
      </c>
      <c r="P9" s="66"/>
    </row>
    <row r="10" spans="1:133">
      <c r="A10" s="61"/>
      <c r="B10" s="62">
        <v>519</v>
      </c>
      <c r="C10" s="63" t="s">
        <v>56</v>
      </c>
      <c r="D10" s="64">
        <v>589624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589624</v>
      </c>
      <c r="O10" s="65">
        <f t="shared" si="2"/>
        <v>181.5344827586207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SUM(D12:D13)</f>
        <v>976063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976063</v>
      </c>
      <c r="O11" s="72">
        <f t="shared" si="2"/>
        <v>300.51200738916253</v>
      </c>
      <c r="P11" s="73"/>
    </row>
    <row r="12" spans="1:133">
      <c r="A12" s="61"/>
      <c r="B12" s="62">
        <v>521</v>
      </c>
      <c r="C12" s="63" t="s">
        <v>25</v>
      </c>
      <c r="D12" s="64">
        <v>593823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593823</v>
      </c>
      <c r="O12" s="65">
        <f t="shared" si="2"/>
        <v>182.82727832512316</v>
      </c>
      <c r="P12" s="66"/>
    </row>
    <row r="13" spans="1:133">
      <c r="A13" s="61"/>
      <c r="B13" s="62">
        <v>522</v>
      </c>
      <c r="C13" s="63" t="s">
        <v>26</v>
      </c>
      <c r="D13" s="64">
        <v>382240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382240</v>
      </c>
      <c r="O13" s="65">
        <f t="shared" si="2"/>
        <v>117.6847290640394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SUM(D15:D19)</f>
        <v>269249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1039071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1308320</v>
      </c>
      <c r="O14" s="72">
        <f t="shared" si="2"/>
        <v>402.807881773399</v>
      </c>
      <c r="P14" s="73"/>
    </row>
    <row r="15" spans="1:133">
      <c r="A15" s="61"/>
      <c r="B15" s="62">
        <v>533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736891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736891</v>
      </c>
      <c r="O15" s="65">
        <f t="shared" si="2"/>
        <v>226.87530788177341</v>
      </c>
      <c r="P15" s="66"/>
    </row>
    <row r="16" spans="1:133">
      <c r="A16" s="61"/>
      <c r="B16" s="62">
        <v>534</v>
      </c>
      <c r="C16" s="63" t="s">
        <v>57</v>
      </c>
      <c r="D16" s="64">
        <v>267612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267612</v>
      </c>
      <c r="O16" s="65">
        <f t="shared" si="2"/>
        <v>82.392857142857139</v>
      </c>
      <c r="P16" s="66"/>
    </row>
    <row r="17" spans="1:119">
      <c r="A17" s="61"/>
      <c r="B17" s="62">
        <v>535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220545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220545</v>
      </c>
      <c r="O17" s="65">
        <f t="shared" si="2"/>
        <v>67.901785714285708</v>
      </c>
      <c r="P17" s="66"/>
    </row>
    <row r="18" spans="1:119">
      <c r="A18" s="61"/>
      <c r="B18" s="62">
        <v>538</v>
      </c>
      <c r="C18" s="63" t="s">
        <v>58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81635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81635</v>
      </c>
      <c r="O18" s="65">
        <f t="shared" si="2"/>
        <v>25.133928571428573</v>
      </c>
      <c r="P18" s="66"/>
    </row>
    <row r="19" spans="1:119">
      <c r="A19" s="61"/>
      <c r="B19" s="62">
        <v>539</v>
      </c>
      <c r="C19" s="63" t="s">
        <v>43</v>
      </c>
      <c r="D19" s="64">
        <v>1637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1637</v>
      </c>
      <c r="O19" s="65">
        <f t="shared" si="2"/>
        <v>0.50400246305418717</v>
      </c>
      <c r="P19" s="66"/>
    </row>
    <row r="20" spans="1:119" ht="15.75">
      <c r="A20" s="67" t="s">
        <v>32</v>
      </c>
      <c r="B20" s="68"/>
      <c r="C20" s="69"/>
      <c r="D20" s="70">
        <f t="shared" ref="D20:M20" si="5">SUM(D21:D21)</f>
        <v>336970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336970</v>
      </c>
      <c r="O20" s="72">
        <f t="shared" si="2"/>
        <v>103.74692118226601</v>
      </c>
      <c r="P20" s="73"/>
    </row>
    <row r="21" spans="1:119">
      <c r="A21" s="61"/>
      <c r="B21" s="62">
        <v>541</v>
      </c>
      <c r="C21" s="63" t="s">
        <v>59</v>
      </c>
      <c r="D21" s="64">
        <v>336970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336970</v>
      </c>
      <c r="O21" s="65">
        <f t="shared" si="2"/>
        <v>103.74692118226601</v>
      </c>
      <c r="P21" s="66"/>
    </row>
    <row r="22" spans="1:119" ht="15.75">
      <c r="A22" s="67" t="s">
        <v>34</v>
      </c>
      <c r="B22" s="68"/>
      <c r="C22" s="69"/>
      <c r="D22" s="70">
        <f t="shared" ref="D22:M22" si="6">SUM(D23:D23)</f>
        <v>119849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119849</v>
      </c>
      <c r="O22" s="72">
        <f t="shared" si="2"/>
        <v>36.89932266009852</v>
      </c>
      <c r="P22" s="66"/>
    </row>
    <row r="23" spans="1:119" ht="15.75" thickBot="1">
      <c r="A23" s="61"/>
      <c r="B23" s="62">
        <v>572</v>
      </c>
      <c r="C23" s="63" t="s">
        <v>60</v>
      </c>
      <c r="D23" s="64">
        <v>119849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119849</v>
      </c>
      <c r="O23" s="65">
        <f t="shared" si="2"/>
        <v>36.89932266009852</v>
      </c>
      <c r="P23" s="66"/>
    </row>
    <row r="24" spans="1:119" ht="16.5" thickBot="1">
      <c r="A24" s="74" t="s">
        <v>10</v>
      </c>
      <c r="B24" s="75"/>
      <c r="C24" s="76"/>
      <c r="D24" s="77">
        <f>SUM(D5,D11,D14,D20,D22)</f>
        <v>2662047</v>
      </c>
      <c r="E24" s="77">
        <f t="shared" ref="E24:M24" si="7">SUM(E5,E11,E14,E20,E22)</f>
        <v>0</v>
      </c>
      <c r="F24" s="77">
        <f t="shared" si="7"/>
        <v>0</v>
      </c>
      <c r="G24" s="77">
        <f t="shared" si="7"/>
        <v>0</v>
      </c>
      <c r="H24" s="77">
        <f t="shared" si="7"/>
        <v>0</v>
      </c>
      <c r="I24" s="77">
        <f t="shared" si="7"/>
        <v>1039071</v>
      </c>
      <c r="J24" s="77">
        <f t="shared" si="7"/>
        <v>0</v>
      </c>
      <c r="K24" s="77">
        <f t="shared" si="7"/>
        <v>0</v>
      </c>
      <c r="L24" s="77">
        <f t="shared" si="7"/>
        <v>0</v>
      </c>
      <c r="M24" s="77">
        <f t="shared" si="7"/>
        <v>0</v>
      </c>
      <c r="N24" s="77">
        <f t="shared" si="1"/>
        <v>3701118</v>
      </c>
      <c r="O24" s="78">
        <f t="shared" si="2"/>
        <v>1139.5067733990147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61</v>
      </c>
      <c r="M26" s="171"/>
      <c r="N26" s="171"/>
      <c r="O26" s="88">
        <v>3248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45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753761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753761</v>
      </c>
      <c r="O5" s="30">
        <f t="shared" ref="O5:O25" si="2">(N5/O$27)</f>
        <v>249.01255368351502</v>
      </c>
      <c r="P5" s="6"/>
    </row>
    <row r="6" spans="1:133">
      <c r="A6" s="12"/>
      <c r="B6" s="42">
        <v>511</v>
      </c>
      <c r="C6" s="19" t="s">
        <v>19</v>
      </c>
      <c r="D6" s="43">
        <v>11501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11501</v>
      </c>
      <c r="O6" s="44">
        <f t="shared" si="2"/>
        <v>3.7994714238519989</v>
      </c>
      <c r="P6" s="9"/>
    </row>
    <row r="7" spans="1:133">
      <c r="A7" s="12"/>
      <c r="B7" s="42">
        <v>512</v>
      </c>
      <c r="C7" s="19" t="s">
        <v>20</v>
      </c>
      <c r="D7" s="43">
        <v>96462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96462</v>
      </c>
      <c r="O7" s="44">
        <f t="shared" si="2"/>
        <v>31.867195242814667</v>
      </c>
      <c r="P7" s="9"/>
    </row>
    <row r="8" spans="1:133">
      <c r="A8" s="12"/>
      <c r="B8" s="42">
        <v>513</v>
      </c>
      <c r="C8" s="19" t="s">
        <v>21</v>
      </c>
      <c r="D8" s="43">
        <v>184362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184362</v>
      </c>
      <c r="O8" s="44">
        <f t="shared" si="2"/>
        <v>60.905847373637265</v>
      </c>
      <c r="P8" s="9"/>
    </row>
    <row r="9" spans="1:133">
      <c r="A9" s="12"/>
      <c r="B9" s="42">
        <v>514</v>
      </c>
      <c r="C9" s="19" t="s">
        <v>22</v>
      </c>
      <c r="D9" s="43">
        <v>66859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66859</v>
      </c>
      <c r="O9" s="44">
        <f t="shared" si="2"/>
        <v>22.087545424512719</v>
      </c>
      <c r="P9" s="9"/>
    </row>
    <row r="10" spans="1:133">
      <c r="A10" s="12"/>
      <c r="B10" s="42">
        <v>519</v>
      </c>
      <c r="C10" s="19" t="s">
        <v>23</v>
      </c>
      <c r="D10" s="43">
        <v>394577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394577</v>
      </c>
      <c r="O10" s="44">
        <f t="shared" si="2"/>
        <v>130.35249421869838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1020130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1020130</v>
      </c>
      <c r="O11" s="41">
        <f t="shared" si="2"/>
        <v>337.01024116286754</v>
      </c>
      <c r="P11" s="10"/>
    </row>
    <row r="12" spans="1:133">
      <c r="A12" s="12"/>
      <c r="B12" s="42">
        <v>521</v>
      </c>
      <c r="C12" s="19" t="s">
        <v>25</v>
      </c>
      <c r="D12" s="43">
        <v>685466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685466</v>
      </c>
      <c r="O12" s="44">
        <f t="shared" si="2"/>
        <v>226.45061116617111</v>
      </c>
      <c r="P12" s="9"/>
    </row>
    <row r="13" spans="1:133">
      <c r="A13" s="12"/>
      <c r="B13" s="42">
        <v>522</v>
      </c>
      <c r="C13" s="19" t="s">
        <v>26</v>
      </c>
      <c r="D13" s="43">
        <v>334664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334664</v>
      </c>
      <c r="O13" s="44">
        <f t="shared" si="2"/>
        <v>110.5596299966964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243713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1837408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2081121</v>
      </c>
      <c r="O14" s="41">
        <f t="shared" si="2"/>
        <v>687.51932606541129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688226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688226</v>
      </c>
      <c r="O15" s="44">
        <f t="shared" si="2"/>
        <v>227.36240502147339</v>
      </c>
      <c r="P15" s="9"/>
    </row>
    <row r="16" spans="1:133">
      <c r="A16" s="12"/>
      <c r="B16" s="42">
        <v>534</v>
      </c>
      <c r="C16" s="19" t="s">
        <v>29</v>
      </c>
      <c r="D16" s="43">
        <v>238159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238159</v>
      </c>
      <c r="O16" s="44">
        <f t="shared" si="2"/>
        <v>78.678229269904193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1069020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1069020</v>
      </c>
      <c r="O17" s="44">
        <f t="shared" si="2"/>
        <v>353.16154608523289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80162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80162</v>
      </c>
      <c r="O18" s="44">
        <f t="shared" si="2"/>
        <v>26.482325735051205</v>
      </c>
      <c r="P18" s="9"/>
    </row>
    <row r="19" spans="1:119">
      <c r="A19" s="12"/>
      <c r="B19" s="42">
        <v>539</v>
      </c>
      <c r="C19" s="19" t="s">
        <v>43</v>
      </c>
      <c r="D19" s="43">
        <v>5554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5554</v>
      </c>
      <c r="O19" s="44">
        <f t="shared" si="2"/>
        <v>1.8348199537495871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355726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355726</v>
      </c>
      <c r="O20" s="41">
        <f t="shared" si="2"/>
        <v>117.51767426494879</v>
      </c>
      <c r="P20" s="10"/>
    </row>
    <row r="21" spans="1:119">
      <c r="A21" s="12"/>
      <c r="B21" s="42">
        <v>541</v>
      </c>
      <c r="C21" s="19" t="s">
        <v>33</v>
      </c>
      <c r="D21" s="43">
        <v>355726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355726</v>
      </c>
      <c r="O21" s="44">
        <f t="shared" si="2"/>
        <v>117.51767426494879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713096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713096</v>
      </c>
      <c r="O22" s="41">
        <f t="shared" si="2"/>
        <v>235.57846052196894</v>
      </c>
      <c r="P22" s="9"/>
    </row>
    <row r="23" spans="1:119">
      <c r="A23" s="12"/>
      <c r="B23" s="42">
        <v>572</v>
      </c>
      <c r="C23" s="19" t="s">
        <v>35</v>
      </c>
      <c r="D23" s="43">
        <v>712846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712846</v>
      </c>
      <c r="O23" s="44">
        <f t="shared" si="2"/>
        <v>235.49587049884374</v>
      </c>
      <c r="P23" s="9"/>
    </row>
    <row r="24" spans="1:119" ht="15.75" thickBot="1">
      <c r="A24" s="12"/>
      <c r="B24" s="42">
        <v>575</v>
      </c>
      <c r="C24" s="19" t="s">
        <v>36</v>
      </c>
      <c r="D24" s="43">
        <v>250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</v>
      </c>
      <c r="O24" s="44">
        <f t="shared" si="2"/>
        <v>8.2590023125206469E-2</v>
      </c>
      <c r="P24" s="9"/>
    </row>
    <row r="25" spans="1:119" ht="16.5" thickBot="1">
      <c r="A25" s="13" t="s">
        <v>10</v>
      </c>
      <c r="B25" s="21"/>
      <c r="C25" s="20"/>
      <c r="D25" s="14">
        <f>SUM(D5,D11,D14,D20,D22)</f>
        <v>3086426</v>
      </c>
      <c r="E25" s="14">
        <f t="shared" ref="E25:M25" si="7">SUM(E5,E11,E14,E20,E22)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1837408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4923834</v>
      </c>
      <c r="O25" s="35">
        <f t="shared" si="2"/>
        <v>1626.6382556987116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54</v>
      </c>
      <c r="M27" s="157"/>
      <c r="N27" s="157"/>
      <c r="O27" s="39">
        <v>3027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706623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706623</v>
      </c>
      <c r="O5" s="30">
        <f t="shared" ref="O5:O25" si="2">(N5/O$27)</f>
        <v>238.32141652613828</v>
      </c>
      <c r="P5" s="6"/>
    </row>
    <row r="6" spans="1:133">
      <c r="A6" s="12"/>
      <c r="B6" s="42">
        <v>511</v>
      </c>
      <c r="C6" s="19" t="s">
        <v>19</v>
      </c>
      <c r="D6" s="43">
        <v>7555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7555</v>
      </c>
      <c r="O6" s="44">
        <f t="shared" si="2"/>
        <v>2.5480607082630691</v>
      </c>
      <c r="P6" s="9"/>
    </row>
    <row r="7" spans="1:133">
      <c r="A7" s="12"/>
      <c r="B7" s="42">
        <v>512</v>
      </c>
      <c r="C7" s="19" t="s">
        <v>20</v>
      </c>
      <c r="D7" s="43">
        <v>96317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96317</v>
      </c>
      <c r="O7" s="44">
        <f t="shared" si="2"/>
        <v>32.484654300168636</v>
      </c>
      <c r="P7" s="9"/>
    </row>
    <row r="8" spans="1:133">
      <c r="A8" s="12"/>
      <c r="B8" s="42">
        <v>513</v>
      </c>
      <c r="C8" s="19" t="s">
        <v>21</v>
      </c>
      <c r="D8" s="43">
        <v>191588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191588</v>
      </c>
      <c r="O8" s="44">
        <f t="shared" si="2"/>
        <v>64.616526138279937</v>
      </c>
      <c r="P8" s="9"/>
    </row>
    <row r="9" spans="1:133">
      <c r="A9" s="12"/>
      <c r="B9" s="42">
        <v>514</v>
      </c>
      <c r="C9" s="19" t="s">
        <v>22</v>
      </c>
      <c r="D9" s="43">
        <v>65159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65159</v>
      </c>
      <c r="O9" s="44">
        <f t="shared" si="2"/>
        <v>21.976053962900505</v>
      </c>
      <c r="P9" s="9"/>
    </row>
    <row r="10" spans="1:133">
      <c r="A10" s="12"/>
      <c r="B10" s="42">
        <v>519</v>
      </c>
      <c r="C10" s="19" t="s">
        <v>23</v>
      </c>
      <c r="D10" s="43">
        <v>346004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346004</v>
      </c>
      <c r="O10" s="44">
        <f t="shared" si="2"/>
        <v>116.69612141652614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1123343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1123343</v>
      </c>
      <c r="O11" s="41">
        <f t="shared" si="2"/>
        <v>378.86779089376051</v>
      </c>
      <c r="P11" s="10"/>
    </row>
    <row r="12" spans="1:133">
      <c r="A12" s="12"/>
      <c r="B12" s="42">
        <v>521</v>
      </c>
      <c r="C12" s="19" t="s">
        <v>25</v>
      </c>
      <c r="D12" s="43">
        <v>716820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716820</v>
      </c>
      <c r="O12" s="44">
        <f t="shared" si="2"/>
        <v>241.76053962900505</v>
      </c>
      <c r="P12" s="9"/>
    </row>
    <row r="13" spans="1:133">
      <c r="A13" s="12"/>
      <c r="B13" s="42">
        <v>522</v>
      </c>
      <c r="C13" s="19" t="s">
        <v>26</v>
      </c>
      <c r="D13" s="43">
        <v>404609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404609</v>
      </c>
      <c r="O13" s="44">
        <f t="shared" si="2"/>
        <v>136.46172006745363</v>
      </c>
      <c r="P13" s="9"/>
    </row>
    <row r="14" spans="1:133">
      <c r="A14" s="12"/>
      <c r="B14" s="42">
        <v>524</v>
      </c>
      <c r="C14" s="19" t="s">
        <v>42</v>
      </c>
      <c r="D14" s="43">
        <v>1914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1914</v>
      </c>
      <c r="O14" s="44">
        <f t="shared" si="2"/>
        <v>0.64553119730185493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SUM(D16:D20)</f>
        <v>281477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1006021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1287498</v>
      </c>
      <c r="O15" s="41">
        <f t="shared" si="2"/>
        <v>434.23204047217536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682723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682723</v>
      </c>
      <c r="O16" s="44">
        <f t="shared" si="2"/>
        <v>230.26070826306915</v>
      </c>
      <c r="P16" s="9"/>
    </row>
    <row r="17" spans="1:119">
      <c r="A17" s="12"/>
      <c r="B17" s="42">
        <v>534</v>
      </c>
      <c r="C17" s="19" t="s">
        <v>29</v>
      </c>
      <c r="D17" s="43">
        <v>280583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280583</v>
      </c>
      <c r="O17" s="44">
        <f t="shared" si="2"/>
        <v>94.631703204047213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253672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253672</v>
      </c>
      <c r="O18" s="44">
        <f t="shared" si="2"/>
        <v>85.555480607082629</v>
      </c>
      <c r="P18" s="9"/>
    </row>
    <row r="19" spans="1:119">
      <c r="A19" s="12"/>
      <c r="B19" s="42">
        <v>538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69626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69626</v>
      </c>
      <c r="O19" s="44">
        <f t="shared" si="2"/>
        <v>23.482630691399663</v>
      </c>
      <c r="P19" s="9"/>
    </row>
    <row r="20" spans="1:119">
      <c r="A20" s="12"/>
      <c r="B20" s="42">
        <v>539</v>
      </c>
      <c r="C20" s="19" t="s">
        <v>43</v>
      </c>
      <c r="D20" s="43">
        <v>894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894</v>
      </c>
      <c r="O20" s="44">
        <f t="shared" si="2"/>
        <v>0.30151770657672849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SUM(D22:D22)</f>
        <v>232527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232527</v>
      </c>
      <c r="O21" s="41">
        <f t="shared" si="2"/>
        <v>78.423946037099498</v>
      </c>
      <c r="P21" s="10"/>
    </row>
    <row r="22" spans="1:119">
      <c r="A22" s="12"/>
      <c r="B22" s="42">
        <v>541</v>
      </c>
      <c r="C22" s="19" t="s">
        <v>33</v>
      </c>
      <c r="D22" s="43">
        <v>232527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232527</v>
      </c>
      <c r="O22" s="44">
        <f t="shared" si="2"/>
        <v>78.423946037099498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158212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158212</v>
      </c>
      <c r="O23" s="41">
        <f t="shared" si="2"/>
        <v>53.359865092748734</v>
      </c>
      <c r="P23" s="9"/>
    </row>
    <row r="24" spans="1:119" ht="15.75" thickBot="1">
      <c r="A24" s="12"/>
      <c r="B24" s="42">
        <v>572</v>
      </c>
      <c r="C24" s="19" t="s">
        <v>35</v>
      </c>
      <c r="D24" s="43">
        <v>158212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158212</v>
      </c>
      <c r="O24" s="44">
        <f t="shared" si="2"/>
        <v>53.359865092748734</v>
      </c>
      <c r="P24" s="9"/>
    </row>
    <row r="25" spans="1:119" ht="16.5" thickBot="1">
      <c r="A25" s="13" t="s">
        <v>10</v>
      </c>
      <c r="B25" s="21"/>
      <c r="C25" s="20"/>
      <c r="D25" s="14">
        <f>SUM(D5,D11,D15,D21,D23)</f>
        <v>2502182</v>
      </c>
      <c r="E25" s="14">
        <f t="shared" ref="E25:M25" si="7">SUM(E5,E11,E15,E21,E23)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1006021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3508203</v>
      </c>
      <c r="O25" s="35">
        <f t="shared" si="2"/>
        <v>1183.2050590219224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50</v>
      </c>
      <c r="M27" s="157"/>
      <c r="N27" s="157"/>
      <c r="O27" s="39">
        <v>2965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733747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733747</v>
      </c>
      <c r="O5" s="30">
        <f t="shared" ref="O5:O27" si="2">(N5/O$29)</f>
        <v>247.80378250591016</v>
      </c>
      <c r="P5" s="6"/>
    </row>
    <row r="6" spans="1:133">
      <c r="A6" s="12"/>
      <c r="B6" s="42">
        <v>511</v>
      </c>
      <c r="C6" s="19" t="s">
        <v>19</v>
      </c>
      <c r="D6" s="43">
        <v>17236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17236</v>
      </c>
      <c r="O6" s="44">
        <f t="shared" si="2"/>
        <v>5.8210064167510973</v>
      </c>
      <c r="P6" s="9"/>
    </row>
    <row r="7" spans="1:133">
      <c r="A7" s="12"/>
      <c r="B7" s="42">
        <v>512</v>
      </c>
      <c r="C7" s="19" t="s">
        <v>20</v>
      </c>
      <c r="D7" s="43">
        <v>100729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100729</v>
      </c>
      <c r="O7" s="44">
        <f t="shared" si="2"/>
        <v>34.018574805808846</v>
      </c>
      <c r="P7" s="9"/>
    </row>
    <row r="8" spans="1:133">
      <c r="A8" s="12"/>
      <c r="B8" s="42">
        <v>513</v>
      </c>
      <c r="C8" s="19" t="s">
        <v>21</v>
      </c>
      <c r="D8" s="43">
        <v>184033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184033</v>
      </c>
      <c r="O8" s="44">
        <f t="shared" si="2"/>
        <v>62.152313407632555</v>
      </c>
      <c r="P8" s="9"/>
    </row>
    <row r="9" spans="1:133">
      <c r="A9" s="12"/>
      <c r="B9" s="42">
        <v>514</v>
      </c>
      <c r="C9" s="19" t="s">
        <v>22</v>
      </c>
      <c r="D9" s="43">
        <v>50095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50095</v>
      </c>
      <c r="O9" s="44">
        <f t="shared" si="2"/>
        <v>16.918270854441069</v>
      </c>
      <c r="P9" s="9"/>
    </row>
    <row r="10" spans="1:133">
      <c r="A10" s="12"/>
      <c r="B10" s="42">
        <v>515</v>
      </c>
      <c r="C10" s="19" t="s">
        <v>47</v>
      </c>
      <c r="D10" s="43">
        <v>1086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1086</v>
      </c>
      <c r="O10" s="44">
        <f t="shared" si="2"/>
        <v>0.3667679837892604</v>
      </c>
      <c r="P10" s="9"/>
    </row>
    <row r="11" spans="1:133">
      <c r="A11" s="12"/>
      <c r="B11" s="42">
        <v>519</v>
      </c>
      <c r="C11" s="19" t="s">
        <v>23</v>
      </c>
      <c r="D11" s="43">
        <v>380568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380568</v>
      </c>
      <c r="O11" s="44">
        <f t="shared" si="2"/>
        <v>128.52684903748732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1551840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1551840</v>
      </c>
      <c r="O12" s="41">
        <f t="shared" si="2"/>
        <v>524.09321175278626</v>
      </c>
      <c r="P12" s="10"/>
    </row>
    <row r="13" spans="1:133">
      <c r="A13" s="12"/>
      <c r="B13" s="42">
        <v>521</v>
      </c>
      <c r="C13" s="19" t="s">
        <v>25</v>
      </c>
      <c r="D13" s="43">
        <v>1148080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1148080</v>
      </c>
      <c r="O13" s="44">
        <f t="shared" si="2"/>
        <v>387.73387369132053</v>
      </c>
      <c r="P13" s="9"/>
    </row>
    <row r="14" spans="1:133">
      <c r="A14" s="12"/>
      <c r="B14" s="42">
        <v>522</v>
      </c>
      <c r="C14" s="19" t="s">
        <v>26</v>
      </c>
      <c r="D14" s="43">
        <v>401325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401325</v>
      </c>
      <c r="O14" s="44">
        <f t="shared" si="2"/>
        <v>135.5369807497467</v>
      </c>
      <c r="P14" s="9"/>
    </row>
    <row r="15" spans="1:133">
      <c r="A15" s="12"/>
      <c r="B15" s="42">
        <v>524</v>
      </c>
      <c r="C15" s="19" t="s">
        <v>42</v>
      </c>
      <c r="D15" s="43">
        <v>2435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2435</v>
      </c>
      <c r="O15" s="44">
        <f t="shared" si="2"/>
        <v>0.82235731171901383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SUM(D17:D21)</f>
        <v>293414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958043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1251457</v>
      </c>
      <c r="O16" s="41">
        <f t="shared" si="2"/>
        <v>422.64674096588988</v>
      </c>
      <c r="P16" s="10"/>
    </row>
    <row r="17" spans="1:119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640300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640300</v>
      </c>
      <c r="O17" s="44">
        <f t="shared" si="2"/>
        <v>216.24451198919283</v>
      </c>
      <c r="P17" s="9"/>
    </row>
    <row r="18" spans="1:119">
      <c r="A18" s="12"/>
      <c r="B18" s="42">
        <v>534</v>
      </c>
      <c r="C18" s="19" t="s">
        <v>29</v>
      </c>
      <c r="D18" s="43">
        <v>283208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283208</v>
      </c>
      <c r="O18" s="44">
        <f t="shared" si="2"/>
        <v>95.646065518405948</v>
      </c>
      <c r="P18" s="9"/>
    </row>
    <row r="19" spans="1:119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227308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227308</v>
      </c>
      <c r="O19" s="44">
        <f t="shared" si="2"/>
        <v>76.767308341776427</v>
      </c>
      <c r="P19" s="9"/>
    </row>
    <row r="20" spans="1:119">
      <c r="A20" s="12"/>
      <c r="B20" s="42">
        <v>538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90435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90435</v>
      </c>
      <c r="O20" s="44">
        <f t="shared" si="2"/>
        <v>30.542046605876394</v>
      </c>
      <c r="P20" s="9"/>
    </row>
    <row r="21" spans="1:119">
      <c r="A21" s="12"/>
      <c r="B21" s="42">
        <v>539</v>
      </c>
      <c r="C21" s="19" t="s">
        <v>43</v>
      </c>
      <c r="D21" s="43">
        <v>10206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10206</v>
      </c>
      <c r="O21" s="44">
        <f t="shared" si="2"/>
        <v>3.4468085106382977</v>
      </c>
      <c r="P21" s="9"/>
    </row>
    <row r="22" spans="1:119" ht="15.75">
      <c r="A22" s="26" t="s">
        <v>32</v>
      </c>
      <c r="B22" s="27"/>
      <c r="C22" s="28"/>
      <c r="D22" s="29">
        <f t="shared" ref="D22:M22" si="5">SUM(D23:D23)</f>
        <v>225248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225248</v>
      </c>
      <c r="O22" s="41">
        <f t="shared" si="2"/>
        <v>76.071597433299559</v>
      </c>
      <c r="P22" s="10"/>
    </row>
    <row r="23" spans="1:119">
      <c r="A23" s="12"/>
      <c r="B23" s="42">
        <v>541</v>
      </c>
      <c r="C23" s="19" t="s">
        <v>33</v>
      </c>
      <c r="D23" s="43">
        <v>225248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225248</v>
      </c>
      <c r="O23" s="44">
        <f t="shared" si="2"/>
        <v>76.071597433299559</v>
      </c>
      <c r="P23" s="9"/>
    </row>
    <row r="24" spans="1:119" ht="15.75">
      <c r="A24" s="26" t="s">
        <v>34</v>
      </c>
      <c r="B24" s="27"/>
      <c r="C24" s="28"/>
      <c r="D24" s="29">
        <f t="shared" ref="D24:M24" si="6">SUM(D25:D26)</f>
        <v>76220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76220</v>
      </c>
      <c r="O24" s="41">
        <f t="shared" si="2"/>
        <v>25.741303613644039</v>
      </c>
      <c r="P24" s="9"/>
    </row>
    <row r="25" spans="1:119">
      <c r="A25" s="12"/>
      <c r="B25" s="42">
        <v>572</v>
      </c>
      <c r="C25" s="19" t="s">
        <v>35</v>
      </c>
      <c r="D25" s="43">
        <v>76052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76052</v>
      </c>
      <c r="O25" s="44">
        <f t="shared" si="2"/>
        <v>25.684566024991557</v>
      </c>
      <c r="P25" s="9"/>
    </row>
    <row r="26" spans="1:119" ht="15.75" thickBot="1">
      <c r="A26" s="12"/>
      <c r="B26" s="42">
        <v>575</v>
      </c>
      <c r="C26" s="19" t="s">
        <v>36</v>
      </c>
      <c r="D26" s="43">
        <v>168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168</v>
      </c>
      <c r="O26" s="44">
        <f t="shared" si="2"/>
        <v>5.6737588652482268E-2</v>
      </c>
      <c r="P26" s="9"/>
    </row>
    <row r="27" spans="1:119" ht="16.5" thickBot="1">
      <c r="A27" s="13" t="s">
        <v>10</v>
      </c>
      <c r="B27" s="21"/>
      <c r="C27" s="20"/>
      <c r="D27" s="14">
        <f>SUM(D5,D12,D16,D22,D24)</f>
        <v>2880469</v>
      </c>
      <c r="E27" s="14">
        <f t="shared" ref="E27:M27" si="7">SUM(E5,E12,E16,E22,E24)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958043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3838512</v>
      </c>
      <c r="O27" s="35">
        <f t="shared" si="2"/>
        <v>1296.3566362715299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48</v>
      </c>
      <c r="M29" s="157"/>
      <c r="N29" s="157"/>
      <c r="O29" s="39">
        <v>2961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782134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782134</v>
      </c>
      <c r="O5" s="30">
        <f t="shared" ref="O5:O26" si="2">(N5/O$28)</f>
        <v>270.8220221606648</v>
      </c>
      <c r="P5" s="6"/>
    </row>
    <row r="6" spans="1:133">
      <c r="A6" s="12"/>
      <c r="B6" s="42">
        <v>511</v>
      </c>
      <c r="C6" s="19" t="s">
        <v>19</v>
      </c>
      <c r="D6" s="43">
        <v>11720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11720</v>
      </c>
      <c r="O6" s="44">
        <f t="shared" si="2"/>
        <v>4.0581717451523547</v>
      </c>
      <c r="P6" s="9"/>
    </row>
    <row r="7" spans="1:133">
      <c r="A7" s="12"/>
      <c r="B7" s="42">
        <v>512</v>
      </c>
      <c r="C7" s="19" t="s">
        <v>20</v>
      </c>
      <c r="D7" s="43">
        <v>97047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97047</v>
      </c>
      <c r="O7" s="44">
        <f t="shared" si="2"/>
        <v>33.60353185595568</v>
      </c>
      <c r="P7" s="9"/>
    </row>
    <row r="8" spans="1:133">
      <c r="A8" s="12"/>
      <c r="B8" s="42">
        <v>513</v>
      </c>
      <c r="C8" s="19" t="s">
        <v>21</v>
      </c>
      <c r="D8" s="43">
        <v>179029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179029</v>
      </c>
      <c r="O8" s="44">
        <f t="shared" si="2"/>
        <v>61.990650969529085</v>
      </c>
      <c r="P8" s="9"/>
    </row>
    <row r="9" spans="1:133">
      <c r="A9" s="12"/>
      <c r="B9" s="42">
        <v>514</v>
      </c>
      <c r="C9" s="19" t="s">
        <v>22</v>
      </c>
      <c r="D9" s="43">
        <v>51367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51367</v>
      </c>
      <c r="O9" s="44">
        <f t="shared" si="2"/>
        <v>17.786357340720222</v>
      </c>
      <c r="P9" s="9"/>
    </row>
    <row r="10" spans="1:133">
      <c r="A10" s="12"/>
      <c r="B10" s="42">
        <v>519</v>
      </c>
      <c r="C10" s="19" t="s">
        <v>23</v>
      </c>
      <c r="D10" s="43">
        <v>442971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442971</v>
      </c>
      <c r="O10" s="44">
        <f t="shared" si="2"/>
        <v>153.38331024930747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1029427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1029427</v>
      </c>
      <c r="O11" s="41">
        <f t="shared" si="2"/>
        <v>356.44979224376732</v>
      </c>
      <c r="P11" s="10"/>
    </row>
    <row r="12" spans="1:133">
      <c r="A12" s="12"/>
      <c r="B12" s="42">
        <v>521</v>
      </c>
      <c r="C12" s="19" t="s">
        <v>25</v>
      </c>
      <c r="D12" s="43">
        <v>668678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668678</v>
      </c>
      <c r="O12" s="44">
        <f t="shared" si="2"/>
        <v>231.53670360110803</v>
      </c>
      <c r="P12" s="9"/>
    </row>
    <row r="13" spans="1:133">
      <c r="A13" s="12"/>
      <c r="B13" s="42">
        <v>522</v>
      </c>
      <c r="C13" s="19" t="s">
        <v>26</v>
      </c>
      <c r="D13" s="43">
        <v>359932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359932</v>
      </c>
      <c r="O13" s="44">
        <f t="shared" si="2"/>
        <v>124.63019390581718</v>
      </c>
      <c r="P13" s="9"/>
    </row>
    <row r="14" spans="1:133">
      <c r="A14" s="12"/>
      <c r="B14" s="42">
        <v>524</v>
      </c>
      <c r="C14" s="19" t="s">
        <v>42</v>
      </c>
      <c r="D14" s="43">
        <v>817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817</v>
      </c>
      <c r="O14" s="44">
        <f t="shared" si="2"/>
        <v>0.28289473684210525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SUM(D16:D20)</f>
        <v>293140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968197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1261337</v>
      </c>
      <c r="O15" s="41">
        <f t="shared" si="2"/>
        <v>436.75103878116346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603637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603637</v>
      </c>
      <c r="O16" s="44">
        <f t="shared" si="2"/>
        <v>209.01558171745151</v>
      </c>
      <c r="P16" s="9"/>
    </row>
    <row r="17" spans="1:119">
      <c r="A17" s="12"/>
      <c r="B17" s="42">
        <v>534</v>
      </c>
      <c r="C17" s="19" t="s">
        <v>29</v>
      </c>
      <c r="D17" s="43">
        <v>279636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279636</v>
      </c>
      <c r="O17" s="44">
        <f t="shared" si="2"/>
        <v>96.82686980609418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259792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259792</v>
      </c>
      <c r="O18" s="44">
        <f t="shared" si="2"/>
        <v>89.955678670360115</v>
      </c>
      <c r="P18" s="9"/>
    </row>
    <row r="19" spans="1:119">
      <c r="A19" s="12"/>
      <c r="B19" s="42">
        <v>538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104768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104768</v>
      </c>
      <c r="O19" s="44">
        <f t="shared" si="2"/>
        <v>36.277008310249307</v>
      </c>
      <c r="P19" s="9"/>
    </row>
    <row r="20" spans="1:119">
      <c r="A20" s="12"/>
      <c r="B20" s="42">
        <v>539</v>
      </c>
      <c r="C20" s="19" t="s">
        <v>43</v>
      </c>
      <c r="D20" s="43">
        <v>13504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13504</v>
      </c>
      <c r="O20" s="44">
        <f t="shared" si="2"/>
        <v>4.67590027700831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SUM(D22:D22)</f>
        <v>210079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210079</v>
      </c>
      <c r="O21" s="41">
        <f t="shared" si="2"/>
        <v>72.74203601108033</v>
      </c>
      <c r="P21" s="10"/>
    </row>
    <row r="22" spans="1:119">
      <c r="A22" s="12"/>
      <c r="B22" s="42">
        <v>541</v>
      </c>
      <c r="C22" s="19" t="s">
        <v>33</v>
      </c>
      <c r="D22" s="43">
        <v>210079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210079</v>
      </c>
      <c r="O22" s="44">
        <f t="shared" si="2"/>
        <v>72.74203601108033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SUM(D24:D25)</f>
        <v>76210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76210</v>
      </c>
      <c r="O23" s="41">
        <f t="shared" si="2"/>
        <v>26.388504155124654</v>
      </c>
      <c r="P23" s="9"/>
    </row>
    <row r="24" spans="1:119">
      <c r="A24" s="12"/>
      <c r="B24" s="42">
        <v>572</v>
      </c>
      <c r="C24" s="19" t="s">
        <v>35</v>
      </c>
      <c r="D24" s="43">
        <v>71630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71630</v>
      </c>
      <c r="O24" s="44">
        <f t="shared" si="2"/>
        <v>24.80263157894737</v>
      </c>
      <c r="P24" s="9"/>
    </row>
    <row r="25" spans="1:119" ht="15.75" thickBot="1">
      <c r="A25" s="12"/>
      <c r="B25" s="42">
        <v>575</v>
      </c>
      <c r="C25" s="19" t="s">
        <v>36</v>
      </c>
      <c r="D25" s="43">
        <v>4580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4580</v>
      </c>
      <c r="O25" s="44">
        <f t="shared" si="2"/>
        <v>1.5858725761772854</v>
      </c>
      <c r="P25" s="9"/>
    </row>
    <row r="26" spans="1:119" ht="16.5" thickBot="1">
      <c r="A26" s="13" t="s">
        <v>10</v>
      </c>
      <c r="B26" s="21"/>
      <c r="C26" s="20"/>
      <c r="D26" s="14">
        <f>SUM(D5,D11,D15,D21,D23)</f>
        <v>2390990</v>
      </c>
      <c r="E26" s="14">
        <f t="shared" ref="E26:M26" si="7">SUM(E5,E11,E15,E21,E23)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968197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3359187</v>
      </c>
      <c r="O26" s="35">
        <f t="shared" si="2"/>
        <v>1163.1533933518006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44</v>
      </c>
      <c r="M28" s="157"/>
      <c r="N28" s="157"/>
      <c r="O28" s="39">
        <v>2888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670544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670544</v>
      </c>
      <c r="O5" s="30">
        <f t="shared" ref="O5:O26" si="2">(N5/O$28)</f>
        <v>243.12690355329948</v>
      </c>
      <c r="P5" s="6"/>
    </row>
    <row r="6" spans="1:133">
      <c r="A6" s="12"/>
      <c r="B6" s="42">
        <v>511</v>
      </c>
      <c r="C6" s="19" t="s">
        <v>19</v>
      </c>
      <c r="D6" s="43">
        <v>14079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14079</v>
      </c>
      <c r="O6" s="44">
        <f t="shared" si="2"/>
        <v>5.1047860768672955</v>
      </c>
      <c r="P6" s="9"/>
    </row>
    <row r="7" spans="1:133">
      <c r="A7" s="12"/>
      <c r="B7" s="42">
        <v>512</v>
      </c>
      <c r="C7" s="19" t="s">
        <v>20</v>
      </c>
      <c r="D7" s="43">
        <v>96364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96364</v>
      </c>
      <c r="O7" s="44">
        <f t="shared" si="2"/>
        <v>34.939811457577953</v>
      </c>
      <c r="P7" s="9"/>
    </row>
    <row r="8" spans="1:133">
      <c r="A8" s="12"/>
      <c r="B8" s="42">
        <v>513</v>
      </c>
      <c r="C8" s="19" t="s">
        <v>21</v>
      </c>
      <c r="D8" s="43">
        <v>170195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170195</v>
      </c>
      <c r="O8" s="44">
        <f t="shared" si="2"/>
        <v>61.709572153734591</v>
      </c>
      <c r="P8" s="9"/>
    </row>
    <row r="9" spans="1:133">
      <c r="A9" s="12"/>
      <c r="B9" s="42">
        <v>514</v>
      </c>
      <c r="C9" s="19" t="s">
        <v>22</v>
      </c>
      <c r="D9" s="43">
        <v>44293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44293</v>
      </c>
      <c r="O9" s="44">
        <f t="shared" si="2"/>
        <v>16.059825960841188</v>
      </c>
      <c r="P9" s="9"/>
    </row>
    <row r="10" spans="1:133">
      <c r="A10" s="12"/>
      <c r="B10" s="42">
        <v>519</v>
      </c>
      <c r="C10" s="19" t="s">
        <v>23</v>
      </c>
      <c r="D10" s="43">
        <v>345613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345613</v>
      </c>
      <c r="O10" s="44">
        <f t="shared" si="2"/>
        <v>125.31290790427846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890950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890950</v>
      </c>
      <c r="O11" s="41">
        <f t="shared" si="2"/>
        <v>323.04205946337925</v>
      </c>
      <c r="P11" s="10"/>
    </row>
    <row r="12" spans="1:133">
      <c r="A12" s="12"/>
      <c r="B12" s="42">
        <v>521</v>
      </c>
      <c r="C12" s="19" t="s">
        <v>25</v>
      </c>
      <c r="D12" s="43">
        <v>545680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545680</v>
      </c>
      <c r="O12" s="44">
        <f t="shared" si="2"/>
        <v>197.8535170413343</v>
      </c>
      <c r="P12" s="9"/>
    </row>
    <row r="13" spans="1:133">
      <c r="A13" s="12"/>
      <c r="B13" s="42">
        <v>522</v>
      </c>
      <c r="C13" s="19" t="s">
        <v>26</v>
      </c>
      <c r="D13" s="43">
        <v>345270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345270</v>
      </c>
      <c r="O13" s="44">
        <f t="shared" si="2"/>
        <v>125.18854242204496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265870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868910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1134780</v>
      </c>
      <c r="O14" s="41">
        <f t="shared" si="2"/>
        <v>411.45032632342276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549658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549658</v>
      </c>
      <c r="O15" s="44">
        <f t="shared" si="2"/>
        <v>199.29586656997824</v>
      </c>
      <c r="P15" s="9"/>
    </row>
    <row r="16" spans="1:133">
      <c r="A16" s="12"/>
      <c r="B16" s="42">
        <v>534</v>
      </c>
      <c r="C16" s="19" t="s">
        <v>29</v>
      </c>
      <c r="D16" s="43">
        <v>265870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265870</v>
      </c>
      <c r="O16" s="44">
        <f t="shared" si="2"/>
        <v>96.399564902102966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246274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246274</v>
      </c>
      <c r="O17" s="44">
        <f t="shared" si="2"/>
        <v>89.294416243654823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72978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72978</v>
      </c>
      <c r="O18" s="44">
        <f t="shared" si="2"/>
        <v>26.460478607686728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398547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398547</v>
      </c>
      <c r="O19" s="41">
        <f t="shared" si="2"/>
        <v>144.50580130529369</v>
      </c>
      <c r="P19" s="10"/>
    </row>
    <row r="20" spans="1:119">
      <c r="A20" s="12"/>
      <c r="B20" s="42">
        <v>541</v>
      </c>
      <c r="C20" s="19" t="s">
        <v>33</v>
      </c>
      <c r="D20" s="43">
        <v>398547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398547</v>
      </c>
      <c r="O20" s="44">
        <f t="shared" si="2"/>
        <v>144.50580130529369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103907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103907</v>
      </c>
      <c r="O21" s="41">
        <f t="shared" si="2"/>
        <v>37.674764321972447</v>
      </c>
      <c r="P21" s="9"/>
    </row>
    <row r="22" spans="1:119">
      <c r="A22" s="12"/>
      <c r="B22" s="42">
        <v>572</v>
      </c>
      <c r="C22" s="19" t="s">
        <v>35</v>
      </c>
      <c r="D22" s="43">
        <v>72898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72898</v>
      </c>
      <c r="O22" s="44">
        <f t="shared" si="2"/>
        <v>26.431472081218274</v>
      </c>
      <c r="P22" s="9"/>
    </row>
    <row r="23" spans="1:119">
      <c r="A23" s="12"/>
      <c r="B23" s="42">
        <v>575</v>
      </c>
      <c r="C23" s="19" t="s">
        <v>36</v>
      </c>
      <c r="D23" s="43">
        <v>31009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31009</v>
      </c>
      <c r="O23" s="44">
        <f t="shared" si="2"/>
        <v>11.243292240754169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14041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14041</v>
      </c>
      <c r="O24" s="41">
        <f t="shared" si="2"/>
        <v>5.0910079767947787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14041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14041</v>
      </c>
      <c r="O25" s="44">
        <f t="shared" si="2"/>
        <v>5.0910079767947787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2329818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882951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3212769</v>
      </c>
      <c r="O26" s="35">
        <f t="shared" si="2"/>
        <v>1164.8908629441623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39</v>
      </c>
      <c r="M28" s="157"/>
      <c r="N28" s="157"/>
      <c r="O28" s="39">
        <v>2758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807113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807113</v>
      </c>
      <c r="O5" s="30">
        <f t="shared" ref="O5:O26" si="2">(N5/O$28)</f>
        <v>298.37818853974125</v>
      </c>
      <c r="P5" s="6"/>
    </row>
    <row r="6" spans="1:133">
      <c r="A6" s="12"/>
      <c r="B6" s="42">
        <v>511</v>
      </c>
      <c r="C6" s="19" t="s">
        <v>19</v>
      </c>
      <c r="D6" s="43">
        <v>14097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14097</v>
      </c>
      <c r="O6" s="44">
        <f t="shared" si="2"/>
        <v>5.2114602587800372</v>
      </c>
      <c r="P6" s="9"/>
    </row>
    <row r="7" spans="1:133">
      <c r="A7" s="12"/>
      <c r="B7" s="42">
        <v>512</v>
      </c>
      <c r="C7" s="19" t="s">
        <v>20</v>
      </c>
      <c r="D7" s="43">
        <v>88092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88092</v>
      </c>
      <c r="O7" s="44">
        <f t="shared" si="2"/>
        <v>32.566358595194082</v>
      </c>
      <c r="P7" s="9"/>
    </row>
    <row r="8" spans="1:133">
      <c r="A8" s="12"/>
      <c r="B8" s="42">
        <v>513</v>
      </c>
      <c r="C8" s="19" t="s">
        <v>21</v>
      </c>
      <c r="D8" s="43">
        <v>136479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136479</v>
      </c>
      <c r="O8" s="44">
        <f t="shared" si="2"/>
        <v>50.454343807763401</v>
      </c>
      <c r="P8" s="9"/>
    </row>
    <row r="9" spans="1:133">
      <c r="A9" s="12"/>
      <c r="B9" s="42">
        <v>514</v>
      </c>
      <c r="C9" s="19" t="s">
        <v>22</v>
      </c>
      <c r="D9" s="43">
        <v>48843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48843</v>
      </c>
      <c r="O9" s="44">
        <f t="shared" si="2"/>
        <v>18.05656192236599</v>
      </c>
      <c r="P9" s="9"/>
    </row>
    <row r="10" spans="1:133">
      <c r="A10" s="12"/>
      <c r="B10" s="42">
        <v>519</v>
      </c>
      <c r="C10" s="19" t="s">
        <v>23</v>
      </c>
      <c r="D10" s="43">
        <v>519602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519602</v>
      </c>
      <c r="O10" s="44">
        <f t="shared" si="2"/>
        <v>192.08946395563771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1005635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1005635</v>
      </c>
      <c r="O11" s="41">
        <f t="shared" si="2"/>
        <v>371.76894639556377</v>
      </c>
      <c r="P11" s="10"/>
    </row>
    <row r="12" spans="1:133">
      <c r="A12" s="12"/>
      <c r="B12" s="42">
        <v>521</v>
      </c>
      <c r="C12" s="19" t="s">
        <v>25</v>
      </c>
      <c r="D12" s="43">
        <v>594458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594458</v>
      </c>
      <c r="O12" s="44">
        <f t="shared" si="2"/>
        <v>219.7626617375231</v>
      </c>
      <c r="P12" s="9"/>
    </row>
    <row r="13" spans="1:133">
      <c r="A13" s="12"/>
      <c r="B13" s="42">
        <v>522</v>
      </c>
      <c r="C13" s="19" t="s">
        <v>26</v>
      </c>
      <c r="D13" s="43">
        <v>411177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411177</v>
      </c>
      <c r="O13" s="44">
        <f t="shared" si="2"/>
        <v>152.00628465804067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980606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980606</v>
      </c>
      <c r="O14" s="41">
        <f t="shared" si="2"/>
        <v>362.51608133086876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511829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511829</v>
      </c>
      <c r="O15" s="44">
        <f t="shared" si="2"/>
        <v>189.21589648798522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214565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214565</v>
      </c>
      <c r="O16" s="44">
        <f t="shared" si="2"/>
        <v>79.32162661737523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229353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229353</v>
      </c>
      <c r="O17" s="44">
        <f t="shared" si="2"/>
        <v>84.788539741219964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24859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24859</v>
      </c>
      <c r="O18" s="44">
        <f t="shared" si="2"/>
        <v>9.1900184842883554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191465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191465</v>
      </c>
      <c r="O19" s="41">
        <f t="shared" si="2"/>
        <v>70.781885397412196</v>
      </c>
      <c r="P19" s="10"/>
    </row>
    <row r="20" spans="1:119">
      <c r="A20" s="12"/>
      <c r="B20" s="42">
        <v>541</v>
      </c>
      <c r="C20" s="19" t="s">
        <v>33</v>
      </c>
      <c r="D20" s="43">
        <v>191465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191465</v>
      </c>
      <c r="O20" s="44">
        <f t="shared" si="2"/>
        <v>70.781885397412196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122692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122692</v>
      </c>
      <c r="O21" s="41">
        <f t="shared" si="2"/>
        <v>45.357486136783734</v>
      </c>
      <c r="P21" s="9"/>
    </row>
    <row r="22" spans="1:119">
      <c r="A22" s="12"/>
      <c r="B22" s="42">
        <v>572</v>
      </c>
      <c r="C22" s="19" t="s">
        <v>35</v>
      </c>
      <c r="D22" s="43">
        <v>85444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85444</v>
      </c>
      <c r="O22" s="44">
        <f t="shared" si="2"/>
        <v>31.587430683918669</v>
      </c>
      <c r="P22" s="9"/>
    </row>
    <row r="23" spans="1:119">
      <c r="A23" s="12"/>
      <c r="B23" s="42">
        <v>575</v>
      </c>
      <c r="C23" s="19" t="s">
        <v>36</v>
      </c>
      <c r="D23" s="43">
        <v>37248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37248</v>
      </c>
      <c r="O23" s="44">
        <f t="shared" si="2"/>
        <v>13.770055452865064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200000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200000</v>
      </c>
      <c r="O24" s="41">
        <f t="shared" si="2"/>
        <v>73.937153419593344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200000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200000</v>
      </c>
      <c r="O25" s="44">
        <f t="shared" si="2"/>
        <v>73.937153419593344</v>
      </c>
      <c r="P25" s="9"/>
    </row>
    <row r="26" spans="1:119" ht="16.5" thickBot="1">
      <c r="A26" s="13" t="s">
        <v>10</v>
      </c>
      <c r="B26" s="21"/>
      <c r="C26" s="20"/>
      <c r="D26" s="14">
        <f>SUM(D5,D11,D14,D19,D21,D24)</f>
        <v>2126905</v>
      </c>
      <c r="E26" s="14">
        <f t="shared" ref="E26:M26" si="8">SUM(E5,E11,E14,E19,E21,E24)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1180606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3307511</v>
      </c>
      <c r="O26" s="35">
        <f t="shared" si="2"/>
        <v>1222.739741219963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52</v>
      </c>
      <c r="M28" s="157"/>
      <c r="N28" s="157"/>
      <c r="O28" s="39">
        <v>2705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1121200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1121200</v>
      </c>
      <c r="O5" s="30">
        <f t="shared" ref="O5:O24" si="2">(N5/O$26)</f>
        <v>459.69659696596966</v>
      </c>
      <c r="P5" s="6"/>
    </row>
    <row r="6" spans="1:133">
      <c r="A6" s="12"/>
      <c r="B6" s="42">
        <v>511</v>
      </c>
      <c r="C6" s="19" t="s">
        <v>19</v>
      </c>
      <c r="D6" s="43">
        <v>18576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18576</v>
      </c>
      <c r="O6" s="44">
        <f t="shared" si="2"/>
        <v>7.6162361623616235</v>
      </c>
      <c r="P6" s="9"/>
    </row>
    <row r="7" spans="1:133">
      <c r="A7" s="12"/>
      <c r="B7" s="42">
        <v>512</v>
      </c>
      <c r="C7" s="19" t="s">
        <v>20</v>
      </c>
      <c r="D7" s="43">
        <v>95253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95253</v>
      </c>
      <c r="O7" s="44">
        <f t="shared" si="2"/>
        <v>39.054120541205414</v>
      </c>
      <c r="P7" s="9"/>
    </row>
    <row r="8" spans="1:133">
      <c r="A8" s="12"/>
      <c r="B8" s="42">
        <v>513</v>
      </c>
      <c r="C8" s="19" t="s">
        <v>21</v>
      </c>
      <c r="D8" s="43">
        <v>151021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151021</v>
      </c>
      <c r="O8" s="44">
        <f t="shared" si="2"/>
        <v>61.919229192291922</v>
      </c>
      <c r="P8" s="9"/>
    </row>
    <row r="9" spans="1:133">
      <c r="A9" s="12"/>
      <c r="B9" s="42">
        <v>514</v>
      </c>
      <c r="C9" s="19" t="s">
        <v>22</v>
      </c>
      <c r="D9" s="43">
        <v>95144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95144</v>
      </c>
      <c r="O9" s="44">
        <f t="shared" si="2"/>
        <v>39.009430094300946</v>
      </c>
      <c r="P9" s="9"/>
    </row>
    <row r="10" spans="1:133">
      <c r="A10" s="12"/>
      <c r="B10" s="42">
        <v>519</v>
      </c>
      <c r="C10" s="19" t="s">
        <v>23</v>
      </c>
      <c r="D10" s="43">
        <v>761206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761206</v>
      </c>
      <c r="O10" s="44">
        <f t="shared" si="2"/>
        <v>312.09758097580976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922991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922991</v>
      </c>
      <c r="O11" s="41">
        <f t="shared" si="2"/>
        <v>378.43009430094298</v>
      </c>
      <c r="P11" s="10"/>
    </row>
    <row r="12" spans="1:133">
      <c r="A12" s="12"/>
      <c r="B12" s="42">
        <v>521</v>
      </c>
      <c r="C12" s="19" t="s">
        <v>25</v>
      </c>
      <c r="D12" s="43">
        <v>526210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526210</v>
      </c>
      <c r="O12" s="44">
        <f t="shared" si="2"/>
        <v>215.74825748257481</v>
      </c>
      <c r="P12" s="9"/>
    </row>
    <row r="13" spans="1:133">
      <c r="A13" s="12"/>
      <c r="B13" s="42">
        <v>522</v>
      </c>
      <c r="C13" s="19" t="s">
        <v>26</v>
      </c>
      <c r="D13" s="43">
        <v>396781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396781</v>
      </c>
      <c r="O13" s="44">
        <f t="shared" si="2"/>
        <v>162.6818368183682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857080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857080</v>
      </c>
      <c r="O14" s="41">
        <f t="shared" si="2"/>
        <v>351.40631406314066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494141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494141</v>
      </c>
      <c r="O15" s="44">
        <f t="shared" si="2"/>
        <v>202.59983599835999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147165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147165</v>
      </c>
      <c r="O16" s="44">
        <f t="shared" si="2"/>
        <v>60.338253382533829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192943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192943</v>
      </c>
      <c r="O17" s="44">
        <f t="shared" si="2"/>
        <v>79.107421074210748</v>
      </c>
      <c r="P17" s="9"/>
    </row>
    <row r="18" spans="1:119">
      <c r="A18" s="12"/>
      <c r="B18" s="42">
        <v>536</v>
      </c>
      <c r="C18" s="19" t="s">
        <v>63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22831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22831</v>
      </c>
      <c r="O18" s="44">
        <f t="shared" si="2"/>
        <v>9.3608036080360808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189050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189050</v>
      </c>
      <c r="O19" s="41">
        <f t="shared" si="2"/>
        <v>77.511275112751122</v>
      </c>
      <c r="P19" s="10"/>
    </row>
    <row r="20" spans="1:119">
      <c r="A20" s="12"/>
      <c r="B20" s="42">
        <v>541</v>
      </c>
      <c r="C20" s="19" t="s">
        <v>33</v>
      </c>
      <c r="D20" s="43">
        <v>189050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189050</v>
      </c>
      <c r="O20" s="44">
        <f t="shared" si="2"/>
        <v>77.511275112751122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121568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121568</v>
      </c>
      <c r="O21" s="41">
        <f t="shared" si="2"/>
        <v>49.843378433784338</v>
      </c>
      <c r="P21" s="9"/>
    </row>
    <row r="22" spans="1:119">
      <c r="A22" s="12"/>
      <c r="B22" s="42">
        <v>572</v>
      </c>
      <c r="C22" s="19" t="s">
        <v>35</v>
      </c>
      <c r="D22" s="43">
        <v>93673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93673</v>
      </c>
      <c r="O22" s="44">
        <f t="shared" si="2"/>
        <v>38.406314063140634</v>
      </c>
      <c r="P22" s="9"/>
    </row>
    <row r="23" spans="1:119" ht="15.75" thickBot="1">
      <c r="A23" s="12"/>
      <c r="B23" s="42">
        <v>575</v>
      </c>
      <c r="C23" s="19" t="s">
        <v>36</v>
      </c>
      <c r="D23" s="43">
        <v>27895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27895</v>
      </c>
      <c r="O23" s="44">
        <f t="shared" si="2"/>
        <v>11.437064370643707</v>
      </c>
      <c r="P23" s="9"/>
    </row>
    <row r="24" spans="1:119" ht="16.5" thickBot="1">
      <c r="A24" s="13" t="s">
        <v>10</v>
      </c>
      <c r="B24" s="21"/>
      <c r="C24" s="20"/>
      <c r="D24" s="14">
        <f>SUM(D5,D11,D14,D19,D21)</f>
        <v>2354809</v>
      </c>
      <c r="E24" s="14">
        <f t="shared" ref="E24:M24" si="7">SUM(E5,E11,E14,E19,E21)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857080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3211889</v>
      </c>
      <c r="O24" s="35">
        <f t="shared" si="2"/>
        <v>1316.8876588765888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64</v>
      </c>
      <c r="M26" s="157"/>
      <c r="N26" s="157"/>
      <c r="O26" s="39">
        <v>2439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1380947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104043</v>
      </c>
      <c r="L5" s="24">
        <f t="shared" si="0"/>
        <v>0</v>
      </c>
      <c r="M5" s="24">
        <f t="shared" si="0"/>
        <v>1716296</v>
      </c>
      <c r="N5" s="24">
        <f t="shared" si="0"/>
        <v>0</v>
      </c>
      <c r="O5" s="25">
        <f>SUM(D5:N5)</f>
        <v>3201286</v>
      </c>
      <c r="P5" s="30">
        <f t="shared" ref="P5:P27" si="1">(O5/P$29)</f>
        <v>295.75813008130081</v>
      </c>
      <c r="Q5" s="6"/>
    </row>
    <row r="6" spans="1:134">
      <c r="A6" s="12"/>
      <c r="B6" s="42">
        <v>511</v>
      </c>
      <c r="C6" s="19" t="s">
        <v>19</v>
      </c>
      <c r="D6" s="43">
        <v>95897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95897</v>
      </c>
      <c r="P6" s="44">
        <f t="shared" si="1"/>
        <v>8.8596637102734661</v>
      </c>
      <c r="Q6" s="9"/>
    </row>
    <row r="7" spans="1:134">
      <c r="A7" s="12"/>
      <c r="B7" s="42">
        <v>512</v>
      </c>
      <c r="C7" s="19" t="s">
        <v>20</v>
      </c>
      <c r="D7" s="43">
        <v>253687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253687</v>
      </c>
      <c r="P7" s="44">
        <f t="shared" si="1"/>
        <v>23.437453806356245</v>
      </c>
      <c r="Q7" s="9"/>
    </row>
    <row r="8" spans="1:134">
      <c r="A8" s="12"/>
      <c r="B8" s="42">
        <v>513</v>
      </c>
      <c r="C8" s="19" t="s">
        <v>21</v>
      </c>
      <c r="D8" s="43">
        <v>981583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1716296</v>
      </c>
      <c r="N8" s="43">
        <v>0</v>
      </c>
      <c r="O8" s="43">
        <f t="shared" si="2"/>
        <v>2697879</v>
      </c>
      <c r="P8" s="44">
        <f t="shared" si="1"/>
        <v>249.24972283813747</v>
      </c>
      <c r="Q8" s="9"/>
    </row>
    <row r="9" spans="1:134">
      <c r="A9" s="12"/>
      <c r="B9" s="42">
        <v>514</v>
      </c>
      <c r="C9" s="19" t="s">
        <v>22</v>
      </c>
      <c r="D9" s="43">
        <v>49780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49780</v>
      </c>
      <c r="P9" s="44">
        <f t="shared" si="1"/>
        <v>4.5990391722099035</v>
      </c>
      <c r="Q9" s="9"/>
    </row>
    <row r="10" spans="1:134">
      <c r="A10" s="12"/>
      <c r="B10" s="42">
        <v>518</v>
      </c>
      <c r="C10" s="19" t="s">
        <v>77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104043</v>
      </c>
      <c r="L10" s="43">
        <v>0</v>
      </c>
      <c r="M10" s="43">
        <v>0</v>
      </c>
      <c r="N10" s="43">
        <v>0</v>
      </c>
      <c r="O10" s="43">
        <f t="shared" si="2"/>
        <v>104043</v>
      </c>
      <c r="P10" s="44">
        <f t="shared" si="1"/>
        <v>9.6122505543237242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5133637</v>
      </c>
      <c r="E11" s="29">
        <f t="shared" si="3"/>
        <v>620198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5753835</v>
      </c>
      <c r="P11" s="41">
        <f t="shared" si="1"/>
        <v>531.58120842572066</v>
      </c>
      <c r="Q11" s="10"/>
    </row>
    <row r="12" spans="1:134">
      <c r="A12" s="12"/>
      <c r="B12" s="42">
        <v>521</v>
      </c>
      <c r="C12" s="19" t="s">
        <v>25</v>
      </c>
      <c r="D12" s="43">
        <v>2034670</v>
      </c>
      <c r="E12" s="43">
        <v>6068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2040738</v>
      </c>
      <c r="P12" s="44">
        <f t="shared" si="1"/>
        <v>188.53824833702882</v>
      </c>
      <c r="Q12" s="9"/>
    </row>
    <row r="13" spans="1:134">
      <c r="A13" s="12"/>
      <c r="B13" s="42">
        <v>522</v>
      </c>
      <c r="C13" s="19" t="s">
        <v>26</v>
      </c>
      <c r="D13" s="43">
        <v>1610539</v>
      </c>
      <c r="E13" s="43">
        <v>614130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2224669</v>
      </c>
      <c r="P13" s="44">
        <f t="shared" si="1"/>
        <v>205.53113451589061</v>
      </c>
      <c r="Q13" s="9"/>
    </row>
    <row r="14" spans="1:134">
      <c r="A14" s="12"/>
      <c r="B14" s="42">
        <v>524</v>
      </c>
      <c r="C14" s="19" t="s">
        <v>42</v>
      </c>
      <c r="D14" s="43">
        <v>1405779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1405779</v>
      </c>
      <c r="P14" s="44">
        <f t="shared" si="1"/>
        <v>129.87610864745011</v>
      </c>
      <c r="Q14" s="9"/>
    </row>
    <row r="15" spans="1:134">
      <c r="A15" s="12"/>
      <c r="B15" s="42">
        <v>529</v>
      </c>
      <c r="C15" s="19" t="s">
        <v>72</v>
      </c>
      <c r="D15" s="43">
        <v>82649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82649</v>
      </c>
      <c r="P15" s="44">
        <f t="shared" si="1"/>
        <v>7.6357169253510717</v>
      </c>
      <c r="Q15" s="9"/>
    </row>
    <row r="16" spans="1:134" ht="15.75">
      <c r="A16" s="26" t="s">
        <v>27</v>
      </c>
      <c r="B16" s="27"/>
      <c r="C16" s="28"/>
      <c r="D16" s="29">
        <f t="shared" ref="D16:N16" si="5">SUM(D17:D22)</f>
        <v>919118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3810888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4730006</v>
      </c>
      <c r="P16" s="41">
        <f t="shared" si="1"/>
        <v>436.99242424242425</v>
      </c>
      <c r="Q16" s="10"/>
    </row>
    <row r="17" spans="1:120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1314781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6" si="6">SUM(D17:N17)</f>
        <v>1314781</v>
      </c>
      <c r="P17" s="44">
        <f t="shared" si="1"/>
        <v>121.4690502586844</v>
      </c>
      <c r="Q17" s="9"/>
    </row>
    <row r="18" spans="1:120">
      <c r="A18" s="12"/>
      <c r="B18" s="42">
        <v>534</v>
      </c>
      <c r="C18" s="19" t="s">
        <v>29</v>
      </c>
      <c r="D18" s="43">
        <v>910479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910479</v>
      </c>
      <c r="P18" s="44">
        <f t="shared" si="1"/>
        <v>84.116685144124162</v>
      </c>
      <c r="Q18" s="9"/>
    </row>
    <row r="19" spans="1:120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1296259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1296259</v>
      </c>
      <c r="P19" s="44">
        <f t="shared" si="1"/>
        <v>119.75785291943829</v>
      </c>
      <c r="Q19" s="9"/>
    </row>
    <row r="20" spans="1:120">
      <c r="A20" s="12"/>
      <c r="B20" s="42">
        <v>536</v>
      </c>
      <c r="C20" s="19" t="s">
        <v>63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1059987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1059987</v>
      </c>
      <c r="P20" s="44">
        <f t="shared" si="1"/>
        <v>97.929323725055426</v>
      </c>
      <c r="Q20" s="9"/>
    </row>
    <row r="21" spans="1:120">
      <c r="A21" s="12"/>
      <c r="B21" s="42">
        <v>538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139861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139861</v>
      </c>
      <c r="P21" s="44">
        <f t="shared" si="1"/>
        <v>12.921378418329638</v>
      </c>
      <c r="Q21" s="9"/>
    </row>
    <row r="22" spans="1:120">
      <c r="A22" s="12"/>
      <c r="B22" s="42">
        <v>539</v>
      </c>
      <c r="C22" s="19" t="s">
        <v>43</v>
      </c>
      <c r="D22" s="43">
        <v>8639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8639</v>
      </c>
      <c r="P22" s="44">
        <f t="shared" si="1"/>
        <v>0.79813377679231334</v>
      </c>
      <c r="Q22" s="9"/>
    </row>
    <row r="23" spans="1:120" ht="15.75">
      <c r="A23" s="26" t="s">
        <v>32</v>
      </c>
      <c r="B23" s="27"/>
      <c r="C23" s="28"/>
      <c r="D23" s="29">
        <f t="shared" ref="D23:N23" si="7">SUM(D24:D24)</f>
        <v>623686</v>
      </c>
      <c r="E23" s="29">
        <f t="shared" si="7"/>
        <v>63205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686891</v>
      </c>
      <c r="P23" s="41">
        <f t="shared" si="1"/>
        <v>63.4599963045085</v>
      </c>
      <c r="Q23" s="10"/>
    </row>
    <row r="24" spans="1:120">
      <c r="A24" s="12"/>
      <c r="B24" s="42">
        <v>541</v>
      </c>
      <c r="C24" s="19" t="s">
        <v>33</v>
      </c>
      <c r="D24" s="43">
        <v>623686</v>
      </c>
      <c r="E24" s="43">
        <v>63205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686891</v>
      </c>
      <c r="P24" s="44">
        <f t="shared" si="1"/>
        <v>63.4599963045085</v>
      </c>
      <c r="Q24" s="9"/>
    </row>
    <row r="25" spans="1:120" ht="15.75">
      <c r="A25" s="26" t="s">
        <v>34</v>
      </c>
      <c r="B25" s="27"/>
      <c r="C25" s="28"/>
      <c r="D25" s="29">
        <f t="shared" ref="D25:N25" si="8">SUM(D26:D26)</f>
        <v>920979</v>
      </c>
      <c r="E25" s="29">
        <f t="shared" si="8"/>
        <v>737511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1658490</v>
      </c>
      <c r="P25" s="41">
        <f t="shared" si="1"/>
        <v>153.22339246119734</v>
      </c>
      <c r="Q25" s="9"/>
    </row>
    <row r="26" spans="1:120" ht="15.75" thickBot="1">
      <c r="A26" s="12"/>
      <c r="B26" s="42">
        <v>572</v>
      </c>
      <c r="C26" s="19" t="s">
        <v>35</v>
      </c>
      <c r="D26" s="43">
        <v>920979</v>
      </c>
      <c r="E26" s="43">
        <v>737511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1658490</v>
      </c>
      <c r="P26" s="44">
        <f t="shared" si="1"/>
        <v>153.22339246119734</v>
      </c>
      <c r="Q26" s="9"/>
    </row>
    <row r="27" spans="1:120" ht="16.5" thickBot="1">
      <c r="A27" s="13" t="s">
        <v>10</v>
      </c>
      <c r="B27" s="21"/>
      <c r="C27" s="20"/>
      <c r="D27" s="14">
        <f>SUM(D5,D11,D16,D23,D25)</f>
        <v>8978367</v>
      </c>
      <c r="E27" s="14">
        <f t="shared" ref="E27:N27" si="9">SUM(E5,E11,E16,E23,E25)</f>
        <v>1420914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3810888</v>
      </c>
      <c r="J27" s="14">
        <f t="shared" si="9"/>
        <v>0</v>
      </c>
      <c r="K27" s="14">
        <f t="shared" si="9"/>
        <v>104043</v>
      </c>
      <c r="L27" s="14">
        <f t="shared" si="9"/>
        <v>0</v>
      </c>
      <c r="M27" s="14">
        <f t="shared" si="9"/>
        <v>1716296</v>
      </c>
      <c r="N27" s="14">
        <f t="shared" si="9"/>
        <v>0</v>
      </c>
      <c r="O27" s="14">
        <f>SUM(D27:N27)</f>
        <v>16030508</v>
      </c>
      <c r="P27" s="35">
        <f t="shared" si="1"/>
        <v>1481.0151515151515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88</v>
      </c>
      <c r="N29" s="157"/>
      <c r="O29" s="157"/>
      <c r="P29" s="39">
        <v>10824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1147368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101196</v>
      </c>
      <c r="L5" s="24">
        <f t="shared" si="0"/>
        <v>0</v>
      </c>
      <c r="M5" s="24">
        <f t="shared" si="0"/>
        <v>8459447</v>
      </c>
      <c r="N5" s="24">
        <f t="shared" si="0"/>
        <v>0</v>
      </c>
      <c r="O5" s="25">
        <f t="shared" ref="O5:O16" si="1">SUM(D5:N5)</f>
        <v>9708011</v>
      </c>
      <c r="P5" s="30">
        <f t="shared" ref="P5:P27" si="2">(O5/P$29)</f>
        <v>920.01620545868082</v>
      </c>
      <c r="Q5" s="6"/>
    </row>
    <row r="6" spans="1:134">
      <c r="A6" s="12"/>
      <c r="B6" s="42">
        <v>511</v>
      </c>
      <c r="C6" s="19" t="s">
        <v>19</v>
      </c>
      <c r="D6" s="43">
        <v>48190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48190</v>
      </c>
      <c r="P6" s="44">
        <f t="shared" si="2"/>
        <v>4.5669067475360121</v>
      </c>
      <c r="Q6" s="9"/>
    </row>
    <row r="7" spans="1:134">
      <c r="A7" s="12"/>
      <c r="B7" s="42">
        <v>512</v>
      </c>
      <c r="C7" s="19" t="s">
        <v>20</v>
      </c>
      <c r="D7" s="43">
        <v>222942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222942</v>
      </c>
      <c r="P7" s="44">
        <f t="shared" si="2"/>
        <v>21.127937831690677</v>
      </c>
      <c r="Q7" s="9"/>
    </row>
    <row r="8" spans="1:134">
      <c r="A8" s="12"/>
      <c r="B8" s="42">
        <v>513</v>
      </c>
      <c r="C8" s="19" t="s">
        <v>21</v>
      </c>
      <c r="D8" s="43">
        <v>813705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8459447</v>
      </c>
      <c r="N8" s="43">
        <v>0</v>
      </c>
      <c r="O8" s="43">
        <f t="shared" si="1"/>
        <v>9273152</v>
      </c>
      <c r="P8" s="44">
        <f t="shared" si="2"/>
        <v>878.8051554207733</v>
      </c>
      <c r="Q8" s="9"/>
    </row>
    <row r="9" spans="1:134">
      <c r="A9" s="12"/>
      <c r="B9" s="42">
        <v>514</v>
      </c>
      <c r="C9" s="19" t="s">
        <v>22</v>
      </c>
      <c r="D9" s="43">
        <v>62531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62531</v>
      </c>
      <c r="P9" s="44">
        <f t="shared" si="2"/>
        <v>5.9259855951478393</v>
      </c>
      <c r="Q9" s="9"/>
    </row>
    <row r="10" spans="1:134">
      <c r="A10" s="12"/>
      <c r="B10" s="42">
        <v>518</v>
      </c>
      <c r="C10" s="19" t="s">
        <v>77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101196</v>
      </c>
      <c r="L10" s="43">
        <v>0</v>
      </c>
      <c r="M10" s="43">
        <v>0</v>
      </c>
      <c r="N10" s="43">
        <v>0</v>
      </c>
      <c r="O10" s="43">
        <f t="shared" si="1"/>
        <v>101196</v>
      </c>
      <c r="P10" s="44">
        <f t="shared" si="2"/>
        <v>9.5902198635329796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3768446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3768446</v>
      </c>
      <c r="P11" s="41">
        <f t="shared" si="2"/>
        <v>357.13097043214555</v>
      </c>
      <c r="Q11" s="10"/>
    </row>
    <row r="12" spans="1:134">
      <c r="A12" s="12"/>
      <c r="B12" s="42">
        <v>521</v>
      </c>
      <c r="C12" s="19" t="s">
        <v>25</v>
      </c>
      <c r="D12" s="43">
        <v>1593336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1593336</v>
      </c>
      <c r="P12" s="44">
        <f t="shared" si="2"/>
        <v>150.99848369977255</v>
      </c>
      <c r="Q12" s="9"/>
    </row>
    <row r="13" spans="1:134">
      <c r="A13" s="12"/>
      <c r="B13" s="42">
        <v>522</v>
      </c>
      <c r="C13" s="19" t="s">
        <v>26</v>
      </c>
      <c r="D13" s="43">
        <v>1510979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1510979</v>
      </c>
      <c r="P13" s="44">
        <f t="shared" si="2"/>
        <v>143.1936125852919</v>
      </c>
      <c r="Q13" s="9"/>
    </row>
    <row r="14" spans="1:134">
      <c r="A14" s="12"/>
      <c r="B14" s="42">
        <v>524</v>
      </c>
      <c r="C14" s="19" t="s">
        <v>42</v>
      </c>
      <c r="D14" s="43">
        <v>601357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601357</v>
      </c>
      <c r="P14" s="44">
        <f t="shared" si="2"/>
        <v>56.989859742228958</v>
      </c>
      <c r="Q14" s="9"/>
    </row>
    <row r="15" spans="1:134">
      <c r="A15" s="12"/>
      <c r="B15" s="42">
        <v>529</v>
      </c>
      <c r="C15" s="19" t="s">
        <v>72</v>
      </c>
      <c r="D15" s="43">
        <v>62774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62774</v>
      </c>
      <c r="P15" s="44">
        <f t="shared" si="2"/>
        <v>5.9490144048521607</v>
      </c>
      <c r="Q15" s="9"/>
    </row>
    <row r="16" spans="1:134" ht="15.75">
      <c r="A16" s="26" t="s">
        <v>27</v>
      </c>
      <c r="B16" s="27"/>
      <c r="C16" s="28"/>
      <c r="D16" s="29">
        <f t="shared" ref="D16:N16" si="4">SUM(D17:D22)</f>
        <v>754919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2874999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3629918</v>
      </c>
      <c r="P16" s="41">
        <f t="shared" si="2"/>
        <v>344.00284306292644</v>
      </c>
      <c r="Q16" s="10"/>
    </row>
    <row r="17" spans="1:120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840679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5">SUM(D17:N17)</f>
        <v>840679</v>
      </c>
      <c r="P17" s="44">
        <f t="shared" si="2"/>
        <v>79.67010993176649</v>
      </c>
      <c r="Q17" s="9"/>
    </row>
    <row r="18" spans="1:120">
      <c r="A18" s="12"/>
      <c r="B18" s="42">
        <v>534</v>
      </c>
      <c r="C18" s="19" t="s">
        <v>29</v>
      </c>
      <c r="D18" s="43">
        <v>751507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751507</v>
      </c>
      <c r="P18" s="44">
        <f t="shared" si="2"/>
        <v>71.219389689158447</v>
      </c>
      <c r="Q18" s="9"/>
    </row>
    <row r="19" spans="1:120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924788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924788</v>
      </c>
      <c r="P19" s="44">
        <f t="shared" si="2"/>
        <v>87.641015921152388</v>
      </c>
      <c r="Q19" s="9"/>
    </row>
    <row r="20" spans="1:120">
      <c r="A20" s="12"/>
      <c r="B20" s="42">
        <v>536</v>
      </c>
      <c r="C20" s="19" t="s">
        <v>63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943201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943201</v>
      </c>
      <c r="P20" s="44">
        <f t="shared" si="2"/>
        <v>89.385993176648981</v>
      </c>
      <c r="Q20" s="9"/>
    </row>
    <row r="21" spans="1:120">
      <c r="A21" s="12"/>
      <c r="B21" s="42">
        <v>538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166331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166331</v>
      </c>
      <c r="P21" s="44">
        <f t="shared" si="2"/>
        <v>15.762983320697499</v>
      </c>
      <c r="Q21" s="9"/>
    </row>
    <row r="22" spans="1:120">
      <c r="A22" s="12"/>
      <c r="B22" s="42">
        <v>539</v>
      </c>
      <c r="C22" s="19" t="s">
        <v>43</v>
      </c>
      <c r="D22" s="43">
        <v>3412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3412</v>
      </c>
      <c r="P22" s="44">
        <f t="shared" si="2"/>
        <v>0.32335102350265355</v>
      </c>
      <c r="Q22" s="9"/>
    </row>
    <row r="23" spans="1:120" ht="15.75">
      <c r="A23" s="26" t="s">
        <v>32</v>
      </c>
      <c r="B23" s="27"/>
      <c r="C23" s="28"/>
      <c r="D23" s="29">
        <f t="shared" ref="D23:N23" si="6">SUM(D24:D24)</f>
        <v>625877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>SUM(D23:N23)</f>
        <v>625877</v>
      </c>
      <c r="P23" s="41">
        <f t="shared" si="2"/>
        <v>59.313589840788474</v>
      </c>
      <c r="Q23" s="10"/>
    </row>
    <row r="24" spans="1:120">
      <c r="A24" s="12"/>
      <c r="B24" s="42">
        <v>541</v>
      </c>
      <c r="C24" s="19" t="s">
        <v>33</v>
      </c>
      <c r="D24" s="43">
        <v>625877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625877</v>
      </c>
      <c r="P24" s="44">
        <f t="shared" si="2"/>
        <v>59.313589840788474</v>
      </c>
      <c r="Q24" s="9"/>
    </row>
    <row r="25" spans="1:120" ht="15.75">
      <c r="A25" s="26" t="s">
        <v>34</v>
      </c>
      <c r="B25" s="27"/>
      <c r="C25" s="28"/>
      <c r="D25" s="29">
        <f t="shared" ref="D25:N25" si="7">SUM(D26:D26)</f>
        <v>7541588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>SUM(D25:N25)</f>
        <v>7541588</v>
      </c>
      <c r="P25" s="41">
        <f t="shared" si="2"/>
        <v>714.7069749810463</v>
      </c>
      <c r="Q25" s="9"/>
    </row>
    <row r="26" spans="1:120" ht="15.75" thickBot="1">
      <c r="A26" s="12"/>
      <c r="B26" s="42">
        <v>572</v>
      </c>
      <c r="C26" s="19" t="s">
        <v>35</v>
      </c>
      <c r="D26" s="43">
        <v>7541588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7541588</v>
      </c>
      <c r="P26" s="44">
        <f t="shared" si="2"/>
        <v>714.7069749810463</v>
      </c>
      <c r="Q26" s="9"/>
    </row>
    <row r="27" spans="1:120" ht="16.5" thickBot="1">
      <c r="A27" s="13" t="s">
        <v>10</v>
      </c>
      <c r="B27" s="21"/>
      <c r="C27" s="20"/>
      <c r="D27" s="14">
        <f>SUM(D5,D11,D16,D23,D25)</f>
        <v>13838198</v>
      </c>
      <c r="E27" s="14">
        <f t="shared" ref="E27:N27" si="8">SUM(E5,E11,E16,E23,E25)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2874999</v>
      </c>
      <c r="J27" s="14">
        <f t="shared" si="8"/>
        <v>0</v>
      </c>
      <c r="K27" s="14">
        <f t="shared" si="8"/>
        <v>101196</v>
      </c>
      <c r="L27" s="14">
        <f t="shared" si="8"/>
        <v>0</v>
      </c>
      <c r="M27" s="14">
        <f t="shared" si="8"/>
        <v>8459447</v>
      </c>
      <c r="N27" s="14">
        <f t="shared" si="8"/>
        <v>0</v>
      </c>
      <c r="O27" s="14">
        <f>SUM(D27:N27)</f>
        <v>25273840</v>
      </c>
      <c r="P27" s="35">
        <f t="shared" si="2"/>
        <v>2395.1705837755876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86</v>
      </c>
      <c r="N29" s="157"/>
      <c r="O29" s="157"/>
      <c r="P29" s="39">
        <v>10552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1149733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93319</v>
      </c>
      <c r="L5" s="24">
        <f t="shared" si="0"/>
        <v>0</v>
      </c>
      <c r="M5" s="24">
        <f t="shared" si="0"/>
        <v>0</v>
      </c>
      <c r="N5" s="25">
        <f t="shared" ref="N5:N16" si="1">SUM(D5:M5)</f>
        <v>1243052</v>
      </c>
      <c r="O5" s="30">
        <f t="shared" ref="O5:O27" si="2">(N5/O$29)</f>
        <v>169.7462788474669</v>
      </c>
      <c r="P5" s="6"/>
    </row>
    <row r="6" spans="1:133">
      <c r="A6" s="12"/>
      <c r="B6" s="42">
        <v>511</v>
      </c>
      <c r="C6" s="19" t="s">
        <v>19</v>
      </c>
      <c r="D6" s="43">
        <v>57802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57802</v>
      </c>
      <c r="O6" s="44">
        <f t="shared" si="2"/>
        <v>7.8932131640038232</v>
      </c>
      <c r="P6" s="9"/>
    </row>
    <row r="7" spans="1:133">
      <c r="A7" s="12"/>
      <c r="B7" s="42">
        <v>512</v>
      </c>
      <c r="C7" s="19" t="s">
        <v>20</v>
      </c>
      <c r="D7" s="43">
        <v>207119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207119</v>
      </c>
      <c r="O7" s="44">
        <f t="shared" si="2"/>
        <v>28.283353816741773</v>
      </c>
      <c r="P7" s="9"/>
    </row>
    <row r="8" spans="1:133">
      <c r="A8" s="12"/>
      <c r="B8" s="42">
        <v>513</v>
      </c>
      <c r="C8" s="19" t="s">
        <v>21</v>
      </c>
      <c r="D8" s="43">
        <v>787570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787570</v>
      </c>
      <c r="O8" s="44">
        <f t="shared" si="2"/>
        <v>107.54745322955073</v>
      </c>
      <c r="P8" s="9"/>
    </row>
    <row r="9" spans="1:133">
      <c r="A9" s="12"/>
      <c r="B9" s="42">
        <v>514</v>
      </c>
      <c r="C9" s="19" t="s">
        <v>22</v>
      </c>
      <c r="D9" s="43">
        <v>97242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97242</v>
      </c>
      <c r="O9" s="44">
        <f t="shared" si="2"/>
        <v>13.278984022941417</v>
      </c>
      <c r="P9" s="9"/>
    </row>
    <row r="10" spans="1:133">
      <c r="A10" s="12"/>
      <c r="B10" s="42">
        <v>518</v>
      </c>
      <c r="C10" s="19" t="s">
        <v>77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93319</v>
      </c>
      <c r="L10" s="43">
        <v>0</v>
      </c>
      <c r="M10" s="43">
        <v>0</v>
      </c>
      <c r="N10" s="43">
        <f t="shared" si="1"/>
        <v>93319</v>
      </c>
      <c r="O10" s="44">
        <f t="shared" si="2"/>
        <v>12.743274614229142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4014454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4014454</v>
      </c>
      <c r="O11" s="41">
        <f t="shared" si="2"/>
        <v>548.19800628157861</v>
      </c>
      <c r="P11" s="10"/>
    </row>
    <row r="12" spans="1:133">
      <c r="A12" s="12"/>
      <c r="B12" s="42">
        <v>521</v>
      </c>
      <c r="C12" s="19" t="s">
        <v>25</v>
      </c>
      <c r="D12" s="43">
        <v>1465169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1465169</v>
      </c>
      <c r="O12" s="44">
        <f t="shared" si="2"/>
        <v>200.07770039601257</v>
      </c>
      <c r="P12" s="9"/>
    </row>
    <row r="13" spans="1:133">
      <c r="A13" s="12"/>
      <c r="B13" s="42">
        <v>522</v>
      </c>
      <c r="C13" s="19" t="s">
        <v>26</v>
      </c>
      <c r="D13" s="43">
        <v>1508951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1508951</v>
      </c>
      <c r="O13" s="44">
        <f t="shared" si="2"/>
        <v>206.05639765123584</v>
      </c>
      <c r="P13" s="9"/>
    </row>
    <row r="14" spans="1:133">
      <c r="A14" s="12"/>
      <c r="B14" s="42">
        <v>524</v>
      </c>
      <c r="C14" s="19" t="s">
        <v>42</v>
      </c>
      <c r="D14" s="43">
        <v>980818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980818</v>
      </c>
      <c r="O14" s="44">
        <f t="shared" si="2"/>
        <v>133.93663798989485</v>
      </c>
      <c r="P14" s="9"/>
    </row>
    <row r="15" spans="1:133">
      <c r="A15" s="12"/>
      <c r="B15" s="42">
        <v>529</v>
      </c>
      <c r="C15" s="19" t="s">
        <v>72</v>
      </c>
      <c r="D15" s="43">
        <v>59516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59516</v>
      </c>
      <c r="O15" s="44">
        <f t="shared" si="2"/>
        <v>8.1272702444353406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SUM(D17:D22)</f>
        <v>612351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2629583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3241934</v>
      </c>
      <c r="O16" s="41">
        <f t="shared" si="2"/>
        <v>442.70572169875732</v>
      </c>
      <c r="P16" s="10"/>
    </row>
    <row r="17" spans="1:119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1393126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1393126</v>
      </c>
      <c r="O17" s="44">
        <f t="shared" si="2"/>
        <v>190.23979243479448</v>
      </c>
      <c r="P17" s="9"/>
    </row>
    <row r="18" spans="1:119">
      <c r="A18" s="12"/>
      <c r="B18" s="42">
        <v>534</v>
      </c>
      <c r="C18" s="19" t="s">
        <v>57</v>
      </c>
      <c r="D18" s="43">
        <v>608256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608256</v>
      </c>
      <c r="O18" s="44">
        <f t="shared" si="2"/>
        <v>83.061040557148715</v>
      </c>
      <c r="P18" s="9"/>
    </row>
    <row r="19" spans="1:119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939946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939946</v>
      </c>
      <c r="O19" s="44">
        <f t="shared" si="2"/>
        <v>128.35531885839137</v>
      </c>
      <c r="P19" s="9"/>
    </row>
    <row r="20" spans="1:119">
      <c r="A20" s="12"/>
      <c r="B20" s="42">
        <v>536</v>
      </c>
      <c r="C20" s="19" t="s">
        <v>78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189034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189034</v>
      </c>
      <c r="O20" s="44">
        <f t="shared" si="2"/>
        <v>25.813737539259865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107477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107477</v>
      </c>
      <c r="O21" s="44">
        <f t="shared" si="2"/>
        <v>14.676635258773727</v>
      </c>
      <c r="P21" s="9"/>
    </row>
    <row r="22" spans="1:119">
      <c r="A22" s="12"/>
      <c r="B22" s="42">
        <v>539</v>
      </c>
      <c r="C22" s="19" t="s">
        <v>43</v>
      </c>
      <c r="D22" s="43">
        <v>4095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4095</v>
      </c>
      <c r="O22" s="44">
        <f t="shared" si="2"/>
        <v>0.55919705038918477</v>
      </c>
      <c r="P22" s="9"/>
    </row>
    <row r="23" spans="1:119" ht="15.75">
      <c r="A23" s="26" t="s">
        <v>32</v>
      </c>
      <c r="B23" s="27"/>
      <c r="C23" s="28"/>
      <c r="D23" s="29">
        <f t="shared" ref="D23:M23" si="6">SUM(D24:D24)</f>
        <v>548611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>SUM(D23:M23)</f>
        <v>548611</v>
      </c>
      <c r="O23" s="41">
        <f t="shared" si="2"/>
        <v>74.916154581455686</v>
      </c>
      <c r="P23" s="10"/>
    </row>
    <row r="24" spans="1:119">
      <c r="A24" s="12"/>
      <c r="B24" s="42">
        <v>541</v>
      </c>
      <c r="C24" s="19" t="s">
        <v>59</v>
      </c>
      <c r="D24" s="43">
        <v>548611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548611</v>
      </c>
      <c r="O24" s="44">
        <f t="shared" si="2"/>
        <v>74.916154581455686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SUM(D26:D26)</f>
        <v>568746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>SUM(D25:M25)</f>
        <v>568746</v>
      </c>
      <c r="O25" s="41">
        <f t="shared" si="2"/>
        <v>77.665710774272839</v>
      </c>
      <c r="P25" s="9"/>
    </row>
    <row r="26" spans="1:119" ht="15.75" thickBot="1">
      <c r="A26" s="12"/>
      <c r="B26" s="42">
        <v>572</v>
      </c>
      <c r="C26" s="19" t="s">
        <v>60</v>
      </c>
      <c r="D26" s="43">
        <v>568746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568746</v>
      </c>
      <c r="O26" s="44">
        <f t="shared" si="2"/>
        <v>77.665710774272839</v>
      </c>
      <c r="P26" s="9"/>
    </row>
    <row r="27" spans="1:119" ht="16.5" thickBot="1">
      <c r="A27" s="13" t="s">
        <v>10</v>
      </c>
      <c r="B27" s="21"/>
      <c r="C27" s="20"/>
      <c r="D27" s="14">
        <f>SUM(D5,D11,D16,D23,D25)</f>
        <v>6893895</v>
      </c>
      <c r="E27" s="14">
        <f t="shared" ref="E27:M27" si="8">SUM(E5,E11,E16,E23,E25)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2629583</v>
      </c>
      <c r="J27" s="14">
        <f t="shared" si="8"/>
        <v>0</v>
      </c>
      <c r="K27" s="14">
        <f t="shared" si="8"/>
        <v>93319</v>
      </c>
      <c r="L27" s="14">
        <f t="shared" si="8"/>
        <v>0</v>
      </c>
      <c r="M27" s="14">
        <f t="shared" si="8"/>
        <v>0</v>
      </c>
      <c r="N27" s="14">
        <f>SUM(D27:M27)</f>
        <v>9616797</v>
      </c>
      <c r="O27" s="35">
        <f t="shared" si="2"/>
        <v>1313.2318721835313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81</v>
      </c>
      <c r="M29" s="157"/>
      <c r="N29" s="157"/>
      <c r="O29" s="39">
        <v>7323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1125310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58578</v>
      </c>
      <c r="L5" s="24">
        <f t="shared" si="0"/>
        <v>0</v>
      </c>
      <c r="M5" s="24">
        <f t="shared" si="0"/>
        <v>0</v>
      </c>
      <c r="N5" s="25">
        <f t="shared" ref="N5:N16" si="1">SUM(D5:M5)</f>
        <v>1183888</v>
      </c>
      <c r="O5" s="30">
        <f t="shared" ref="O5:O27" si="2">(N5/O$29)</f>
        <v>196.07287181185822</v>
      </c>
      <c r="P5" s="6"/>
    </row>
    <row r="6" spans="1:133">
      <c r="A6" s="12"/>
      <c r="B6" s="42">
        <v>511</v>
      </c>
      <c r="C6" s="19" t="s">
        <v>19</v>
      </c>
      <c r="D6" s="43">
        <v>30950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30950</v>
      </c>
      <c r="O6" s="44">
        <f t="shared" si="2"/>
        <v>5.125869493209672</v>
      </c>
      <c r="P6" s="9"/>
    </row>
    <row r="7" spans="1:133">
      <c r="A7" s="12"/>
      <c r="B7" s="42">
        <v>512</v>
      </c>
      <c r="C7" s="19" t="s">
        <v>20</v>
      </c>
      <c r="D7" s="43">
        <v>183857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183857</v>
      </c>
      <c r="O7" s="44">
        <f t="shared" si="2"/>
        <v>30.449983438224578</v>
      </c>
      <c r="P7" s="9"/>
    </row>
    <row r="8" spans="1:133">
      <c r="A8" s="12"/>
      <c r="B8" s="42">
        <v>513</v>
      </c>
      <c r="C8" s="19" t="s">
        <v>21</v>
      </c>
      <c r="D8" s="43">
        <v>769682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769682</v>
      </c>
      <c r="O8" s="44">
        <f t="shared" si="2"/>
        <v>127.47300430606161</v>
      </c>
      <c r="P8" s="9"/>
    </row>
    <row r="9" spans="1:133">
      <c r="A9" s="12"/>
      <c r="B9" s="42">
        <v>514</v>
      </c>
      <c r="C9" s="19" t="s">
        <v>22</v>
      </c>
      <c r="D9" s="43">
        <v>140821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140821</v>
      </c>
      <c r="O9" s="44">
        <f t="shared" si="2"/>
        <v>23.322457767472674</v>
      </c>
      <c r="P9" s="9"/>
    </row>
    <row r="10" spans="1:133">
      <c r="A10" s="12"/>
      <c r="B10" s="42">
        <v>518</v>
      </c>
      <c r="C10" s="19" t="s">
        <v>77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58578</v>
      </c>
      <c r="L10" s="43">
        <v>0</v>
      </c>
      <c r="M10" s="43">
        <v>0</v>
      </c>
      <c r="N10" s="43">
        <f t="shared" si="1"/>
        <v>58578</v>
      </c>
      <c r="O10" s="44">
        <f t="shared" si="2"/>
        <v>9.7015568068896982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2801840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2801840</v>
      </c>
      <c r="O11" s="41">
        <f t="shared" si="2"/>
        <v>464.03444849287843</v>
      </c>
      <c r="P11" s="10"/>
    </row>
    <row r="12" spans="1:133">
      <c r="A12" s="12"/>
      <c r="B12" s="42">
        <v>521</v>
      </c>
      <c r="C12" s="19" t="s">
        <v>25</v>
      </c>
      <c r="D12" s="43">
        <v>1293794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1293794</v>
      </c>
      <c r="O12" s="44">
        <f t="shared" si="2"/>
        <v>214.27525670751905</v>
      </c>
      <c r="P12" s="9"/>
    </row>
    <row r="13" spans="1:133">
      <c r="A13" s="12"/>
      <c r="B13" s="42">
        <v>522</v>
      </c>
      <c r="C13" s="19" t="s">
        <v>26</v>
      </c>
      <c r="D13" s="43">
        <v>939914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939914</v>
      </c>
      <c r="O13" s="44">
        <f t="shared" si="2"/>
        <v>155.66644584299436</v>
      </c>
      <c r="P13" s="9"/>
    </row>
    <row r="14" spans="1:133">
      <c r="A14" s="12"/>
      <c r="B14" s="42">
        <v>524</v>
      </c>
      <c r="C14" s="19" t="s">
        <v>42</v>
      </c>
      <c r="D14" s="43">
        <v>513581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513581</v>
      </c>
      <c r="O14" s="44">
        <f t="shared" si="2"/>
        <v>85.058131831732368</v>
      </c>
      <c r="P14" s="9"/>
    </row>
    <row r="15" spans="1:133">
      <c r="A15" s="12"/>
      <c r="B15" s="42">
        <v>529</v>
      </c>
      <c r="C15" s="19" t="s">
        <v>72</v>
      </c>
      <c r="D15" s="43">
        <v>54551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54551</v>
      </c>
      <c r="O15" s="44">
        <f t="shared" si="2"/>
        <v>9.0346141106326598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SUM(D17:D22)</f>
        <v>572632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2448065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3020697</v>
      </c>
      <c r="O16" s="41">
        <f t="shared" si="2"/>
        <v>500.28105332891687</v>
      </c>
      <c r="P16" s="10"/>
    </row>
    <row r="17" spans="1:119">
      <c r="A17" s="12"/>
      <c r="B17" s="42">
        <v>533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1383551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1383551</v>
      </c>
      <c r="O17" s="44">
        <f t="shared" si="2"/>
        <v>229.14060947333553</v>
      </c>
      <c r="P17" s="9"/>
    </row>
    <row r="18" spans="1:119">
      <c r="A18" s="12"/>
      <c r="B18" s="42">
        <v>534</v>
      </c>
      <c r="C18" s="19" t="s">
        <v>57</v>
      </c>
      <c r="D18" s="43">
        <v>518595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518595</v>
      </c>
      <c r="O18" s="44">
        <f t="shared" si="2"/>
        <v>85.888539251407749</v>
      </c>
      <c r="P18" s="9"/>
    </row>
    <row r="19" spans="1:119">
      <c r="A19" s="12"/>
      <c r="B19" s="42">
        <v>535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797138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797138</v>
      </c>
      <c r="O19" s="44">
        <f t="shared" si="2"/>
        <v>132.02020536601523</v>
      </c>
      <c r="P19" s="9"/>
    </row>
    <row r="20" spans="1:119">
      <c r="A20" s="12"/>
      <c r="B20" s="42">
        <v>536</v>
      </c>
      <c r="C20" s="19" t="s">
        <v>78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163196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163196</v>
      </c>
      <c r="O20" s="44">
        <f t="shared" si="2"/>
        <v>27.028155018217952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104180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104180</v>
      </c>
      <c r="O21" s="44">
        <f t="shared" si="2"/>
        <v>17.254057634978469</v>
      </c>
      <c r="P21" s="9"/>
    </row>
    <row r="22" spans="1:119">
      <c r="A22" s="12"/>
      <c r="B22" s="42">
        <v>539</v>
      </c>
      <c r="C22" s="19" t="s">
        <v>43</v>
      </c>
      <c r="D22" s="43">
        <v>54037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54037</v>
      </c>
      <c r="O22" s="44">
        <f t="shared" si="2"/>
        <v>8.9494865849619085</v>
      </c>
      <c r="P22" s="9"/>
    </row>
    <row r="23" spans="1:119" ht="15.75">
      <c r="A23" s="26" t="s">
        <v>32</v>
      </c>
      <c r="B23" s="27"/>
      <c r="C23" s="28"/>
      <c r="D23" s="29">
        <f t="shared" ref="D23:M23" si="6">SUM(D24:D24)</f>
        <v>712738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>SUM(D23:M23)</f>
        <v>712738</v>
      </c>
      <c r="O23" s="41">
        <f t="shared" si="2"/>
        <v>118.04206690957271</v>
      </c>
      <c r="P23" s="10"/>
    </row>
    <row r="24" spans="1:119">
      <c r="A24" s="12"/>
      <c r="B24" s="42">
        <v>541</v>
      </c>
      <c r="C24" s="19" t="s">
        <v>59</v>
      </c>
      <c r="D24" s="43">
        <v>712738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>SUM(D24:M24)</f>
        <v>712738</v>
      </c>
      <c r="O24" s="44">
        <f t="shared" si="2"/>
        <v>118.04206690957271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SUM(D26:D26)</f>
        <v>958979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>SUM(D25:M25)</f>
        <v>958979</v>
      </c>
      <c r="O25" s="41">
        <f t="shared" si="2"/>
        <v>158.82394832726069</v>
      </c>
      <c r="P25" s="9"/>
    </row>
    <row r="26" spans="1:119" ht="15.75" thickBot="1">
      <c r="A26" s="12"/>
      <c r="B26" s="42">
        <v>572</v>
      </c>
      <c r="C26" s="19" t="s">
        <v>60</v>
      </c>
      <c r="D26" s="43">
        <v>958979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958979</v>
      </c>
      <c r="O26" s="44">
        <f t="shared" si="2"/>
        <v>158.82394832726069</v>
      </c>
      <c r="P26" s="9"/>
    </row>
    <row r="27" spans="1:119" ht="16.5" thickBot="1">
      <c r="A27" s="13" t="s">
        <v>10</v>
      </c>
      <c r="B27" s="21"/>
      <c r="C27" s="20"/>
      <c r="D27" s="14">
        <f>SUM(D5,D11,D16,D23,D25)</f>
        <v>6171499</v>
      </c>
      <c r="E27" s="14">
        <f t="shared" ref="E27:M27" si="8">SUM(E5,E11,E16,E23,E25)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2448065</v>
      </c>
      <c r="J27" s="14">
        <f t="shared" si="8"/>
        <v>0</v>
      </c>
      <c r="K27" s="14">
        <f t="shared" si="8"/>
        <v>58578</v>
      </c>
      <c r="L27" s="14">
        <f t="shared" si="8"/>
        <v>0</v>
      </c>
      <c r="M27" s="14">
        <f t="shared" si="8"/>
        <v>0</v>
      </c>
      <c r="N27" s="14">
        <f>SUM(D27:M27)</f>
        <v>8678142</v>
      </c>
      <c r="O27" s="35">
        <f t="shared" si="2"/>
        <v>1437.254388870487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79</v>
      </c>
      <c r="M29" s="157"/>
      <c r="N29" s="157"/>
      <c r="O29" s="39">
        <v>6038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1950550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1950550</v>
      </c>
      <c r="O5" s="30">
        <f t="shared" ref="O5:O27" si="2">(N5/O$29)</f>
        <v>348.18814709032489</v>
      </c>
      <c r="P5" s="6"/>
    </row>
    <row r="6" spans="1:133">
      <c r="A6" s="12"/>
      <c r="B6" s="42">
        <v>511</v>
      </c>
      <c r="C6" s="19" t="s">
        <v>19</v>
      </c>
      <c r="D6" s="43">
        <v>29480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29480</v>
      </c>
      <c r="O6" s="44">
        <f t="shared" si="2"/>
        <v>5.262406283470189</v>
      </c>
      <c r="P6" s="9"/>
    </row>
    <row r="7" spans="1:133">
      <c r="A7" s="12"/>
      <c r="B7" s="42">
        <v>512</v>
      </c>
      <c r="C7" s="19" t="s">
        <v>20</v>
      </c>
      <c r="D7" s="43">
        <v>175076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175076</v>
      </c>
      <c r="O7" s="44">
        <f t="shared" si="2"/>
        <v>31.252409853623707</v>
      </c>
      <c r="P7" s="9"/>
    </row>
    <row r="8" spans="1:133">
      <c r="A8" s="12"/>
      <c r="B8" s="42">
        <v>513</v>
      </c>
      <c r="C8" s="19" t="s">
        <v>21</v>
      </c>
      <c r="D8" s="43">
        <v>1679332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1679332</v>
      </c>
      <c r="O8" s="44">
        <f t="shared" si="2"/>
        <v>299.77365226704751</v>
      </c>
      <c r="P8" s="9"/>
    </row>
    <row r="9" spans="1:133">
      <c r="A9" s="12"/>
      <c r="B9" s="42">
        <v>514</v>
      </c>
      <c r="C9" s="19" t="s">
        <v>22</v>
      </c>
      <c r="D9" s="43">
        <v>66662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66662</v>
      </c>
      <c r="O9" s="44">
        <f t="shared" si="2"/>
        <v>11.899678686183506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2132430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2132430</v>
      </c>
      <c r="O10" s="41">
        <f t="shared" si="2"/>
        <v>380.65512317029635</v>
      </c>
      <c r="P10" s="10"/>
    </row>
    <row r="11" spans="1:133">
      <c r="A11" s="12"/>
      <c r="B11" s="42">
        <v>521</v>
      </c>
      <c r="C11" s="19" t="s">
        <v>25</v>
      </c>
      <c r="D11" s="43">
        <v>993050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993050</v>
      </c>
      <c r="O11" s="44">
        <f t="shared" si="2"/>
        <v>177.26704748304178</v>
      </c>
      <c r="P11" s="9"/>
    </row>
    <row r="12" spans="1:133">
      <c r="A12" s="12"/>
      <c r="B12" s="42">
        <v>522</v>
      </c>
      <c r="C12" s="19" t="s">
        <v>26</v>
      </c>
      <c r="D12" s="43">
        <v>737565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737565</v>
      </c>
      <c r="O12" s="44">
        <f t="shared" si="2"/>
        <v>131.66101392359872</v>
      </c>
      <c r="P12" s="9"/>
    </row>
    <row r="13" spans="1:133">
      <c r="A13" s="12"/>
      <c r="B13" s="42">
        <v>524</v>
      </c>
      <c r="C13" s="19" t="s">
        <v>42</v>
      </c>
      <c r="D13" s="43">
        <v>366178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366178</v>
      </c>
      <c r="O13" s="44">
        <f t="shared" si="2"/>
        <v>65.365583720099963</v>
      </c>
      <c r="P13" s="9"/>
    </row>
    <row r="14" spans="1:133">
      <c r="A14" s="12"/>
      <c r="B14" s="42">
        <v>529</v>
      </c>
      <c r="C14" s="19" t="s">
        <v>72</v>
      </c>
      <c r="D14" s="43">
        <v>35637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35637</v>
      </c>
      <c r="O14" s="44">
        <f t="shared" si="2"/>
        <v>6.3614780435558727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SUM(D16:D20)</f>
        <v>479691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1967675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2447366</v>
      </c>
      <c r="O15" s="41">
        <f t="shared" si="2"/>
        <v>436.87361656551229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1448873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1448873</v>
      </c>
      <c r="O16" s="44">
        <f t="shared" si="2"/>
        <v>258.6349518029275</v>
      </c>
      <c r="P16" s="9"/>
    </row>
    <row r="17" spans="1:119">
      <c r="A17" s="12"/>
      <c r="B17" s="42">
        <v>534</v>
      </c>
      <c r="C17" s="19" t="s">
        <v>57</v>
      </c>
      <c r="D17" s="43">
        <v>459286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459286</v>
      </c>
      <c r="O17" s="44">
        <f t="shared" si="2"/>
        <v>81.98607640128526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453349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453349</v>
      </c>
      <c r="O18" s="44">
        <f t="shared" si="2"/>
        <v>80.926276329882185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65453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65453</v>
      </c>
      <c r="O19" s="44">
        <f t="shared" si="2"/>
        <v>11.683862906104963</v>
      </c>
      <c r="P19" s="9"/>
    </row>
    <row r="20" spans="1:119">
      <c r="A20" s="12"/>
      <c r="B20" s="42">
        <v>539</v>
      </c>
      <c r="C20" s="19" t="s">
        <v>43</v>
      </c>
      <c r="D20" s="43">
        <v>20405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20405</v>
      </c>
      <c r="O20" s="44">
        <f t="shared" si="2"/>
        <v>3.6424491253123885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SUM(D22:D22)</f>
        <v>592019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592019</v>
      </c>
      <c r="O21" s="41">
        <f t="shared" si="2"/>
        <v>105.6799357372367</v>
      </c>
      <c r="P21" s="10"/>
    </row>
    <row r="22" spans="1:119">
      <c r="A22" s="12"/>
      <c r="B22" s="42">
        <v>541</v>
      </c>
      <c r="C22" s="19" t="s">
        <v>59</v>
      </c>
      <c r="D22" s="43">
        <v>592019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592019</v>
      </c>
      <c r="O22" s="44">
        <f t="shared" si="2"/>
        <v>105.6799357372367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501930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501930</v>
      </c>
      <c r="O23" s="41">
        <f t="shared" si="2"/>
        <v>89.598357729382357</v>
      </c>
      <c r="P23" s="9"/>
    </row>
    <row r="24" spans="1:119">
      <c r="A24" s="12"/>
      <c r="B24" s="42">
        <v>572</v>
      </c>
      <c r="C24" s="19" t="s">
        <v>60</v>
      </c>
      <c r="D24" s="43">
        <v>501930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501930</v>
      </c>
      <c r="O24" s="44">
        <f t="shared" si="2"/>
        <v>89.598357729382357</v>
      </c>
      <c r="P24" s="9"/>
    </row>
    <row r="25" spans="1:119" ht="15.75">
      <c r="A25" s="26" t="s">
        <v>73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100650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100650</v>
      </c>
      <c r="O25" s="41">
        <f t="shared" si="2"/>
        <v>17.966797572295608</v>
      </c>
      <c r="P25" s="9"/>
    </row>
    <row r="26" spans="1:119" ht="15.75" thickBot="1">
      <c r="A26" s="12"/>
      <c r="B26" s="42">
        <v>581</v>
      </c>
      <c r="C26" s="19" t="s">
        <v>74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100650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100650</v>
      </c>
      <c r="O26" s="44">
        <f t="shared" si="2"/>
        <v>17.966797572295608</v>
      </c>
      <c r="P26" s="9"/>
    </row>
    <row r="27" spans="1:119" ht="16.5" thickBot="1">
      <c r="A27" s="13" t="s">
        <v>10</v>
      </c>
      <c r="B27" s="21"/>
      <c r="C27" s="20"/>
      <c r="D27" s="14">
        <f>SUM(D5,D10,D15,D21,D23,D25)</f>
        <v>5656620</v>
      </c>
      <c r="E27" s="14">
        <f t="shared" ref="E27:M27" si="8">SUM(E5,E10,E15,E21,E23,E25)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2068325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7724945</v>
      </c>
      <c r="O27" s="35">
        <f t="shared" si="2"/>
        <v>1378.9619778650481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75</v>
      </c>
      <c r="M29" s="157"/>
      <c r="N29" s="157"/>
      <c r="O29" s="39">
        <v>5602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816214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816214</v>
      </c>
      <c r="O5" s="30">
        <f t="shared" ref="O5:O24" si="2">(N5/O$26)</f>
        <v>165.02507076425394</v>
      </c>
      <c r="P5" s="6"/>
    </row>
    <row r="6" spans="1:133">
      <c r="A6" s="12"/>
      <c r="B6" s="42">
        <v>511</v>
      </c>
      <c r="C6" s="19" t="s">
        <v>19</v>
      </c>
      <c r="D6" s="43">
        <v>25653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25653</v>
      </c>
      <c r="O6" s="44">
        <f t="shared" si="2"/>
        <v>5.1866154468257175</v>
      </c>
      <c r="P6" s="9"/>
    </row>
    <row r="7" spans="1:133">
      <c r="A7" s="12"/>
      <c r="B7" s="42">
        <v>512</v>
      </c>
      <c r="C7" s="19" t="s">
        <v>20</v>
      </c>
      <c r="D7" s="43">
        <v>138636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138636</v>
      </c>
      <c r="O7" s="44">
        <f t="shared" si="2"/>
        <v>28.029923170238575</v>
      </c>
      <c r="P7" s="9"/>
    </row>
    <row r="8" spans="1:133">
      <c r="A8" s="12"/>
      <c r="B8" s="42">
        <v>513</v>
      </c>
      <c r="C8" s="19" t="s">
        <v>21</v>
      </c>
      <c r="D8" s="43">
        <v>583397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583397</v>
      </c>
      <c r="O8" s="44">
        <f t="shared" si="2"/>
        <v>117.95329559239789</v>
      </c>
      <c r="P8" s="9"/>
    </row>
    <row r="9" spans="1:133">
      <c r="A9" s="12"/>
      <c r="B9" s="42">
        <v>514</v>
      </c>
      <c r="C9" s="19" t="s">
        <v>22</v>
      </c>
      <c r="D9" s="43">
        <v>68528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68528</v>
      </c>
      <c r="O9" s="44">
        <f t="shared" si="2"/>
        <v>13.855236554791752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1846402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1846402</v>
      </c>
      <c r="O10" s="41">
        <f t="shared" si="2"/>
        <v>373.31217145167813</v>
      </c>
      <c r="P10" s="10"/>
    </row>
    <row r="11" spans="1:133">
      <c r="A11" s="12"/>
      <c r="B11" s="42">
        <v>521</v>
      </c>
      <c r="C11" s="19" t="s">
        <v>25</v>
      </c>
      <c r="D11" s="43">
        <v>949056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949056</v>
      </c>
      <c r="O11" s="44">
        <f t="shared" si="2"/>
        <v>191.88354225636877</v>
      </c>
      <c r="P11" s="9"/>
    </row>
    <row r="12" spans="1:133">
      <c r="A12" s="12"/>
      <c r="B12" s="42">
        <v>522</v>
      </c>
      <c r="C12" s="19" t="s">
        <v>26</v>
      </c>
      <c r="D12" s="43">
        <v>553127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553127</v>
      </c>
      <c r="O12" s="44">
        <f t="shared" si="2"/>
        <v>111.8331985442782</v>
      </c>
      <c r="P12" s="9"/>
    </row>
    <row r="13" spans="1:133">
      <c r="A13" s="12"/>
      <c r="B13" s="42">
        <v>524</v>
      </c>
      <c r="C13" s="19" t="s">
        <v>42</v>
      </c>
      <c r="D13" s="43">
        <v>344219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344219</v>
      </c>
      <c r="O13" s="44">
        <f t="shared" si="2"/>
        <v>69.595430651031137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418199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1378892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1797091</v>
      </c>
      <c r="O14" s="41">
        <f t="shared" si="2"/>
        <v>363.34229680549942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957814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957814</v>
      </c>
      <c r="O15" s="44">
        <f t="shared" si="2"/>
        <v>193.65426607359481</v>
      </c>
      <c r="P15" s="9"/>
    </row>
    <row r="16" spans="1:133">
      <c r="A16" s="12"/>
      <c r="B16" s="42">
        <v>534</v>
      </c>
      <c r="C16" s="19" t="s">
        <v>57</v>
      </c>
      <c r="D16" s="43">
        <v>417313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417313</v>
      </c>
      <c r="O16" s="44">
        <f t="shared" si="2"/>
        <v>84.373837444399513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344676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344676</v>
      </c>
      <c r="O17" s="44">
        <f t="shared" si="2"/>
        <v>69.687828548321875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76402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76402</v>
      </c>
      <c r="O18" s="44">
        <f t="shared" si="2"/>
        <v>15.447230084917106</v>
      </c>
      <c r="P18" s="9"/>
    </row>
    <row r="19" spans="1:119">
      <c r="A19" s="12"/>
      <c r="B19" s="42">
        <v>539</v>
      </c>
      <c r="C19" s="19" t="s">
        <v>43</v>
      </c>
      <c r="D19" s="43">
        <v>886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886</v>
      </c>
      <c r="O19" s="44">
        <f t="shared" si="2"/>
        <v>0.17913465426607358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1026713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1026713</v>
      </c>
      <c r="O20" s="41">
        <f t="shared" si="2"/>
        <v>207.58451273756572</v>
      </c>
      <c r="P20" s="10"/>
    </row>
    <row r="21" spans="1:119">
      <c r="A21" s="12"/>
      <c r="B21" s="42">
        <v>541</v>
      </c>
      <c r="C21" s="19" t="s">
        <v>59</v>
      </c>
      <c r="D21" s="43">
        <v>1026713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1026713</v>
      </c>
      <c r="O21" s="44">
        <f t="shared" si="2"/>
        <v>207.58451273756572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524910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524910</v>
      </c>
      <c r="O22" s="41">
        <f t="shared" si="2"/>
        <v>106.12818439142741</v>
      </c>
      <c r="P22" s="9"/>
    </row>
    <row r="23" spans="1:119" ht="15.75" thickBot="1">
      <c r="A23" s="12"/>
      <c r="B23" s="42">
        <v>572</v>
      </c>
      <c r="C23" s="19" t="s">
        <v>60</v>
      </c>
      <c r="D23" s="43">
        <v>524910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524910</v>
      </c>
      <c r="O23" s="44">
        <f t="shared" si="2"/>
        <v>106.12818439142741</v>
      </c>
      <c r="P23" s="9"/>
    </row>
    <row r="24" spans="1:119" ht="16.5" thickBot="1">
      <c r="A24" s="13" t="s">
        <v>10</v>
      </c>
      <c r="B24" s="21"/>
      <c r="C24" s="20"/>
      <c r="D24" s="14">
        <f>SUM(D5,D10,D14,D20,D22)</f>
        <v>4632438</v>
      </c>
      <c r="E24" s="14">
        <f t="shared" ref="E24:M24" si="7">SUM(E5,E10,E14,E20,E22)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1378892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6011330</v>
      </c>
      <c r="O24" s="35">
        <f t="shared" si="2"/>
        <v>1215.3922361504247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70</v>
      </c>
      <c r="M26" s="157"/>
      <c r="N26" s="157"/>
      <c r="O26" s="39">
        <v>4946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1064172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1064172</v>
      </c>
      <c r="O5" s="30">
        <f t="shared" ref="O5:O25" si="2">(N5/O$27)</f>
        <v>248.81271919569792</v>
      </c>
      <c r="P5" s="6"/>
    </row>
    <row r="6" spans="1:133">
      <c r="A6" s="12"/>
      <c r="B6" s="42">
        <v>511</v>
      </c>
      <c r="C6" s="19" t="s">
        <v>19</v>
      </c>
      <c r="D6" s="43">
        <v>14325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14325</v>
      </c>
      <c r="O6" s="44">
        <f t="shared" si="2"/>
        <v>3.349310264203881</v>
      </c>
      <c r="P6" s="9"/>
    </row>
    <row r="7" spans="1:133">
      <c r="A7" s="12"/>
      <c r="B7" s="42">
        <v>512</v>
      </c>
      <c r="C7" s="19" t="s">
        <v>20</v>
      </c>
      <c r="D7" s="43">
        <v>104485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104485</v>
      </c>
      <c r="O7" s="44">
        <f t="shared" si="2"/>
        <v>24.429506663549216</v>
      </c>
      <c r="P7" s="9"/>
    </row>
    <row r="8" spans="1:133">
      <c r="A8" s="12"/>
      <c r="B8" s="42">
        <v>513</v>
      </c>
      <c r="C8" s="19" t="s">
        <v>21</v>
      </c>
      <c r="D8" s="43">
        <v>252428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252428</v>
      </c>
      <c r="O8" s="44">
        <f t="shared" si="2"/>
        <v>59.019873743277998</v>
      </c>
      <c r="P8" s="9"/>
    </row>
    <row r="9" spans="1:133">
      <c r="A9" s="12"/>
      <c r="B9" s="42">
        <v>514</v>
      </c>
      <c r="C9" s="19" t="s">
        <v>22</v>
      </c>
      <c r="D9" s="43">
        <v>55483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55483</v>
      </c>
      <c r="O9" s="44">
        <f t="shared" si="2"/>
        <v>12.972410568155249</v>
      </c>
      <c r="P9" s="9"/>
    </row>
    <row r="10" spans="1:133">
      <c r="A10" s="12"/>
      <c r="B10" s="42">
        <v>519</v>
      </c>
      <c r="C10" s="19" t="s">
        <v>56</v>
      </c>
      <c r="D10" s="43">
        <v>637451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637451</v>
      </c>
      <c r="O10" s="44">
        <f t="shared" si="2"/>
        <v>149.04161795651157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1549436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1549436</v>
      </c>
      <c r="O11" s="41">
        <f t="shared" si="2"/>
        <v>362.27168576104748</v>
      </c>
      <c r="P11" s="10"/>
    </row>
    <row r="12" spans="1:133">
      <c r="A12" s="12"/>
      <c r="B12" s="42">
        <v>521</v>
      </c>
      <c r="C12" s="19" t="s">
        <v>25</v>
      </c>
      <c r="D12" s="43">
        <v>955763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955763</v>
      </c>
      <c r="O12" s="44">
        <f t="shared" si="2"/>
        <v>223.46574701893852</v>
      </c>
      <c r="P12" s="9"/>
    </row>
    <row r="13" spans="1:133">
      <c r="A13" s="12"/>
      <c r="B13" s="42">
        <v>522</v>
      </c>
      <c r="C13" s="19" t="s">
        <v>26</v>
      </c>
      <c r="D13" s="43">
        <v>591843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591843</v>
      </c>
      <c r="O13" s="44">
        <f t="shared" si="2"/>
        <v>138.37806873977087</v>
      </c>
      <c r="P13" s="9"/>
    </row>
    <row r="14" spans="1:133">
      <c r="A14" s="12"/>
      <c r="B14" s="42">
        <v>524</v>
      </c>
      <c r="C14" s="19" t="s">
        <v>42</v>
      </c>
      <c r="D14" s="43">
        <v>1830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1830</v>
      </c>
      <c r="O14" s="44">
        <f t="shared" si="2"/>
        <v>0.42787000233808742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SUM(D16:D20)</f>
        <v>385338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1119164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1504502</v>
      </c>
      <c r="O15" s="41">
        <f t="shared" si="2"/>
        <v>351.76572363806406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716442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716442</v>
      </c>
      <c r="O16" s="44">
        <f t="shared" si="2"/>
        <v>167.51040448912789</v>
      </c>
      <c r="P16" s="9"/>
    </row>
    <row r="17" spans="1:119">
      <c r="A17" s="12"/>
      <c r="B17" s="42">
        <v>534</v>
      </c>
      <c r="C17" s="19" t="s">
        <v>57</v>
      </c>
      <c r="D17" s="43">
        <v>367911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367911</v>
      </c>
      <c r="O17" s="44">
        <f t="shared" si="2"/>
        <v>86.020808978255786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330811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330811</v>
      </c>
      <c r="O18" s="44">
        <f t="shared" si="2"/>
        <v>77.346504559270514</v>
      </c>
      <c r="P18" s="9"/>
    </row>
    <row r="19" spans="1:119">
      <c r="A19" s="12"/>
      <c r="B19" s="42">
        <v>538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71911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71911</v>
      </c>
      <c r="O19" s="44">
        <f t="shared" si="2"/>
        <v>16.813420621931261</v>
      </c>
      <c r="P19" s="9"/>
    </row>
    <row r="20" spans="1:119">
      <c r="A20" s="12"/>
      <c r="B20" s="42">
        <v>539</v>
      </c>
      <c r="C20" s="19" t="s">
        <v>43</v>
      </c>
      <c r="D20" s="43">
        <v>17427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17427</v>
      </c>
      <c r="O20" s="44">
        <f t="shared" si="2"/>
        <v>4.0745849894786064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SUM(D22:D22)</f>
        <v>455469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455469</v>
      </c>
      <c r="O21" s="41">
        <f t="shared" si="2"/>
        <v>106.49263502454991</v>
      </c>
      <c r="P21" s="10"/>
    </row>
    <row r="22" spans="1:119">
      <c r="A22" s="12"/>
      <c r="B22" s="42">
        <v>541</v>
      </c>
      <c r="C22" s="19" t="s">
        <v>59</v>
      </c>
      <c r="D22" s="43">
        <v>455469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455469</v>
      </c>
      <c r="O22" s="44">
        <f t="shared" si="2"/>
        <v>106.49263502454991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639153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639153</v>
      </c>
      <c r="O23" s="41">
        <f t="shared" si="2"/>
        <v>149.43956043956044</v>
      </c>
      <c r="P23" s="9"/>
    </row>
    <row r="24" spans="1:119" ht="15.75" thickBot="1">
      <c r="A24" s="12"/>
      <c r="B24" s="42">
        <v>572</v>
      </c>
      <c r="C24" s="19" t="s">
        <v>60</v>
      </c>
      <c r="D24" s="43">
        <v>639153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639153</v>
      </c>
      <c r="O24" s="44">
        <f t="shared" si="2"/>
        <v>149.43956043956044</v>
      </c>
      <c r="P24" s="9"/>
    </row>
    <row r="25" spans="1:119" ht="16.5" thickBot="1">
      <c r="A25" s="13" t="s">
        <v>10</v>
      </c>
      <c r="B25" s="21"/>
      <c r="C25" s="20"/>
      <c r="D25" s="14">
        <f>SUM(D5,D11,D15,D21,D23)</f>
        <v>4093568</v>
      </c>
      <c r="E25" s="14">
        <f t="shared" ref="E25:M25" si="7">SUM(E5,E11,E15,E21,E23)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1119164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5212732</v>
      </c>
      <c r="O25" s="35">
        <f t="shared" si="2"/>
        <v>1218.7823240589198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68</v>
      </c>
      <c r="M27" s="157"/>
      <c r="N27" s="157"/>
      <c r="O27" s="39">
        <v>4277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967680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967680</v>
      </c>
      <c r="O5" s="30">
        <f t="shared" ref="O5:O23" si="2">(N5/O$25)</f>
        <v>255.59429477020603</v>
      </c>
      <c r="P5" s="6"/>
    </row>
    <row r="6" spans="1:133">
      <c r="A6" s="12"/>
      <c r="B6" s="42">
        <v>511</v>
      </c>
      <c r="C6" s="19" t="s">
        <v>19</v>
      </c>
      <c r="D6" s="43">
        <v>11949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11949</v>
      </c>
      <c r="O6" s="44">
        <f t="shared" si="2"/>
        <v>3.1561014263074485</v>
      </c>
      <c r="P6" s="9"/>
    </row>
    <row r="7" spans="1:133">
      <c r="A7" s="12"/>
      <c r="B7" s="42">
        <v>512</v>
      </c>
      <c r="C7" s="19" t="s">
        <v>20</v>
      </c>
      <c r="D7" s="43">
        <v>99432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99432</v>
      </c>
      <c r="O7" s="44">
        <f t="shared" si="2"/>
        <v>26.263074484944532</v>
      </c>
      <c r="P7" s="9"/>
    </row>
    <row r="8" spans="1:133">
      <c r="A8" s="12"/>
      <c r="B8" s="42">
        <v>513</v>
      </c>
      <c r="C8" s="19" t="s">
        <v>21</v>
      </c>
      <c r="D8" s="43">
        <v>206524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206524</v>
      </c>
      <c r="O8" s="44">
        <f t="shared" si="2"/>
        <v>54.549392498679346</v>
      </c>
      <c r="P8" s="9"/>
    </row>
    <row r="9" spans="1:133">
      <c r="A9" s="12"/>
      <c r="B9" s="42">
        <v>514</v>
      </c>
      <c r="C9" s="19" t="s">
        <v>22</v>
      </c>
      <c r="D9" s="43">
        <v>59161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59161</v>
      </c>
      <c r="O9" s="44">
        <f t="shared" si="2"/>
        <v>15.626254622292658</v>
      </c>
      <c r="P9" s="9"/>
    </row>
    <row r="10" spans="1:133">
      <c r="A10" s="12"/>
      <c r="B10" s="42">
        <v>519</v>
      </c>
      <c r="C10" s="19" t="s">
        <v>56</v>
      </c>
      <c r="D10" s="43">
        <v>590614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590614</v>
      </c>
      <c r="O10" s="44">
        <f t="shared" si="2"/>
        <v>155.99947173798205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1088639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1088639</v>
      </c>
      <c r="O11" s="41">
        <f t="shared" si="2"/>
        <v>287.54331748547281</v>
      </c>
      <c r="P11" s="10"/>
    </row>
    <row r="12" spans="1:133">
      <c r="A12" s="12"/>
      <c r="B12" s="42">
        <v>521</v>
      </c>
      <c r="C12" s="19" t="s">
        <v>25</v>
      </c>
      <c r="D12" s="43">
        <v>750199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750199</v>
      </c>
      <c r="O12" s="44">
        <f t="shared" si="2"/>
        <v>198.15081880612783</v>
      </c>
      <c r="P12" s="9"/>
    </row>
    <row r="13" spans="1:133">
      <c r="A13" s="12"/>
      <c r="B13" s="42">
        <v>522</v>
      </c>
      <c r="C13" s="19" t="s">
        <v>26</v>
      </c>
      <c r="D13" s="43">
        <v>338440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338440</v>
      </c>
      <c r="O13" s="44">
        <f t="shared" si="2"/>
        <v>89.392498679344953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323997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1063397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1387394</v>
      </c>
      <c r="O14" s="41">
        <f t="shared" si="2"/>
        <v>366.4537770734284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748466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748466</v>
      </c>
      <c r="O15" s="44">
        <f t="shared" si="2"/>
        <v>197.69307976756471</v>
      </c>
      <c r="P15" s="9"/>
    </row>
    <row r="16" spans="1:133">
      <c r="A16" s="12"/>
      <c r="B16" s="42">
        <v>534</v>
      </c>
      <c r="C16" s="19" t="s">
        <v>57</v>
      </c>
      <c r="D16" s="43">
        <v>323997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323997</v>
      </c>
      <c r="O16" s="44">
        <f t="shared" si="2"/>
        <v>85.577654516640251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239364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239364</v>
      </c>
      <c r="O17" s="44">
        <f t="shared" si="2"/>
        <v>63.223454833597465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75567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75567</v>
      </c>
      <c r="O18" s="44">
        <f t="shared" si="2"/>
        <v>19.959587955625992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574145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574145</v>
      </c>
      <c r="O19" s="41">
        <f t="shared" si="2"/>
        <v>151.64949815108292</v>
      </c>
      <c r="P19" s="10"/>
    </row>
    <row r="20" spans="1:119">
      <c r="A20" s="12"/>
      <c r="B20" s="42">
        <v>541</v>
      </c>
      <c r="C20" s="19" t="s">
        <v>59</v>
      </c>
      <c r="D20" s="43">
        <v>574145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574145</v>
      </c>
      <c r="O20" s="44">
        <f t="shared" si="2"/>
        <v>151.64949815108292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194283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194283</v>
      </c>
      <c r="O21" s="41">
        <f t="shared" si="2"/>
        <v>51.316164817749602</v>
      </c>
      <c r="P21" s="9"/>
    </row>
    <row r="22" spans="1:119" ht="15.75" thickBot="1">
      <c r="A22" s="12"/>
      <c r="B22" s="42">
        <v>572</v>
      </c>
      <c r="C22" s="19" t="s">
        <v>60</v>
      </c>
      <c r="D22" s="43">
        <v>194283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194283</v>
      </c>
      <c r="O22" s="44">
        <f t="shared" si="2"/>
        <v>51.316164817749602</v>
      </c>
      <c r="P22" s="9"/>
    </row>
    <row r="23" spans="1:119" ht="16.5" thickBot="1">
      <c r="A23" s="13" t="s">
        <v>10</v>
      </c>
      <c r="B23" s="21"/>
      <c r="C23" s="20"/>
      <c r="D23" s="14">
        <f>SUM(D5,D11,D14,D19,D21)</f>
        <v>3148744</v>
      </c>
      <c r="E23" s="14">
        <f t="shared" ref="E23:M23" si="7">SUM(E5,E11,E14,E19,E21)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1063397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4212141</v>
      </c>
      <c r="O23" s="35">
        <f t="shared" si="2"/>
        <v>1112.5570522979399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66</v>
      </c>
      <c r="M25" s="157"/>
      <c r="N25" s="157"/>
      <c r="O25" s="39">
        <v>3786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2024-10-21T14:51:35Z</cp:lastPrinted>
  <dcterms:created xsi:type="dcterms:W3CDTF">2000-08-31T21:26:31Z</dcterms:created>
  <dcterms:modified xsi:type="dcterms:W3CDTF">2024-10-21T14:51:41Z</dcterms:modified>
</cp:coreProperties>
</file>