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'2008'!$A$1:$O$71</definedName>
    <definedName name="_xlnm.Print_Area" localSheetId="14">'2009'!$A$1:$O$70</definedName>
    <definedName name="_xlnm.Print_Area" localSheetId="13">'2010'!$A$1:$O$72</definedName>
    <definedName name="_xlnm.Print_Area" localSheetId="12">'2011'!$A$1:$O$75</definedName>
    <definedName name="_xlnm.Print_Area" localSheetId="11">'2012'!$A$1:$O$72</definedName>
    <definedName name="_xlnm.Print_Area" localSheetId="10">'2013'!$A$1:$O$74</definedName>
    <definedName name="_xlnm.Print_Area" localSheetId="9">'2014'!$A$1:$O$70</definedName>
    <definedName name="_xlnm.Print_Area" localSheetId="8">'2015'!$A$1:$O$70</definedName>
    <definedName name="_xlnm.Print_Area" localSheetId="7">'2016'!$A$1:$O$70</definedName>
    <definedName name="_xlnm.Print_Area" localSheetId="6">'2017'!$A$1:$O$69</definedName>
    <definedName name="_xlnm.Print_Area" localSheetId="5">'2018'!$A$1:$O$70</definedName>
    <definedName name="_xlnm.Print_Area" localSheetId="4">'2019'!$A$1:$O$68</definedName>
    <definedName name="_xlnm.Print_Area" localSheetId="3">'2020'!$A$1:$O$72</definedName>
    <definedName name="_xlnm.Print_Area" localSheetId="2">'2021'!$A$1:$P$74</definedName>
    <definedName name="_xlnm.Print_Area" localSheetId="1">'2022'!$A$1:$P$80</definedName>
    <definedName name="_xlnm.Print_Area" localSheetId="0">'2023'!$A$1:$P$82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7" i="48" l="1"/>
  <c r="P77" i="48" s="1"/>
  <c r="O76" i="48"/>
  <c r="P76" i="48" s="1"/>
  <c r="N75" i="48"/>
  <c r="M75" i="48"/>
  <c r="L75" i="48"/>
  <c r="K75" i="48"/>
  <c r="J75" i="48"/>
  <c r="I75" i="48"/>
  <c r="H75" i="48"/>
  <c r="G75" i="48"/>
  <c r="F75" i="48"/>
  <c r="E75" i="48"/>
  <c r="D75" i="48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5" i="48" l="1"/>
  <c r="P75" i="48" s="1"/>
  <c r="O66" i="48"/>
  <c r="P66" i="48" s="1"/>
  <c r="O63" i="48"/>
  <c r="P63" i="48" s="1"/>
  <c r="O49" i="48"/>
  <c r="P49" i="48" s="1"/>
  <c r="O35" i="48"/>
  <c r="P35" i="48" s="1"/>
  <c r="E78" i="48"/>
  <c r="K78" i="48"/>
  <c r="F78" i="48"/>
  <c r="G78" i="48"/>
  <c r="L78" i="48"/>
  <c r="H78" i="48"/>
  <c r="O17" i="48"/>
  <c r="P17" i="48" s="1"/>
  <c r="I78" i="48"/>
  <c r="M78" i="48"/>
  <c r="J78" i="48"/>
  <c r="N78" i="48"/>
  <c r="O5" i="48"/>
  <c r="P5" i="48" s="1"/>
  <c r="D78" i="48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8" i="48" l="1"/>
  <c r="P78" i="48" s="1"/>
  <c r="O72" i="47"/>
  <c r="P72" i="47" s="1"/>
  <c r="O63" i="47"/>
  <c r="P63" i="47" s="1"/>
  <c r="O60" i="47"/>
  <c r="P60" i="47" s="1"/>
  <c r="O47" i="47"/>
  <c r="P47" i="47" s="1"/>
  <c r="O35" i="47"/>
  <c r="P35" i="47" s="1"/>
  <c r="K76" i="47"/>
  <c r="D76" i="47"/>
  <c r="J76" i="47"/>
  <c r="L76" i="47"/>
  <c r="G76" i="47"/>
  <c r="F76" i="47"/>
  <c r="O16" i="47"/>
  <c r="P16" i="47" s="1"/>
  <c r="I76" i="47"/>
  <c r="M76" i="47"/>
  <c r="H76" i="47"/>
  <c r="N76" i="47"/>
  <c r="E76" i="47"/>
  <c r="O5" i="47"/>
  <c r="P5" i="47" s="1"/>
  <c r="N27" i="45"/>
  <c r="O27" i="45"/>
  <c r="O69" i="46"/>
  <c r="P69" i="46"/>
  <c r="O68" i="46"/>
  <c r="P68" i="46" s="1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 s="1"/>
  <c r="O65" i="46"/>
  <c r="P65" i="46"/>
  <c r="O64" i="46"/>
  <c r="P64" i="46"/>
  <c r="O63" i="46"/>
  <c r="P63" i="46"/>
  <c r="O62" i="46"/>
  <c r="P62" i="46" s="1"/>
  <c r="O61" i="46"/>
  <c r="P61" i="46" s="1"/>
  <c r="O60" i="46"/>
  <c r="P60" i="46" s="1"/>
  <c r="N59" i="46"/>
  <c r="M59" i="46"/>
  <c r="L59" i="46"/>
  <c r="K59" i="46"/>
  <c r="J59" i="46"/>
  <c r="I59" i="46"/>
  <c r="H59" i="46"/>
  <c r="G59" i="46"/>
  <c r="F59" i="46"/>
  <c r="F70" i="46" s="1"/>
  <c r="E59" i="46"/>
  <c r="D59" i="46"/>
  <c r="O58" i="46"/>
  <c r="P58" i="46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/>
  <c r="O54" i="46"/>
  <c r="P54" i="46"/>
  <c r="O53" i="46"/>
  <c r="P53" i="46" s="1"/>
  <c r="O52" i="46"/>
  <c r="P52" i="46" s="1"/>
  <c r="O51" i="46"/>
  <c r="P51" i="46" s="1"/>
  <c r="O50" i="46"/>
  <c r="P50" i="46"/>
  <c r="O49" i="46"/>
  <c r="P49" i="46"/>
  <c r="O48" i="46"/>
  <c r="P48" i="46"/>
  <c r="O47" i="46"/>
  <c r="P47" i="46" s="1"/>
  <c r="O46" i="46"/>
  <c r="P46" i="46" s="1"/>
  <c r="O45" i="46"/>
  <c r="P45" i="46" s="1"/>
  <c r="O44" i="46"/>
  <c r="P44" i="46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/>
  <c r="O39" i="46"/>
  <c r="P39" i="46"/>
  <c r="O38" i="46"/>
  <c r="P38" i="46" s="1"/>
  <c r="O37" i="46"/>
  <c r="P37" i="46"/>
  <c r="O36" i="46"/>
  <c r="P36" i="46" s="1"/>
  <c r="O35" i="46"/>
  <c r="P35" i="46" s="1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O30" i="46"/>
  <c r="P30" i="46" s="1"/>
  <c r="O29" i="46"/>
  <c r="P29" i="46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/>
  <c r="O22" i="46"/>
  <c r="P22" i="46"/>
  <c r="O21" i="46"/>
  <c r="P21" i="46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/>
  <c r="O15" i="46"/>
  <c r="P15" i="46" s="1"/>
  <c r="O14" i="46"/>
  <c r="P14" i="46" s="1"/>
  <c r="O13" i="46"/>
  <c r="P13" i="46"/>
  <c r="O12" i="46"/>
  <c r="P12" i="46"/>
  <c r="O11" i="46"/>
  <c r="P11" i="46" s="1"/>
  <c r="O10" i="46"/>
  <c r="P10" i="46"/>
  <c r="O9" i="46"/>
  <c r="P9" i="46" s="1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7" i="45"/>
  <c r="O67" i="45" s="1"/>
  <c r="N66" i="45"/>
  <c r="O66" i="45" s="1"/>
  <c r="N65" i="45"/>
  <c r="O65" i="45"/>
  <c r="M64" i="45"/>
  <c r="L64" i="45"/>
  <c r="K64" i="45"/>
  <c r="J64" i="45"/>
  <c r="I64" i="45"/>
  <c r="H64" i="45"/>
  <c r="G64" i="45"/>
  <c r="F64" i="45"/>
  <c r="E64" i="45"/>
  <c r="D64" i="45"/>
  <c r="N63" i="45"/>
  <c r="O63" i="45"/>
  <c r="N62" i="45"/>
  <c r="O62" i="45"/>
  <c r="N61" i="45"/>
  <c r="O61" i="45"/>
  <c r="N60" i="45"/>
  <c r="O60" i="45" s="1"/>
  <c r="N59" i="45"/>
  <c r="O59" i="45" s="1"/>
  <c r="N58" i="45"/>
  <c r="O58" i="45" s="1"/>
  <c r="N57" i="45"/>
  <c r="O57" i="45"/>
  <c r="M56" i="45"/>
  <c r="L56" i="45"/>
  <c r="K56" i="45"/>
  <c r="J56" i="45"/>
  <c r="I56" i="45"/>
  <c r="H56" i="45"/>
  <c r="G56" i="45"/>
  <c r="F56" i="45"/>
  <c r="E56" i="45"/>
  <c r="D56" i="45"/>
  <c r="N56" i="45" s="1"/>
  <c r="O56" i="45" s="1"/>
  <c r="N55" i="45"/>
  <c r="O55" i="45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/>
  <c r="N45" i="45"/>
  <c r="O45" i="45" s="1"/>
  <c r="N44" i="45"/>
  <c r="O44" i="45" s="1"/>
  <c r="N43" i="45"/>
  <c r="O43" i="45" s="1"/>
  <c r="N42" i="45"/>
  <c r="O42" i="45"/>
  <c r="N41" i="45"/>
  <c r="O41" i="45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 s="1"/>
  <c r="N35" i="45"/>
  <c r="O35" i="45" s="1"/>
  <c r="N34" i="45"/>
  <c r="O34" i="45"/>
  <c r="N33" i="45"/>
  <c r="O33" i="45"/>
  <c r="N32" i="45"/>
  <c r="O32" i="45"/>
  <c r="N31" i="45"/>
  <c r="O31" i="45" s="1"/>
  <c r="M30" i="45"/>
  <c r="N30" i="45" s="1"/>
  <c r="O30" i="45" s="1"/>
  <c r="L30" i="45"/>
  <c r="K30" i="45"/>
  <c r="J30" i="45"/>
  <c r="I30" i="45"/>
  <c r="H30" i="45"/>
  <c r="H68" i="45" s="1"/>
  <c r="G30" i="45"/>
  <c r="F30" i="45"/>
  <c r="E30" i="45"/>
  <c r="D30" i="45"/>
  <c r="N29" i="45"/>
  <c r="O29" i="45" s="1"/>
  <c r="N28" i="45"/>
  <c r="O28" i="45" s="1"/>
  <c r="N26" i="45"/>
  <c r="O26" i="45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/>
  <c r="N19" i="45"/>
  <c r="O19" i="45"/>
  <c r="N18" i="45"/>
  <c r="O18" i="45"/>
  <c r="M17" i="45"/>
  <c r="L17" i="45"/>
  <c r="K17" i="45"/>
  <c r="J17" i="45"/>
  <c r="I17" i="45"/>
  <c r="H17" i="45"/>
  <c r="G17" i="45"/>
  <c r="F17" i="45"/>
  <c r="E17" i="45"/>
  <c r="E68" i="45"/>
  <c r="D17" i="45"/>
  <c r="N16" i="45"/>
  <c r="O16" i="45"/>
  <c r="N15" i="45"/>
  <c r="O15" i="45" s="1"/>
  <c r="N14" i="45"/>
  <c r="O14" i="45"/>
  <c r="N13" i="45"/>
  <c r="O13" i="45" s="1"/>
  <c r="N12" i="45"/>
  <c r="O12" i="45" s="1"/>
  <c r="N11" i="45"/>
  <c r="O11" i="45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L68" i="45" s="1"/>
  <c r="K5" i="45"/>
  <c r="J5" i="45"/>
  <c r="I5" i="45"/>
  <c r="H5" i="45"/>
  <c r="G5" i="45"/>
  <c r="F5" i="45"/>
  <c r="E5" i="45"/>
  <c r="D5" i="45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 s="1"/>
  <c r="N57" i="44"/>
  <c r="O57" i="44"/>
  <c r="N56" i="44"/>
  <c r="O56" i="44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/>
  <c r="N40" i="44"/>
  <c r="O40" i="44"/>
  <c r="N39" i="44"/>
  <c r="O39" i="44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/>
  <c r="N32" i="44"/>
  <c r="O32" i="44"/>
  <c r="N31" i="44"/>
  <c r="O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5" i="43"/>
  <c r="O65" i="43" s="1"/>
  <c r="N64" i="43"/>
  <c r="O64" i="43"/>
  <c r="M63" i="43"/>
  <c r="L63" i="43"/>
  <c r="K63" i="43"/>
  <c r="J63" i="43"/>
  <c r="I63" i="43"/>
  <c r="H63" i="43"/>
  <c r="G63" i="43"/>
  <c r="F63" i="43"/>
  <c r="E63" i="43"/>
  <c r="D63" i="43"/>
  <c r="N62" i="43"/>
  <c r="O62" i="43"/>
  <c r="N61" i="43"/>
  <c r="O61" i="43"/>
  <c r="N60" i="43"/>
  <c r="O60" i="43"/>
  <c r="N59" i="43"/>
  <c r="O59" i="43" s="1"/>
  <c r="N58" i="43"/>
  <c r="O58" i="43" s="1"/>
  <c r="N57" i="43"/>
  <c r="O57" i="43" s="1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/>
  <c r="M52" i="43"/>
  <c r="L52" i="43"/>
  <c r="K52" i="43"/>
  <c r="J52" i="43"/>
  <c r="I52" i="43"/>
  <c r="H52" i="43"/>
  <c r="G52" i="43"/>
  <c r="F52" i="43"/>
  <c r="E52" i="43"/>
  <c r="D52" i="43"/>
  <c r="N51" i="43"/>
  <c r="O51" i="43"/>
  <c r="N50" i="43"/>
  <c r="O50" i="43"/>
  <c r="N49" i="43"/>
  <c r="O49" i="43" s="1"/>
  <c r="N48" i="43"/>
  <c r="O48" i="43" s="1"/>
  <c r="N47" i="43"/>
  <c r="O47" i="43" s="1"/>
  <c r="N46" i="43"/>
  <c r="O46" i="43"/>
  <c r="N45" i="43"/>
  <c r="O45" i="43"/>
  <c r="N44" i="43"/>
  <c r="O44" i="43"/>
  <c r="N43" i="43"/>
  <c r="O43" i="43" s="1"/>
  <c r="N42" i="43"/>
  <c r="O42" i="43" s="1"/>
  <c r="N41" i="43"/>
  <c r="O41" i="43" s="1"/>
  <c r="N40" i="43"/>
  <c r="O40" i="43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/>
  <c r="N22" i="43"/>
  <c r="O22" i="43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 s="1"/>
  <c r="N61" i="42"/>
  <c r="O61" i="42" s="1"/>
  <c r="N60" i="42"/>
  <c r="O60" i="42"/>
  <c r="N59" i="42"/>
  <c r="O59" i="42"/>
  <c r="N58" i="42"/>
  <c r="O58" i="42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/>
  <c r="N49" i="42"/>
  <c r="O49" i="42"/>
  <c r="N48" i="42"/>
  <c r="O48" i="42"/>
  <c r="N47" i="42"/>
  <c r="O47" i="42" s="1"/>
  <c r="N46" i="42"/>
  <c r="O46" i="42" s="1"/>
  <c r="N45" i="42"/>
  <c r="O45" i="42" s="1"/>
  <c r="N44" i="42"/>
  <c r="O44" i="42"/>
  <c r="N43" i="42"/>
  <c r="O43" i="42"/>
  <c r="N42" i="42"/>
  <c r="O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65" i="41"/>
  <c r="O65" i="41"/>
  <c r="N64" i="41"/>
  <c r="O64" i="41" s="1"/>
  <c r="M63" i="41"/>
  <c r="L63" i="41"/>
  <c r="K63" i="41"/>
  <c r="J63" i="41"/>
  <c r="I63" i="41"/>
  <c r="H63" i="41"/>
  <c r="G63" i="41"/>
  <c r="F63" i="41"/>
  <c r="E63" i="41"/>
  <c r="D63" i="41"/>
  <c r="N62" i="41"/>
  <c r="O62" i="41" s="1"/>
  <c r="N61" i="41"/>
  <c r="O61" i="41" s="1"/>
  <c r="N60" i="41"/>
  <c r="O60" i="41" s="1"/>
  <c r="N59" i="41"/>
  <c r="O59" i="41"/>
  <c r="N58" i="41"/>
  <c r="O58" i="41" s="1"/>
  <c r="N57" i="41"/>
  <c r="O57" i="4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65" i="40"/>
  <c r="O65" i="40" s="1"/>
  <c r="N64" i="40"/>
  <c r="O64" i="40"/>
  <c r="M63" i="40"/>
  <c r="L63" i="40"/>
  <c r="K63" i="40"/>
  <c r="J63" i="40"/>
  <c r="I63" i="40"/>
  <c r="H63" i="40"/>
  <c r="G63" i="40"/>
  <c r="F63" i="40"/>
  <c r="E63" i="40"/>
  <c r="D63" i="40"/>
  <c r="N62" i="40"/>
  <c r="O62" i="40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/>
  <c r="M55" i="40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/>
  <c r="N45" i="40"/>
  <c r="O45" i="40" s="1"/>
  <c r="N44" i="40"/>
  <c r="O44" i="40" s="1"/>
  <c r="N43" i="40"/>
  <c r="O43" i="40" s="1"/>
  <c r="N42" i="40"/>
  <c r="O42" i="40"/>
  <c r="N41" i="40"/>
  <c r="O41" i="40" s="1"/>
  <c r="N40" i="40"/>
  <c r="O40" i="40"/>
  <c r="N39" i="40"/>
  <c r="O39" i="40" s="1"/>
  <c r="M38" i="40"/>
  <c r="N38" i="40" s="1"/>
  <c r="O38" i="40" s="1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N13" i="40"/>
  <c r="O13" i="40" s="1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65" i="39"/>
  <c r="O65" i="39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N49" i="39"/>
  <c r="O49" i="39"/>
  <c r="N48" i="39"/>
  <c r="O48" i="39" s="1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N13" i="39"/>
  <c r="O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E66" i="39" s="1"/>
  <c r="D5" i="39"/>
  <c r="N69" i="38"/>
  <c r="O69" i="38" s="1"/>
  <c r="N68" i="38"/>
  <c r="O68" i="38"/>
  <c r="N67" i="38"/>
  <c r="O67" i="38" s="1"/>
  <c r="M66" i="38"/>
  <c r="L66" i="38"/>
  <c r="K66" i="38"/>
  <c r="J66" i="38"/>
  <c r="I66" i="38"/>
  <c r="H66" i="38"/>
  <c r="G66" i="38"/>
  <c r="F66" i="38"/>
  <c r="E66" i="38"/>
  <c r="D66" i="38"/>
  <c r="N65" i="38"/>
  <c r="O65" i="38" s="1"/>
  <c r="N64" i="38"/>
  <c r="O64" i="38" s="1"/>
  <c r="N63" i="38"/>
  <c r="O63" i="38"/>
  <c r="N62" i="38"/>
  <c r="O62" i="38" s="1"/>
  <c r="N61" i="38"/>
  <c r="O61" i="38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N58" i="38" s="1"/>
  <c r="O58" i="38" s="1"/>
  <c r="D58" i="38"/>
  <c r="N57" i="38"/>
  <c r="O57" i="38" s="1"/>
  <c r="N56" i="38"/>
  <c r="O56" i="38" s="1"/>
  <c r="M55" i="38"/>
  <c r="L55" i="38"/>
  <c r="K55" i="38"/>
  <c r="J55" i="38"/>
  <c r="I55" i="38"/>
  <c r="H55" i="38"/>
  <c r="G55" i="38"/>
  <c r="F55" i="38"/>
  <c r="E55" i="38"/>
  <c r="N55" i="38" s="1"/>
  <c r="O55" i="38" s="1"/>
  <c r="D55" i="38"/>
  <c r="N54" i="38"/>
  <c r="O54" i="38" s="1"/>
  <c r="N53" i="38"/>
  <c r="O53" i="38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/>
  <c r="N46" i="38"/>
  <c r="O46" i="38" s="1"/>
  <c r="N45" i="38"/>
  <c r="O45" i="38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G70" i="38" s="1"/>
  <c r="F41" i="38"/>
  <c r="E41" i="38"/>
  <c r="D41" i="38"/>
  <c r="N40" i="38"/>
  <c r="O40" i="38" s="1"/>
  <c r="N39" i="38"/>
  <c r="O39" i="38"/>
  <c r="N38" i="38"/>
  <c r="O38" i="38" s="1"/>
  <c r="N37" i="38"/>
  <c r="O37" i="38"/>
  <c r="N36" i="38"/>
  <c r="O36" i="38" s="1"/>
  <c r="N35" i="38"/>
  <c r="O35" i="38"/>
  <c r="N34" i="38"/>
  <c r="O34" i="38" s="1"/>
  <c r="N33" i="38"/>
  <c r="O33" i="38"/>
  <c r="N32" i="38"/>
  <c r="O32" i="38" s="1"/>
  <c r="N31" i="38"/>
  <c r="O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E70" i="38" s="1"/>
  <c r="D28" i="38"/>
  <c r="N27" i="38"/>
  <c r="O27" i="38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K70" i="38" s="1"/>
  <c r="J5" i="38"/>
  <c r="I5" i="38"/>
  <c r="H5" i="38"/>
  <c r="G5" i="38"/>
  <c r="F5" i="38"/>
  <c r="F70" i="38" s="1"/>
  <c r="E5" i="38"/>
  <c r="D5" i="38"/>
  <c r="N66" i="37"/>
  <c r="O66" i="37"/>
  <c r="M65" i="37"/>
  <c r="L65" i="37"/>
  <c r="K65" i="37"/>
  <c r="J65" i="37"/>
  <c r="I65" i="37"/>
  <c r="H65" i="37"/>
  <c r="G65" i="37"/>
  <c r="F65" i="37"/>
  <c r="F67" i="37" s="1"/>
  <c r="E65" i="37"/>
  <c r="D65" i="37"/>
  <c r="N64" i="37"/>
  <c r="O64" i="37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/>
  <c r="N55" i="37"/>
  <c r="O55" i="37" s="1"/>
  <c r="N54" i="37"/>
  <c r="O54" i="37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N46" i="37"/>
  <c r="O46" i="37"/>
  <c r="N45" i="37"/>
  <c r="O45" i="37" s="1"/>
  <c r="N44" i="37"/>
  <c r="O44" i="37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N37" i="37" s="1"/>
  <c r="O37" i="37" s="1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/>
  <c r="N20" i="37"/>
  <c r="O20" i="37"/>
  <c r="N19" i="37"/>
  <c r="O19" i="37"/>
  <c r="N18" i="37"/>
  <c r="O18" i="37" s="1"/>
  <c r="M17" i="37"/>
  <c r="L17" i="37"/>
  <c r="K17" i="37"/>
  <c r="J17" i="37"/>
  <c r="I17" i="37"/>
  <c r="H17" i="37"/>
  <c r="H67" i="37" s="1"/>
  <c r="G17" i="37"/>
  <c r="F17" i="37"/>
  <c r="E17" i="37"/>
  <c r="D17" i="37"/>
  <c r="N17" i="37"/>
  <c r="O17" i="37" s="1"/>
  <c r="N16" i="37"/>
  <c r="O16" i="37"/>
  <c r="N15" i="37"/>
  <c r="O15" i="37" s="1"/>
  <c r="N14" i="37"/>
  <c r="O14" i="37"/>
  <c r="N13" i="37"/>
  <c r="O13" i="37"/>
  <c r="N12" i="37"/>
  <c r="O12" i="37"/>
  <c r="N11" i="37"/>
  <c r="O11" i="37" s="1"/>
  <c r="N10" i="37"/>
  <c r="O10" i="37"/>
  <c r="N9" i="37"/>
  <c r="O9" i="37" s="1"/>
  <c r="N8" i="37"/>
  <c r="O8" i="37"/>
  <c r="N7" i="37"/>
  <c r="O7" i="37"/>
  <c r="N6" i="37"/>
  <c r="O6" i="37"/>
  <c r="M5" i="37"/>
  <c r="M67" i="37" s="1"/>
  <c r="L5" i="37"/>
  <c r="K5" i="37"/>
  <c r="J5" i="37"/>
  <c r="I5" i="37"/>
  <c r="H5" i="37"/>
  <c r="G5" i="37"/>
  <c r="F5" i="37"/>
  <c r="E5" i="37"/>
  <c r="N5" i="37" s="1"/>
  <c r="O5" i="37" s="1"/>
  <c r="D5" i="37"/>
  <c r="N67" i="36"/>
  <c r="O67" i="36" s="1"/>
  <c r="N66" i="36"/>
  <c r="O66" i="36" s="1"/>
  <c r="M65" i="36"/>
  <c r="L65" i="36"/>
  <c r="K65" i="36"/>
  <c r="J65" i="36"/>
  <c r="I65" i="36"/>
  <c r="H65" i="36"/>
  <c r="G65" i="36"/>
  <c r="F65" i="36"/>
  <c r="E65" i="36"/>
  <c r="N65" i="36" s="1"/>
  <c r="O65" i="36" s="1"/>
  <c r="D65" i="36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/>
  <c r="M57" i="36"/>
  <c r="L57" i="36"/>
  <c r="K57" i="36"/>
  <c r="J57" i="36"/>
  <c r="I57" i="36"/>
  <c r="I68" i="36" s="1"/>
  <c r="H57" i="36"/>
  <c r="G57" i="36"/>
  <c r="F57" i="36"/>
  <c r="E57" i="36"/>
  <c r="D57" i="36"/>
  <c r="N56" i="36"/>
  <c r="O56" i="36" s="1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4" i="36" s="1"/>
  <c r="O54" i="36" s="1"/>
  <c r="N53" i="36"/>
  <c r="O53" i="36" s="1"/>
  <c r="N52" i="36"/>
  <c r="O52" i="36"/>
  <c r="N51" i="36"/>
  <c r="O51" i="36" s="1"/>
  <c r="N50" i="36"/>
  <c r="O50" i="36"/>
  <c r="N49" i="36"/>
  <c r="O49" i="36"/>
  <c r="N48" i="36"/>
  <c r="O48" i="36"/>
  <c r="N47" i="36"/>
  <c r="O47" i="36" s="1"/>
  <c r="N46" i="36"/>
  <c r="O46" i="36"/>
  <c r="N45" i="36"/>
  <c r="O45" i="36" s="1"/>
  <c r="N44" i="36"/>
  <c r="O44" i="36"/>
  <c r="N43" i="36"/>
  <c r="O43" i="36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/>
  <c r="N37" i="36"/>
  <c r="O37" i="36" s="1"/>
  <c r="N36" i="36"/>
  <c r="O36" i="36"/>
  <c r="N35" i="36"/>
  <c r="O35" i="36"/>
  <c r="N34" i="36"/>
  <c r="O34" i="36"/>
  <c r="N33" i="36"/>
  <c r="O33" i="36" s="1"/>
  <c r="N32" i="36"/>
  <c r="O32" i="36"/>
  <c r="N31" i="36"/>
  <c r="O31" i="36" s="1"/>
  <c r="N30" i="36"/>
  <c r="O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N26" i="36"/>
  <c r="O26" i="36" s="1"/>
  <c r="N25" i="36"/>
  <c r="O25" i="36"/>
  <c r="N24" i="36"/>
  <c r="O24" i="36" s="1"/>
  <c r="N23" i="36"/>
  <c r="O23" i="36"/>
  <c r="N22" i="36"/>
  <c r="O22" i="36"/>
  <c r="N21" i="36"/>
  <c r="O21" i="36"/>
  <c r="N20" i="36"/>
  <c r="O20" i="36" s="1"/>
  <c r="N19" i="36"/>
  <c r="O19" i="36"/>
  <c r="N18" i="36"/>
  <c r="O18" i="36" s="1"/>
  <c r="M17" i="36"/>
  <c r="L17" i="36"/>
  <c r="L68" i="36" s="1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/>
  <c r="N14" i="36"/>
  <c r="O14" i="36"/>
  <c r="N13" i="36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L5" i="36"/>
  <c r="K5" i="36"/>
  <c r="K68" i="36" s="1"/>
  <c r="J5" i="36"/>
  <c r="J68" i="36" s="1"/>
  <c r="I5" i="36"/>
  <c r="H5" i="36"/>
  <c r="H68" i="36" s="1"/>
  <c r="G5" i="36"/>
  <c r="N5" i="36" s="1"/>
  <c r="O5" i="36" s="1"/>
  <c r="F5" i="36"/>
  <c r="F68" i="36" s="1"/>
  <c r="E5" i="36"/>
  <c r="D5" i="36"/>
  <c r="N70" i="35"/>
  <c r="O70" i="35"/>
  <c r="N69" i="35"/>
  <c r="O69" i="35" s="1"/>
  <c r="N68" i="35"/>
  <c r="O68" i="35" s="1"/>
  <c r="M67" i="35"/>
  <c r="L67" i="35"/>
  <c r="L71" i="35" s="1"/>
  <c r="K67" i="35"/>
  <c r="J67" i="35"/>
  <c r="I67" i="35"/>
  <c r="H67" i="35"/>
  <c r="G67" i="35"/>
  <c r="F67" i="35"/>
  <c r="E67" i="35"/>
  <c r="D67" i="35"/>
  <c r="N67" i="35" s="1"/>
  <c r="O67" i="35" s="1"/>
  <c r="N66" i="35"/>
  <c r="O66" i="35"/>
  <c r="N65" i="35"/>
  <c r="O65" i="35" s="1"/>
  <c r="N64" i="35"/>
  <c r="O64" i="35"/>
  <c r="N63" i="35"/>
  <c r="O63" i="35" s="1"/>
  <c r="N62" i="35"/>
  <c r="O62" i="35"/>
  <c r="N61" i="35"/>
  <c r="O61" i="35"/>
  <c r="N60" i="35"/>
  <c r="O60" i="35"/>
  <c r="N59" i="35"/>
  <c r="O59" i="35" s="1"/>
  <c r="N58" i="35"/>
  <c r="O58" i="35"/>
  <c r="M57" i="35"/>
  <c r="L57" i="35"/>
  <c r="K57" i="35"/>
  <c r="J57" i="35"/>
  <c r="I57" i="35"/>
  <c r="H57" i="35"/>
  <c r="G57" i="35"/>
  <c r="F57" i="35"/>
  <c r="E57" i="35"/>
  <c r="D57" i="35"/>
  <c r="N57" i="35" s="1"/>
  <c r="O57" i="35" s="1"/>
  <c r="N56" i="35"/>
  <c r="O56" i="35" s="1"/>
  <c r="N55" i="35"/>
  <c r="O55" i="35"/>
  <c r="M54" i="35"/>
  <c r="L54" i="35"/>
  <c r="K54" i="35"/>
  <c r="J54" i="35"/>
  <c r="I54" i="35"/>
  <c r="I71" i="35" s="1"/>
  <c r="H54" i="35"/>
  <c r="G54" i="35"/>
  <c r="F54" i="35"/>
  <c r="E54" i="35"/>
  <c r="D54" i="35"/>
  <c r="N54" i="35" s="1"/>
  <c r="O54" i="35" s="1"/>
  <c r="N53" i="35"/>
  <c r="O53" i="35"/>
  <c r="N52" i="35"/>
  <c r="O52" i="35"/>
  <c r="N51" i="35"/>
  <c r="O51" i="35" s="1"/>
  <c r="N50" i="35"/>
  <c r="O50" i="35"/>
  <c r="N49" i="35"/>
  <c r="O49" i="35" s="1"/>
  <c r="N48" i="35"/>
  <c r="O48" i="35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/>
  <c r="N41" i="35"/>
  <c r="O41" i="35"/>
  <c r="M40" i="35"/>
  <c r="L40" i="35"/>
  <c r="K40" i="35"/>
  <c r="K71" i="35" s="1"/>
  <c r="J40" i="35"/>
  <c r="I40" i="35"/>
  <c r="H40" i="35"/>
  <c r="G40" i="35"/>
  <c r="F40" i="35"/>
  <c r="E40" i="35"/>
  <c r="D40" i="35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H71" i="35"/>
  <c r="G27" i="35"/>
  <c r="F27" i="35"/>
  <c r="E27" i="35"/>
  <c r="D27" i="35"/>
  <c r="N27" i="35" s="1"/>
  <c r="O27" i="35" s="1"/>
  <c r="N26" i="35"/>
  <c r="O26" i="35"/>
  <c r="N25" i="35"/>
  <c r="O25" i="35" s="1"/>
  <c r="N24" i="35"/>
  <c r="O24" i="35"/>
  <c r="N23" i="35"/>
  <c r="O23" i="35" s="1"/>
  <c r="N22" i="35"/>
  <c r="O22" i="35"/>
  <c r="N21" i="35"/>
  <c r="O21" i="35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F71" i="35" s="1"/>
  <c r="E17" i="35"/>
  <c r="N17" i="35" s="1"/>
  <c r="O17" i="35" s="1"/>
  <c r="D17" i="35"/>
  <c r="N16" i="35"/>
  <c r="O16" i="35" s="1"/>
  <c r="N15" i="35"/>
  <c r="O15" i="35" s="1"/>
  <c r="N14" i="35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71" i="35" s="1"/>
  <c r="L5" i="35"/>
  <c r="K5" i="35"/>
  <c r="J5" i="35"/>
  <c r="J71" i="35" s="1"/>
  <c r="I5" i="35"/>
  <c r="H5" i="35"/>
  <c r="G5" i="35"/>
  <c r="N5" i="35"/>
  <c r="O5" i="35" s="1"/>
  <c r="F5" i="35"/>
  <c r="E5" i="35"/>
  <c r="E71" i="35" s="1"/>
  <c r="D5" i="35"/>
  <c r="N67" i="34"/>
  <c r="O67" i="34"/>
  <c r="N66" i="34"/>
  <c r="O66" i="34"/>
  <c r="M65" i="34"/>
  <c r="L65" i="34"/>
  <c r="K65" i="34"/>
  <c r="J65" i="34"/>
  <c r="I65" i="34"/>
  <c r="H65" i="34"/>
  <c r="N65" i="34" s="1"/>
  <c r="O65" i="34" s="1"/>
  <c r="G65" i="34"/>
  <c r="F65" i="34"/>
  <c r="E65" i="34"/>
  <c r="D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D68" i="34" s="1"/>
  <c r="N55" i="34"/>
  <c r="O55" i="34" s="1"/>
  <c r="N54" i="34"/>
  <c r="O54" i="34" s="1"/>
  <c r="M53" i="34"/>
  <c r="L53" i="34"/>
  <c r="K53" i="34"/>
  <c r="J53" i="34"/>
  <c r="I53" i="34"/>
  <c r="H53" i="34"/>
  <c r="G53" i="34"/>
  <c r="F53" i="34"/>
  <c r="E53" i="34"/>
  <c r="N53" i="34" s="1"/>
  <c r="O53" i="34" s="1"/>
  <c r="D53" i="34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N39" i="34" s="1"/>
  <c r="O39" i="34" s="1"/>
  <c r="F39" i="34"/>
  <c r="E39" i="34"/>
  <c r="D39" i="34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H68" i="34" s="1"/>
  <c r="G27" i="34"/>
  <c r="N27" i="34" s="1"/>
  <c r="O27" i="34" s="1"/>
  <c r="F27" i="34"/>
  <c r="E27" i="34"/>
  <c r="D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F68" i="34"/>
  <c r="E17" i="34"/>
  <c r="D17" i="34"/>
  <c r="N17" i="34"/>
  <c r="O17" i="34" s="1"/>
  <c r="N16" i="34"/>
  <c r="O16" i="34"/>
  <c r="N15" i="34"/>
  <c r="O15" i="34"/>
  <c r="N14" i="34"/>
  <c r="O14" i="34"/>
  <c r="N13" i="34"/>
  <c r="O13" i="34"/>
  <c r="N12" i="34"/>
  <c r="O12" i="34"/>
  <c r="N11" i="34"/>
  <c r="O11" i="34" s="1"/>
  <c r="N10" i="34"/>
  <c r="O10" i="34"/>
  <c r="N9" i="34"/>
  <c r="O9" i="34"/>
  <c r="N8" i="34"/>
  <c r="O8" i="34"/>
  <c r="N7" i="34"/>
  <c r="O7" i="34"/>
  <c r="N6" i="34"/>
  <c r="O6" i="34" s="1"/>
  <c r="M5" i="34"/>
  <c r="M68" i="34" s="1"/>
  <c r="L5" i="34"/>
  <c r="L68" i="34" s="1"/>
  <c r="K5" i="34"/>
  <c r="K68" i="34" s="1"/>
  <c r="J5" i="34"/>
  <c r="J68" i="34" s="1"/>
  <c r="I5" i="34"/>
  <c r="I68" i="34" s="1"/>
  <c r="H5" i="34"/>
  <c r="G5" i="34"/>
  <c r="G68" i="34" s="1"/>
  <c r="F5" i="34"/>
  <c r="E5" i="34"/>
  <c r="D5" i="34"/>
  <c r="N65" i="33"/>
  <c r="O65" i="33"/>
  <c r="N41" i="33"/>
  <c r="O41" i="33" s="1"/>
  <c r="N42" i="33"/>
  <c r="O42" i="33"/>
  <c r="N43" i="33"/>
  <c r="O43" i="33"/>
  <c r="N44" i="33"/>
  <c r="O44" i="33" s="1"/>
  <c r="N45" i="33"/>
  <c r="O45" i="33" s="1"/>
  <c r="N46" i="33"/>
  <c r="O46" i="33"/>
  <c r="N47" i="33"/>
  <c r="O47" i="33" s="1"/>
  <c r="N48" i="33"/>
  <c r="O48" i="33"/>
  <c r="N49" i="33"/>
  <c r="O49" i="33"/>
  <c r="N28" i="33"/>
  <c r="O28" i="33" s="1"/>
  <c r="N29" i="33"/>
  <c r="O29" i="33" s="1"/>
  <c r="N30" i="33"/>
  <c r="O30" i="33"/>
  <c r="N31" i="33"/>
  <c r="O31" i="33" s="1"/>
  <c r="N32" i="33"/>
  <c r="O32" i="33"/>
  <c r="N33" i="33"/>
  <c r="O33" i="33"/>
  <c r="N34" i="33"/>
  <c r="O34" i="33" s="1"/>
  <c r="N35" i="33"/>
  <c r="O35" i="33" s="1"/>
  <c r="N36" i="33"/>
  <c r="O36" i="33"/>
  <c r="N37" i="33"/>
  <c r="O37" i="33" s="1"/>
  <c r="N38" i="33"/>
  <c r="O38" i="33"/>
  <c r="N39" i="33"/>
  <c r="O39" i="33"/>
  <c r="N9" i="33"/>
  <c r="O9" i="33" s="1"/>
  <c r="N10" i="33"/>
  <c r="O10" i="33" s="1"/>
  <c r="E40" i="33"/>
  <c r="F40" i="33"/>
  <c r="G40" i="33"/>
  <c r="H40" i="33"/>
  <c r="N40" i="33" s="1"/>
  <c r="O40" i="33" s="1"/>
  <c r="I40" i="33"/>
  <c r="J40" i="33"/>
  <c r="K40" i="33"/>
  <c r="L40" i="33"/>
  <c r="M40" i="33"/>
  <c r="D40" i="33"/>
  <c r="E26" i="33"/>
  <c r="F26" i="33"/>
  <c r="G26" i="33"/>
  <c r="H26" i="33"/>
  <c r="I26" i="33"/>
  <c r="J26" i="33"/>
  <c r="K26" i="33"/>
  <c r="L26" i="33"/>
  <c r="M26" i="33"/>
  <c r="M66" i="33" s="1"/>
  <c r="D26" i="33"/>
  <c r="N26" i="33" s="1"/>
  <c r="O26" i="33" s="1"/>
  <c r="E17" i="33"/>
  <c r="F17" i="33"/>
  <c r="F66" i="33" s="1"/>
  <c r="G17" i="33"/>
  <c r="H17" i="33"/>
  <c r="I17" i="33"/>
  <c r="J17" i="33"/>
  <c r="K17" i="33"/>
  <c r="L17" i="33"/>
  <c r="N17" i="33" s="1"/>
  <c r="O17" i="33" s="1"/>
  <c r="M17" i="33"/>
  <c r="D17" i="33"/>
  <c r="E5" i="33"/>
  <c r="E66" i="33" s="1"/>
  <c r="F5" i="33"/>
  <c r="G5" i="33"/>
  <c r="G66" i="33" s="1"/>
  <c r="H5" i="33"/>
  <c r="H66" i="33" s="1"/>
  <c r="I5" i="33"/>
  <c r="J5" i="33"/>
  <c r="K5" i="33"/>
  <c r="K66" i="33" s="1"/>
  <c r="L5" i="33"/>
  <c r="L66" i="33" s="1"/>
  <c r="M5" i="33"/>
  <c r="D5" i="33"/>
  <c r="N5" i="33" s="1"/>
  <c r="O5" i="33" s="1"/>
  <c r="E63" i="33"/>
  <c r="F63" i="33"/>
  <c r="G63" i="33"/>
  <c r="H63" i="33"/>
  <c r="I63" i="33"/>
  <c r="J63" i="33"/>
  <c r="K63" i="33"/>
  <c r="L63" i="33"/>
  <c r="N63" i="33" s="1"/>
  <c r="O63" i="33" s="1"/>
  <c r="M63" i="33"/>
  <c r="D63" i="33"/>
  <c r="N64" i="33"/>
  <c r="O64" i="33" s="1"/>
  <c r="N56" i="33"/>
  <c r="O56" i="33"/>
  <c r="N57" i="33"/>
  <c r="O57" i="33" s="1"/>
  <c r="N58" i="33"/>
  <c r="O58" i="33" s="1"/>
  <c r="N59" i="33"/>
  <c r="O59" i="33"/>
  <c r="N60" i="33"/>
  <c r="O60" i="33" s="1"/>
  <c r="N61" i="33"/>
  <c r="O61" i="33"/>
  <c r="N62" i="33"/>
  <c r="O62" i="33" s="1"/>
  <c r="N55" i="33"/>
  <c r="O55" i="33"/>
  <c r="E54" i="33"/>
  <c r="F54" i="33"/>
  <c r="G54" i="33"/>
  <c r="H54" i="33"/>
  <c r="I54" i="33"/>
  <c r="J54" i="33"/>
  <c r="K54" i="33"/>
  <c r="L54" i="33"/>
  <c r="M54" i="33"/>
  <c r="D54" i="33"/>
  <c r="N54" i="33" s="1"/>
  <c r="O54" i="33" s="1"/>
  <c r="E51" i="33"/>
  <c r="F51" i="33"/>
  <c r="G51" i="33"/>
  <c r="H51" i="33"/>
  <c r="N51" i="33"/>
  <c r="O51" i="33" s="1"/>
  <c r="I51" i="33"/>
  <c r="J51" i="33"/>
  <c r="J66" i="33" s="1"/>
  <c r="K51" i="33"/>
  <c r="L51" i="33"/>
  <c r="M51" i="33"/>
  <c r="D51" i="33"/>
  <c r="D66" i="33"/>
  <c r="N53" i="33"/>
  <c r="O53" i="33" s="1"/>
  <c r="N52" i="33"/>
  <c r="O52" i="33" s="1"/>
  <c r="N50" i="33"/>
  <c r="O50" i="33"/>
  <c r="N19" i="33"/>
  <c r="O19" i="33"/>
  <c r="N20" i="33"/>
  <c r="O20" i="33"/>
  <c r="N21" i="33"/>
  <c r="O21" i="33" s="1"/>
  <c r="N22" i="33"/>
  <c r="O22" i="33" s="1"/>
  <c r="N23" i="33"/>
  <c r="O23" i="33"/>
  <c r="N24" i="33"/>
  <c r="O24" i="33" s="1"/>
  <c r="N25" i="33"/>
  <c r="O25" i="33"/>
  <c r="N7" i="33"/>
  <c r="O7" i="33"/>
  <c r="N8" i="33"/>
  <c r="O8" i="33" s="1"/>
  <c r="N11" i="33"/>
  <c r="O11" i="33" s="1"/>
  <c r="N12" i="33"/>
  <c r="O12" i="33"/>
  <c r="N13" i="33"/>
  <c r="O13" i="33" s="1"/>
  <c r="N14" i="33"/>
  <c r="O14" i="33"/>
  <c r="N15" i="33"/>
  <c r="O15" i="33"/>
  <c r="N16" i="33"/>
  <c r="O16" i="33" s="1"/>
  <c r="N6" i="33"/>
  <c r="O6" i="33" s="1"/>
  <c r="N27" i="33"/>
  <c r="O27" i="33"/>
  <c r="N18" i="33"/>
  <c r="O18" i="33" s="1"/>
  <c r="D71" i="35"/>
  <c r="I66" i="33"/>
  <c r="M68" i="36"/>
  <c r="E68" i="36"/>
  <c r="N40" i="36"/>
  <c r="O40" i="36" s="1"/>
  <c r="H70" i="38"/>
  <c r="M70" i="38"/>
  <c r="L70" i="38"/>
  <c r="J70" i="38"/>
  <c r="N41" i="38"/>
  <c r="O41" i="38" s="1"/>
  <c r="N66" i="38"/>
  <c r="O66" i="38"/>
  <c r="N28" i="38"/>
  <c r="O28" i="38" s="1"/>
  <c r="N17" i="38"/>
  <c r="O17" i="38"/>
  <c r="D70" i="38"/>
  <c r="G67" i="37"/>
  <c r="N49" i="37"/>
  <c r="O49" i="37" s="1"/>
  <c r="J67" i="37"/>
  <c r="L67" i="37"/>
  <c r="I67" i="37"/>
  <c r="E67" i="37"/>
  <c r="N52" i="37"/>
  <c r="O52" i="37" s="1"/>
  <c r="M66" i="39"/>
  <c r="F66" i="39"/>
  <c r="H66" i="39"/>
  <c r="L66" i="39"/>
  <c r="J66" i="39"/>
  <c r="K66" i="39"/>
  <c r="N5" i="39"/>
  <c r="O5" i="39" s="1"/>
  <c r="G66" i="39"/>
  <c r="N63" i="39"/>
  <c r="O63" i="39"/>
  <c r="N52" i="39"/>
  <c r="O52" i="39"/>
  <c r="N38" i="39"/>
  <c r="O38" i="39" s="1"/>
  <c r="N27" i="39"/>
  <c r="O27" i="39" s="1"/>
  <c r="N17" i="39"/>
  <c r="O17" i="39"/>
  <c r="D66" i="39"/>
  <c r="N55" i="39"/>
  <c r="O55" i="39" s="1"/>
  <c r="G71" i="35"/>
  <c r="N5" i="34"/>
  <c r="O5" i="34" s="1"/>
  <c r="D68" i="36"/>
  <c r="E68" i="34"/>
  <c r="D67" i="37"/>
  <c r="K67" i="37"/>
  <c r="H66" i="40"/>
  <c r="G66" i="40"/>
  <c r="J66" i="40"/>
  <c r="F66" i="40"/>
  <c r="M66" i="40"/>
  <c r="N17" i="40"/>
  <c r="O17" i="40" s="1"/>
  <c r="L66" i="40"/>
  <c r="K66" i="40"/>
  <c r="N63" i="40"/>
  <c r="O63" i="40"/>
  <c r="N55" i="40"/>
  <c r="O55" i="40" s="1"/>
  <c r="I66" i="40"/>
  <c r="N52" i="40"/>
  <c r="O52" i="40" s="1"/>
  <c r="E66" i="40"/>
  <c r="N66" i="40" s="1"/>
  <c r="O66" i="40" s="1"/>
  <c r="N28" i="40"/>
  <c r="O28" i="40" s="1"/>
  <c r="D66" i="40"/>
  <c r="N5" i="40"/>
  <c r="O5" i="40"/>
  <c r="N5" i="41"/>
  <c r="O5" i="41" s="1"/>
  <c r="M66" i="41"/>
  <c r="K66" i="41"/>
  <c r="N63" i="41"/>
  <c r="O63" i="41"/>
  <c r="L66" i="41"/>
  <c r="N28" i="41"/>
  <c r="O28" i="41" s="1"/>
  <c r="J66" i="41"/>
  <c r="I66" i="41"/>
  <c r="F66" i="41"/>
  <c r="N54" i="41"/>
  <c r="O54" i="41" s="1"/>
  <c r="G66" i="41"/>
  <c r="H66" i="41"/>
  <c r="N51" i="41"/>
  <c r="O51" i="41"/>
  <c r="N37" i="41"/>
  <c r="O37" i="41" s="1"/>
  <c r="E66" i="41"/>
  <c r="N17" i="41"/>
  <c r="O17" i="41" s="1"/>
  <c r="D66" i="41"/>
  <c r="N66" i="41" s="1"/>
  <c r="O66" i="41" s="1"/>
  <c r="M65" i="42"/>
  <c r="N29" i="42"/>
  <c r="O29" i="42" s="1"/>
  <c r="J65" i="42"/>
  <c r="K65" i="42"/>
  <c r="N63" i="42"/>
  <c r="O63" i="42" s="1"/>
  <c r="L65" i="42"/>
  <c r="F65" i="42"/>
  <c r="N55" i="42"/>
  <c r="O55" i="42" s="1"/>
  <c r="G65" i="42"/>
  <c r="H65" i="42"/>
  <c r="N65" i="42" s="1"/>
  <c r="O65" i="42" s="1"/>
  <c r="N52" i="42"/>
  <c r="O52" i="42" s="1"/>
  <c r="I65" i="42"/>
  <c r="E65" i="42"/>
  <c r="N38" i="42"/>
  <c r="O38" i="42" s="1"/>
  <c r="D65" i="42"/>
  <c r="N17" i="42"/>
  <c r="O17" i="42"/>
  <c r="N5" i="42"/>
  <c r="O5" i="42" s="1"/>
  <c r="L66" i="43"/>
  <c r="M66" i="43"/>
  <c r="J66" i="43"/>
  <c r="K66" i="43"/>
  <c r="N5" i="43"/>
  <c r="O5" i="43"/>
  <c r="N63" i="43"/>
  <c r="O63" i="43"/>
  <c r="F66" i="43"/>
  <c r="N55" i="43"/>
  <c r="O55" i="43"/>
  <c r="H66" i="43"/>
  <c r="N66" i="43" s="1"/>
  <c r="O66" i="43" s="1"/>
  <c r="G66" i="43"/>
  <c r="N52" i="43"/>
  <c r="O52" i="43" s="1"/>
  <c r="E66" i="43"/>
  <c r="I66" i="43"/>
  <c r="N38" i="43"/>
  <c r="O38" i="43" s="1"/>
  <c r="N29" i="43"/>
  <c r="O29" i="43" s="1"/>
  <c r="D66" i="43"/>
  <c r="N17" i="43"/>
  <c r="O17" i="43" s="1"/>
  <c r="M64" i="44"/>
  <c r="J64" i="44"/>
  <c r="K64" i="44"/>
  <c r="L64" i="44"/>
  <c r="N27" i="44"/>
  <c r="O27" i="44"/>
  <c r="N5" i="44"/>
  <c r="O5" i="44" s="1"/>
  <c r="N60" i="44"/>
  <c r="O60" i="44" s="1"/>
  <c r="F64" i="44"/>
  <c r="N53" i="44"/>
  <c r="O53" i="44" s="1"/>
  <c r="G64" i="44"/>
  <c r="H64" i="44"/>
  <c r="N50" i="44"/>
  <c r="O50" i="44" s="1"/>
  <c r="E64" i="44"/>
  <c r="N36" i="44"/>
  <c r="O36" i="44" s="1"/>
  <c r="I64" i="44"/>
  <c r="N17" i="44"/>
  <c r="O17" i="44" s="1"/>
  <c r="D64" i="44"/>
  <c r="N64" i="44" s="1"/>
  <c r="O64" i="44" s="1"/>
  <c r="M68" i="45"/>
  <c r="K68" i="45"/>
  <c r="N53" i="45"/>
  <c r="O53" i="45"/>
  <c r="J68" i="45"/>
  <c r="N64" i="45"/>
  <c r="O64" i="45"/>
  <c r="F68" i="45"/>
  <c r="I68" i="45"/>
  <c r="N39" i="45"/>
  <c r="O39" i="45" s="1"/>
  <c r="O67" i="46"/>
  <c r="P67" i="46" s="1"/>
  <c r="O56" i="46"/>
  <c r="P56" i="46" s="1"/>
  <c r="O42" i="46"/>
  <c r="P42" i="46"/>
  <c r="O33" i="46"/>
  <c r="P33" i="46" s="1"/>
  <c r="J70" i="46"/>
  <c r="K70" i="46"/>
  <c r="L70" i="46"/>
  <c r="H70" i="46"/>
  <c r="O17" i="46"/>
  <c r="P17" i="46"/>
  <c r="N70" i="46"/>
  <c r="D70" i="46"/>
  <c r="I70" i="46"/>
  <c r="M70" i="46"/>
  <c r="E70" i="46"/>
  <c r="G70" i="46"/>
  <c r="O5" i="46"/>
  <c r="P5" i="46" s="1"/>
  <c r="D68" i="45"/>
  <c r="N5" i="45"/>
  <c r="O5" i="45" s="1"/>
  <c r="N17" i="45"/>
  <c r="O17" i="45" s="1"/>
  <c r="O76" i="47" l="1"/>
  <c r="P76" i="47" s="1"/>
  <c r="N70" i="38"/>
  <c r="O70" i="38" s="1"/>
  <c r="N66" i="33"/>
  <c r="O66" i="33" s="1"/>
  <c r="N68" i="34"/>
  <c r="O68" i="34" s="1"/>
  <c r="N71" i="35"/>
  <c r="O71" i="35" s="1"/>
  <c r="O70" i="46"/>
  <c r="P70" i="46" s="1"/>
  <c r="N67" i="37"/>
  <c r="O67" i="37" s="1"/>
  <c r="N56" i="34"/>
  <c r="O56" i="34" s="1"/>
  <c r="G68" i="36"/>
  <c r="N68" i="36" s="1"/>
  <c r="O68" i="36" s="1"/>
  <c r="N5" i="38"/>
  <c r="O5" i="38" s="1"/>
  <c r="I66" i="39"/>
  <c r="N66" i="39" s="1"/>
  <c r="O66" i="39" s="1"/>
  <c r="N57" i="36"/>
  <c r="O57" i="36" s="1"/>
  <c r="N65" i="37"/>
  <c r="O65" i="37" s="1"/>
  <c r="I70" i="38"/>
  <c r="N40" i="35"/>
  <c r="O40" i="35" s="1"/>
  <c r="G68" i="45"/>
  <c r="N68" i="45" s="1"/>
  <c r="O68" i="45" s="1"/>
  <c r="O59" i="46"/>
  <c r="P59" i="46" s="1"/>
</calcChain>
</file>

<file path=xl/sharedStrings.xml><?xml version="1.0" encoding="utf-8"?>
<sst xmlns="http://schemas.openxmlformats.org/spreadsheetml/2006/main" count="1354" uniqueCount="182">
  <si>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</si>
  <si>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</si>
  <si>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</si>
  <si>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</si>
  <si>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</si>
  <si>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</si>
  <si>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</si>
  <si>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</si>
  <si>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</si>
  <si>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</si>
  <si>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</si>
  <si>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</si>
  <si>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</si>
  <si>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</si>
  <si>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</si>
  <si>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</si>
  <si>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</si>
  <si>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</si>
  <si>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</si>
  <si>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</si>
  <si>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</si>
  <si>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</si>
  <si>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</si>
  <si>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</si>
  <si>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Commercial - Other</t>
  </si>
  <si>
    <t>Special Assessments - Charges for Public Services</t>
  </si>
  <si>
    <t>Other Permits, Fees, and Special Assessments</t>
  </si>
  <si>
    <t>Federal Grant - General Government</t>
  </si>
  <si>
    <t>Intergovernmental Revenue</t>
  </si>
  <si>
    <t>State Grant - General Government</t>
  </si>
  <si>
    <t>State Grant - Public Safety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</si>
  <si>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</si>
  <si>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</si>
  <si>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</si>
  <si>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</si>
  <si>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</si>
  <si>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</si>
  <si>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</si>
  <si>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</si>
  <si>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</si>
  <si>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</si>
  <si>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</si>
  <si>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</si>
  <si>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</si>
  <si>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</si>
  <si>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</si>
  <si>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</si>
  <si>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</si>
  <si>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</si>
  <si>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</si>
  <si>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Ambulance Fees</t>
  </si>
  <si>
    <t>Physical Environment - Water Utility</t>
  </si>
  <si>
    <t>Physical Environment - Sewer / Wastewater Utility</t>
  </si>
  <si>
    <t>Physical Environment - Cemetary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</si>
  <si>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</si>
  <si>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</si>
  <si>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</si>
  <si>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</si>
  <si>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</si>
  <si>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</si>
  <si>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</si>
  <si>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</si>
  <si>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</si>
  <si>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</si>
  <si>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</si>
  <si>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</si>
  <si>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</si>
  <si>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</si>
  <si>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</si>
  <si>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</si>
  <si>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</si>
  <si>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</si>
  <si>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</si>
  <si>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</si>
  <si>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</si>
  <si>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</si>
  <si>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</si>
  <si>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</si>
  <si>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</si>
  <si>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</si>
  <si>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Dania Beach Revenues Reported by Account Code and Fund Type</t>
  </si>
  <si>
    <t>Local Fiscal Year Ended September 30, 2010</t>
  </si>
  <si>
    <t>Fire Insurance Premium Tax for Firefighters' Pension</t>
  </si>
  <si>
    <t>Utility Service Tax - Gas</t>
  </si>
  <si>
    <t>Impact Fees - Commercial - Physical Environment</t>
  </si>
  <si>
    <t>Public Safety - Other Public Safety Charges and Fees</t>
  </si>
  <si>
    <t>Physical Environment - Garbage / Solid Waste</t>
  </si>
  <si>
    <t>Physical Environment - Water / Sewer Combination Utility</t>
  </si>
  <si>
    <t>Culture / Recreation - Special Events</t>
  </si>
  <si>
    <t>Interest and Other Earnings - Gain or Loss on Sale of Investments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</si>
  <si>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</si>
  <si>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</si>
  <si>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</si>
  <si>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</si>
  <si>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Other</t>
  </si>
  <si>
    <t>Grants from Other Local Units - Public Safety</t>
  </si>
  <si>
    <t>Public Safety - Protective Inspection Fees</t>
  </si>
  <si>
    <t>Sale of Surplus Materials and Scrap</t>
  </si>
  <si>
    <t>Proprietary Non-Operating Sources - Federal Grants and Donations</t>
  </si>
  <si>
    <t>2011 Municipal Population:</t>
  </si>
  <si>
    <t>Local Fiscal Year Ended September 30, 2012</t>
  </si>
  <si>
    <t>State Grant - Culture / Recreation</t>
  </si>
  <si>
    <t>Contributions from Enterprise Operations</t>
  </si>
  <si>
    <t>2012 Municipal Population:</t>
  </si>
  <si>
    <t>Local Fiscal Year Ended September 30, 2008</t>
  </si>
  <si>
    <t>Permits and Franchise Fees</t>
  </si>
  <si>
    <t>Other Permits and Fees</t>
  </si>
  <si>
    <t>State Grant - Other</t>
  </si>
  <si>
    <t>Special Assessments - Capital Improvement</t>
  </si>
  <si>
    <t>Impact Fees - Public Safety</t>
  </si>
  <si>
    <t>Impact Fees - Physical Environment</t>
  </si>
  <si>
    <t>Impact Fees - Other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</si>
  <si>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</si>
  <si>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</si>
  <si>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</si>
  <si>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</si>
  <si>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</si>
  <si>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</si>
  <si>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</si>
  <si>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</si>
  <si>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</si>
  <si>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</si>
  <si>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Parking Facilities</t>
  </si>
  <si>
    <t>Interest and Other Earnings - Gain (Loss) on Sale of Investments</t>
  </si>
  <si>
    <t>Sales - Disposition of Fixed Assets</t>
  </si>
  <si>
    <t>2013 Municipal Population:</t>
  </si>
  <si>
    <t>Local Fiscal Year Ended September 30, 2014</t>
  </si>
  <si>
    <t>State Grant - Physical Environment - Sewer / Wastewater</t>
  </si>
  <si>
    <t>Proprietary Non-Operating - Capital Contributions from Other Public Source</t>
  </si>
  <si>
    <t>2014 Municipal Population:</t>
  </si>
  <si>
    <t>Local Fiscal Year Ended September 30, 2015</t>
  </si>
  <si>
    <t>Impact Fees - Residential - Transportation</t>
  </si>
  <si>
    <t>Grants from Other Local Units - Economic Environment</t>
  </si>
  <si>
    <t>2015 Municipal Population:</t>
  </si>
  <si>
    <t>Local Fiscal Year Ended September 30, 2016</t>
  </si>
  <si>
    <t>Impact Fees - Commercial -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</si>
  <si>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</si>
  <si>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</si>
  <si>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</si>
  <si>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</si>
  <si>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Residential - Physical Environment</t>
  </si>
  <si>
    <t>Grants from Other Local Units - Physical Environment</t>
  </si>
  <si>
    <t>Proprietary Non-Operating - Interest</t>
  </si>
  <si>
    <t>2018 Municipal Population:</t>
  </si>
  <si>
    <t>Local Fiscal Year Ended September 30, 2019</t>
  </si>
  <si>
    <t>Proprietary Non-Operating - Other Non-Operating Sources</t>
  </si>
  <si>
    <t>2019 Municipal Population:</t>
  </si>
  <si>
    <t>Local Fiscal Year Ended September 30, 2020</t>
  </si>
  <si>
    <t>Impact Fees - Residential - Public Safety</t>
  </si>
  <si>
    <t>Impact Fees - Residential - Culture / Recreation</t>
  </si>
  <si>
    <t>Impact Fees - Residential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</si>
  <si>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</si>
  <si>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</si>
  <si>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</si>
  <si>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</si>
  <si>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</si>
  <si>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</si>
  <si>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</si>
  <si>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</si>
  <si>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</si>
  <si>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</si>
  <si>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</si>
  <si>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</si>
  <si>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Insurance License Tax</t>
  </si>
  <si>
    <t>State Shared Revenues - General Government - Local Government Half-Cent Sales Tax Program</t>
  </si>
  <si>
    <t>Proprietary Non-Operating Sources - Capital Contributions from Other Public Source</t>
  </si>
  <si>
    <t>2021 Municipal Population:</t>
  </si>
  <si>
    <t>Local Fiscal Year Ended September 30, 2022</t>
  </si>
  <si>
    <t>Franchise Fee - Water</t>
  </si>
  <si>
    <t>Franchise Fee - Other</t>
  </si>
  <si>
    <t>Stormwater Fee</t>
  </si>
  <si>
    <t>Other Fees and Special Assessments</t>
  </si>
  <si>
    <t>Federal Grant - Public Safety</t>
  </si>
  <si>
    <t>Other Financial Assistance - Federal Source</t>
  </si>
  <si>
    <t>State Shared Revenues - General Government - Municipal Revenue Sharing Program</t>
  </si>
  <si>
    <t>Grants from Other Local Units - Transportation</t>
  </si>
  <si>
    <t>Other Miscellaneous Revenues - Slot Machine Proceeds - Municipalities</t>
  </si>
  <si>
    <t>2022 Municipal Population:</t>
  </si>
  <si>
    <t>Local Fiscal Year Ended September 30, 2023</t>
  </si>
  <si>
    <t>State Grant - Physical Environment - Stormwater Management</t>
  </si>
  <si>
    <t>Court-Ordered Judgments and Fines - As Decided by County Court Civil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</si>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</sst>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SUM(D6:D16)</f>
        <v>38743679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38743679</v>
      </c>
      <c r="P5" s="33">
        <f t="shared" ref="P5:P36" si="1">(O5/P$80)</f>
        <v>1180.8137210081984</v>
      </c>
      <c r="Q5" s="6"/>
    </row>
    <row r="6" spans="1:134">
      <c r="A6" s="12"/>
      <c r="B6" s="25">
        <v>311</v>
      </c>
      <c r="C6" s="20" t="s">
        <v>3</v>
      </c>
      <c r="D6" s="46">
        <v>30424700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30424700</v>
      </c>
      <c r="P6" s="47">
        <f t="shared" si="1"/>
        <v>927.27134192801191</v>
      </c>
      <c r="Q6" s="9"/>
    </row>
    <row r="7" spans="1:134">
      <c r="A7" s="12"/>
      <c r="B7" s="25">
        <v>312.41000000000003</v>
      </c>
      <c r="C7" s="20" t="s">
        <v>157</v>
      </c>
      <c r="D7" s="46">
        <v>325381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325381</v>
      </c>
      <c r="P7" s="47">
        <f t="shared" si="1"/>
        <v>9.9168266739812871</v>
      </c>
      <c r="Q7" s="9"/>
    </row>
    <row r="8" spans="1:134">
      <c r="A8" s="12"/>
      <c r="B8" s="25">
        <v>312.43</v>
      </c>
      <c r="C8" s="20" t="s">
        <v>158</v>
      </c>
      <c r="D8" s="46">
        <v>455008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455008</v>
      </c>
      <c r="P8" s="47">
        <f t="shared" si="1"/>
        <v>13.867544421078296</v>
      </c>
      <c r="Q8" s="9"/>
    </row>
    <row r="9" spans="1:134">
      <c r="A9" s="12"/>
      <c r="B9" s="25">
        <v>312.51</v>
      </c>
      <c r="C9" s="20" t="s">
        <v>78</v>
      </c>
      <c r="D9" s="46">
        <v>360610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360610</v>
      </c>
      <c r="P9" s="47">
        <f t="shared" si="1"/>
        <v>10.990521471457743</v>
      </c>
      <c r="Q9" s="9"/>
    </row>
    <row r="10" spans="1:134">
      <c r="A10" s="12"/>
      <c r="B10" s="25">
        <v>312.52</v>
      </c>
      <c r="C10" s="20" t="s">
        <v>114</v>
      </c>
      <c r="D10" s="46">
        <v>339818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339818</v>
      </c>
      <c r="P10" s="47">
        <f t="shared" si="1"/>
        <v>10.356831550394684</v>
      </c>
      <c r="Q10" s="9"/>
    </row>
    <row r="11" spans="1:134">
      <c r="A11" s="12"/>
      <c r="B11" s="25">
        <v>314.10000000000002</v>
      </c>
      <c r="C11" s="20" t="s">
        <v>13</v>
      </c>
      <c r="D11" s="46">
        <v>4071570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4071570</v>
      </c>
      <c r="P11" s="47">
        <f t="shared" si="1"/>
        <v>124.09161561671391</v>
      </c>
      <c r="Q11" s="9"/>
    </row>
    <row r="12" spans="1:134">
      <c r="A12" s="12"/>
      <c r="B12" s="25">
        <v>314.3</v>
      </c>
      <c r="C12" s="20" t="s">
        <v>14</v>
      </c>
      <c r="D12" s="46">
        <v>1050847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1050847</v>
      </c>
      <c r="P12" s="47">
        <f t="shared" si="1"/>
        <v>32.027277437444759</v>
      </c>
      <c r="Q12" s="9"/>
    </row>
    <row r="13" spans="1:134">
      <c r="A13" s="12"/>
      <c r="B13" s="25">
        <v>314.39999999999998</v>
      </c>
      <c r="C13" s="20" t="s">
        <v>83</v>
      </c>
      <c r="D13" s="46">
        <v>5547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5547</v>
      </c>
      <c r="P13" s="47">
        <f t="shared" si="1"/>
        <v>0.16905915699003382</v>
      </c>
      <c r="Q13" s="9"/>
    </row>
    <row r="14" spans="1:134">
      <c r="A14" s="12"/>
      <c r="B14" s="25">
        <v>314.8</v>
      </c>
      <c r="C14" s="20" t="s">
        <v>16</v>
      </c>
      <c r="D14" s="46">
        <v>37332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37332</v>
      </c>
      <c r="P14" s="47">
        <f t="shared" si="1"/>
        <v>1.1377891560757063</v>
      </c>
      <c r="Q14" s="9"/>
    </row>
    <row r="15" spans="1:134">
      <c r="A15" s="12"/>
      <c r="B15" s="25">
        <v>315.10000000000002</v>
      </c>
      <c r="C15" s="20" t="s">
        <v>159</v>
      </c>
      <c r="D15" s="46">
        <v>1131381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1131381</v>
      </c>
      <c r="P15" s="47">
        <f t="shared" si="1"/>
        <v>34.481759166133308</v>
      </c>
      <c r="Q15" s="9"/>
    </row>
    <row r="16" spans="1:134">
      <c r="A16" s="12"/>
      <c r="B16" s="25">
        <v>316</v>
      </c>
      <c r="C16" s="20" t="s">
        <v>116</v>
      </c>
      <c r="D16" s="46">
        <v>541485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541485</v>
      </c>
      <c r="P16" s="47">
        <f t="shared" si="1"/>
        <v>16.503154429916798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SUM(D18:D34)</f>
        <v>12745923</v>
      </c>
      <c r="E17" s="32">
        <f t="shared" si="3"/>
        <v>4930371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3553149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21229443</v>
      </c>
      <c r="P17" s="45">
        <f t="shared" si="1"/>
        <v>647.02212672579321</v>
      </c>
      <c r="Q17" s="10"/>
    </row>
    <row r="18" spans="1:17">
      <c r="A18" s="12"/>
      <c r="B18" s="25">
        <v>322</v>
      </c>
      <c r="C18" s="20" t="s">
        <v>160</v>
      </c>
      <c r="D18" s="46">
        <v>0</v>
      </c>
      <c r="E18" s="46">
        <v>3660584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3660584</v>
      </c>
      <c r="P18" s="47">
        <f t="shared" si="1"/>
        <v>111.56575538691293</v>
      </c>
      <c r="Q18" s="9"/>
    </row>
    <row r="19" spans="1:17">
      <c r="A19" s="12"/>
      <c r="B19" s="25">
        <v>323.10000000000002</v>
      </c>
      <c r="C19" s="20" t="s">
        <v>20</v>
      </c>
      <c r="D19" s="46">
        <v>3100296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4">SUM(D19:N19)</f>
        <v>3100296</v>
      </c>
      <c r="P19" s="47">
        <f t="shared" si="1"/>
        <v>94.489530949986289</v>
      </c>
      <c r="Q19" s="9"/>
    </row>
    <row r="20" spans="1:17">
      <c r="A20" s="12"/>
      <c r="B20" s="25">
        <v>323.39999999999998</v>
      </c>
      <c r="C20" s="20" t="s">
        <v>21</v>
      </c>
      <c r="D20" s="46">
        <v>61237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61237</v>
      </c>
      <c r="P20" s="47">
        <f t="shared" si="1"/>
        <v>1.8663557953125476</v>
      </c>
      <c r="Q20" s="9"/>
    </row>
    <row r="21" spans="1:17">
      <c r="A21" s="12"/>
      <c r="B21" s="25">
        <v>323.7</v>
      </c>
      <c r="C21" s="20" t="s">
        <v>22</v>
      </c>
      <c r="D21" s="46">
        <v>804623</v>
      </c>
      <c r="E21" s="46">
        <v>268239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1072862</v>
      </c>
      <c r="P21" s="47">
        <f t="shared" si="1"/>
        <v>32.698241443418368</v>
      </c>
      <c r="Q21" s="9"/>
    </row>
    <row r="22" spans="1:17">
      <c r="A22" s="12"/>
      <c r="B22" s="25">
        <v>323.89999999999998</v>
      </c>
      <c r="C22" s="20" t="s">
        <v>169</v>
      </c>
      <c r="D22" s="46">
        <v>11022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11022</v>
      </c>
      <c r="P22" s="47">
        <f t="shared" si="1"/>
        <v>0.33592392795099202</v>
      </c>
      <c r="Q22" s="9"/>
    </row>
    <row r="23" spans="1:17">
      <c r="A23" s="12"/>
      <c r="B23" s="25">
        <v>324.11</v>
      </c>
      <c r="C23" s="20" t="s">
        <v>148</v>
      </c>
      <c r="D23" s="46">
        <v>174761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174761</v>
      </c>
      <c r="P23" s="47">
        <f t="shared" si="1"/>
        <v>5.3262930114900486</v>
      </c>
      <c r="Q23" s="9"/>
    </row>
    <row r="24" spans="1:17">
      <c r="A24" s="12"/>
      <c r="B24" s="25">
        <v>324.12</v>
      </c>
      <c r="C24" s="20" t="s">
        <v>23</v>
      </c>
      <c r="D24" s="46">
        <v>362145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362145</v>
      </c>
      <c r="P24" s="47">
        <f t="shared" si="1"/>
        <v>11.037304562494285</v>
      </c>
      <c r="Q24" s="9"/>
    </row>
    <row r="25" spans="1:17">
      <c r="A25" s="12"/>
      <c r="B25" s="25">
        <v>324.20999999999998</v>
      </c>
      <c r="C25" s="20" t="s">
        <v>140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252656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252656</v>
      </c>
      <c r="P25" s="47">
        <f t="shared" si="1"/>
        <v>7.7003443966962299</v>
      </c>
      <c r="Q25" s="9"/>
    </row>
    <row r="26" spans="1:17">
      <c r="A26" s="12"/>
      <c r="B26" s="25">
        <v>324.22000000000003</v>
      </c>
      <c r="C26" s="20" t="s">
        <v>84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257004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257004</v>
      </c>
      <c r="P26" s="47">
        <f t="shared" si="1"/>
        <v>7.8328609307854071</v>
      </c>
      <c r="Q26" s="9"/>
    </row>
    <row r="27" spans="1:17">
      <c r="A27" s="12"/>
      <c r="B27" s="25">
        <v>324.31</v>
      </c>
      <c r="C27" s="20" t="s">
        <v>131</v>
      </c>
      <c r="D27" s="46">
        <v>0</v>
      </c>
      <c r="E27" s="46">
        <v>1191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1191</v>
      </c>
      <c r="P27" s="47">
        <f t="shared" si="1"/>
        <v>3.6298802230959132E-2</v>
      </c>
      <c r="Q27" s="9"/>
    </row>
    <row r="28" spans="1:17">
      <c r="A28" s="12"/>
      <c r="B28" s="25">
        <v>324.61</v>
      </c>
      <c r="C28" s="20" t="s">
        <v>149</v>
      </c>
      <c r="D28" s="46">
        <v>291587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291587</v>
      </c>
      <c r="P28" s="47">
        <f t="shared" si="1"/>
        <v>8.8868672091676579</v>
      </c>
      <c r="Q28" s="9"/>
    </row>
    <row r="29" spans="1:17">
      <c r="A29" s="12"/>
      <c r="B29" s="25">
        <v>324.91000000000003</v>
      </c>
      <c r="C29" s="20" t="s">
        <v>150</v>
      </c>
      <c r="D29" s="46">
        <v>25153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25153</v>
      </c>
      <c r="P29" s="47">
        <f t="shared" si="1"/>
        <v>0.76660266374081865</v>
      </c>
      <c r="Q29" s="9"/>
    </row>
    <row r="30" spans="1:17">
      <c r="A30" s="12"/>
      <c r="B30" s="25">
        <v>324.92</v>
      </c>
      <c r="C30" s="20" t="s">
        <v>24</v>
      </c>
      <c r="D30" s="46">
        <v>126645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126645</v>
      </c>
      <c r="P30" s="47">
        <f t="shared" si="1"/>
        <v>3.8598335923927949</v>
      </c>
      <c r="Q30" s="9"/>
    </row>
    <row r="31" spans="1:17">
      <c r="A31" s="12"/>
      <c r="B31" s="25">
        <v>325.2</v>
      </c>
      <c r="C31" s="20" t="s">
        <v>25</v>
      </c>
      <c r="D31" s="46">
        <v>7492561</v>
      </c>
      <c r="E31" s="46">
        <v>0</v>
      </c>
      <c r="F31" s="46">
        <v>0</v>
      </c>
      <c r="G31" s="46">
        <v>0</v>
      </c>
      <c r="H31" s="46">
        <v>0</v>
      </c>
      <c r="I31" s="46">
        <v>3034605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10527166</v>
      </c>
      <c r="P31" s="47">
        <f t="shared" si="1"/>
        <v>320.84258327999754</v>
      </c>
      <c r="Q31" s="9"/>
    </row>
    <row r="32" spans="1:17">
      <c r="A32" s="12"/>
      <c r="B32" s="25">
        <v>329.1</v>
      </c>
      <c r="C32" s="20" t="s">
        <v>161</v>
      </c>
      <c r="D32" s="46">
        <v>113835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113835</v>
      </c>
      <c r="P32" s="47">
        <f t="shared" si="1"/>
        <v>3.4694157447197584</v>
      </c>
      <c r="Q32" s="9"/>
    </row>
    <row r="33" spans="1:17">
      <c r="A33" s="12"/>
      <c r="B33" s="25">
        <v>329.2</v>
      </c>
      <c r="C33" s="20" t="s">
        <v>170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8884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8884</v>
      </c>
      <c r="P33" s="47">
        <f t="shared" si="1"/>
        <v>0.27076285392094113</v>
      </c>
      <c r="Q33" s="9"/>
    </row>
    <row r="34" spans="1:17">
      <c r="A34" s="12"/>
      <c r="B34" s="25">
        <v>329.5</v>
      </c>
      <c r="C34" s="20" t="s">
        <v>171</v>
      </c>
      <c r="D34" s="46">
        <v>182058</v>
      </c>
      <c r="E34" s="46">
        <v>1000357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1182415</v>
      </c>
      <c r="P34" s="47">
        <f t="shared" si="1"/>
        <v>36.037152174575603</v>
      </c>
      <c r="Q34" s="9"/>
    </row>
    <row r="35" spans="1:17" ht="15.75">
      <c r="A35" s="29" t="s">
        <v>162</v>
      </c>
      <c r="B35" s="30"/>
      <c r="C35" s="31"/>
      <c r="D35" s="32">
        <f t="shared" ref="D35:N35" si="5">SUM(D36:D48)</f>
        <v>4433110</v>
      </c>
      <c r="E35" s="32">
        <f t="shared" si="5"/>
        <v>1013028</v>
      </c>
      <c r="F35" s="32">
        <f t="shared" si="5"/>
        <v>0</v>
      </c>
      <c r="G35" s="32">
        <f t="shared" si="5"/>
        <v>0</v>
      </c>
      <c r="H35" s="32">
        <f t="shared" si="5"/>
        <v>0</v>
      </c>
      <c r="I35" s="32">
        <f t="shared" si="5"/>
        <v>3302750</v>
      </c>
      <c r="J35" s="32">
        <f t="shared" si="5"/>
        <v>0</v>
      </c>
      <c r="K35" s="32">
        <f t="shared" si="5"/>
        <v>0</v>
      </c>
      <c r="L35" s="32">
        <f t="shared" si="5"/>
        <v>0</v>
      </c>
      <c r="M35" s="32">
        <f t="shared" si="5"/>
        <v>0</v>
      </c>
      <c r="N35" s="32">
        <f t="shared" si="5"/>
        <v>0</v>
      </c>
      <c r="O35" s="44">
        <f>SUM(D35:N35)</f>
        <v>8748888</v>
      </c>
      <c r="P35" s="45">
        <f t="shared" si="1"/>
        <v>266.64496662704579</v>
      </c>
      <c r="Q35" s="10"/>
    </row>
    <row r="36" spans="1:17">
      <c r="A36" s="12"/>
      <c r="B36" s="25">
        <v>331.1</v>
      </c>
      <c r="C36" s="20" t="s">
        <v>27</v>
      </c>
      <c r="D36" s="46">
        <v>56320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56320</v>
      </c>
      <c r="P36" s="47">
        <f t="shared" si="1"/>
        <v>1.7164975160769254</v>
      </c>
      <c r="Q36" s="9"/>
    </row>
    <row r="37" spans="1:17">
      <c r="A37" s="12"/>
      <c r="B37" s="25">
        <v>331.2</v>
      </c>
      <c r="C37" s="20" t="s">
        <v>172</v>
      </c>
      <c r="D37" s="46">
        <v>0</v>
      </c>
      <c r="E37" s="46">
        <v>368660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368660</v>
      </c>
      <c r="P37" s="47">
        <f t="shared" ref="P37:P68" si="6">(O37/P$80)</f>
        <v>11.235866020541891</v>
      </c>
      <c r="Q37" s="9"/>
    </row>
    <row r="38" spans="1:17">
      <c r="A38" s="12"/>
      <c r="B38" s="25">
        <v>334.36</v>
      </c>
      <c r="C38" s="20" t="s">
        <v>179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707500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7">SUM(D38:N38)</f>
        <v>707500</v>
      </c>
      <c r="P38" s="47">
        <f t="shared" si="6"/>
        <v>21.562890494041632</v>
      </c>
      <c r="Q38" s="9"/>
    </row>
    <row r="39" spans="1:17">
      <c r="A39" s="12"/>
      <c r="B39" s="25">
        <v>334.7</v>
      </c>
      <c r="C39" s="20" t="s">
        <v>101</v>
      </c>
      <c r="D39" s="46">
        <v>0</v>
      </c>
      <c r="E39" s="46">
        <v>200000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200000</v>
      </c>
      <c r="P39" s="47">
        <f t="shared" si="6"/>
        <v>6.0955167474322636</v>
      </c>
      <c r="Q39" s="9"/>
    </row>
    <row r="40" spans="1:17">
      <c r="A40" s="12"/>
      <c r="B40" s="25">
        <v>335.125</v>
      </c>
      <c r="C40" s="20" t="s">
        <v>174</v>
      </c>
      <c r="D40" s="46">
        <v>1449619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1449619</v>
      </c>
      <c r="P40" s="47">
        <f t="shared" si="6"/>
        <v>44.180884459480055</v>
      </c>
      <c r="Q40" s="9"/>
    </row>
    <row r="41" spans="1:17">
      <c r="A41" s="12"/>
      <c r="B41" s="25">
        <v>335.14</v>
      </c>
      <c r="C41" s="20" t="s">
        <v>118</v>
      </c>
      <c r="D41" s="46">
        <v>2934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2934</v>
      </c>
      <c r="P41" s="47">
        <f t="shared" si="6"/>
        <v>8.9421230684831307E-2</v>
      </c>
      <c r="Q41" s="9"/>
    </row>
    <row r="42" spans="1:17">
      <c r="A42" s="12"/>
      <c r="B42" s="25">
        <v>335.15</v>
      </c>
      <c r="C42" s="20" t="s">
        <v>119</v>
      </c>
      <c r="D42" s="46">
        <v>20093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20093</v>
      </c>
      <c r="P42" s="47">
        <f t="shared" si="6"/>
        <v>0.61238609003078237</v>
      </c>
      <c r="Q42" s="9"/>
    </row>
    <row r="43" spans="1:17">
      <c r="A43" s="12"/>
      <c r="B43" s="25">
        <v>335.18</v>
      </c>
      <c r="C43" s="20" t="s">
        <v>164</v>
      </c>
      <c r="D43" s="46">
        <v>2669142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2669142</v>
      </c>
      <c r="P43" s="47">
        <f t="shared" si="6"/>
        <v>81.34899881137423</v>
      </c>
      <c r="Q43" s="9"/>
    </row>
    <row r="44" spans="1:17">
      <c r="A44" s="12"/>
      <c r="B44" s="25">
        <v>335.48</v>
      </c>
      <c r="C44" s="20" t="s">
        <v>37</v>
      </c>
      <c r="D44" s="46">
        <v>3372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7" si="8">SUM(D44:N44)</f>
        <v>3372</v>
      </c>
      <c r="P44" s="47">
        <f t="shared" si="6"/>
        <v>0.10277041236170796</v>
      </c>
      <c r="Q44" s="9"/>
    </row>
    <row r="45" spans="1:17">
      <c r="A45" s="12"/>
      <c r="B45" s="25">
        <v>335.9</v>
      </c>
      <c r="C45" s="20" t="s">
        <v>94</v>
      </c>
      <c r="D45" s="46">
        <v>197011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197011</v>
      </c>
      <c r="P45" s="47">
        <f t="shared" si="6"/>
        <v>6.004419249641888</v>
      </c>
      <c r="Q45" s="9"/>
    </row>
    <row r="46" spans="1:17">
      <c r="A46" s="12"/>
      <c r="B46" s="25">
        <v>337.4</v>
      </c>
      <c r="C46" s="20" t="s">
        <v>175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2199745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2199745</v>
      </c>
      <c r="P46" s="47">
        <f t="shared" si="6"/>
        <v>67.042912437901919</v>
      </c>
      <c r="Q46" s="9"/>
    </row>
    <row r="47" spans="1:17">
      <c r="A47" s="12"/>
      <c r="B47" s="25">
        <v>337.9</v>
      </c>
      <c r="C47" s="20" t="s">
        <v>39</v>
      </c>
      <c r="D47" s="46">
        <v>0</v>
      </c>
      <c r="E47" s="46">
        <v>444368</v>
      </c>
      <c r="F47" s="46">
        <v>0</v>
      </c>
      <c r="G47" s="46">
        <v>0</v>
      </c>
      <c r="H47" s="46">
        <v>0</v>
      </c>
      <c r="I47" s="46">
        <v>395505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839873</v>
      </c>
      <c r="P47" s="47">
        <f t="shared" si="6"/>
        <v>25.597299686080888</v>
      </c>
      <c r="Q47" s="9"/>
    </row>
    <row r="48" spans="1:17">
      <c r="A48" s="12"/>
      <c r="B48" s="25">
        <v>338</v>
      </c>
      <c r="C48" s="20" t="s">
        <v>40</v>
      </c>
      <c r="D48" s="46">
        <v>34619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34619</v>
      </c>
      <c r="P48" s="47">
        <f t="shared" si="6"/>
        <v>1.0551034713967877</v>
      </c>
      <c r="Q48" s="9"/>
    </row>
    <row r="49" spans="1:17" ht="15.75">
      <c r="A49" s="29" t="s">
        <v>45</v>
      </c>
      <c r="B49" s="30"/>
      <c r="C49" s="31"/>
      <c r="D49" s="32">
        <f t="shared" ref="D49:N49" si="9">SUM(D50:D62)</f>
        <v>3020100</v>
      </c>
      <c r="E49" s="32">
        <f t="shared" si="9"/>
        <v>2959546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15981686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21961332</v>
      </c>
      <c r="P49" s="45">
        <f t="shared" si="6"/>
        <v>669.32833500960044</v>
      </c>
      <c r="Q49" s="10"/>
    </row>
    <row r="50" spans="1:17">
      <c r="A50" s="12"/>
      <c r="B50" s="25">
        <v>341.9</v>
      </c>
      <c r="C50" s="20" t="s">
        <v>121</v>
      </c>
      <c r="D50" s="46">
        <v>108100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2" si="10">SUM(D50:N50)</f>
        <v>108100</v>
      </c>
      <c r="P50" s="47">
        <f t="shared" si="6"/>
        <v>3.2946268019871385</v>
      </c>
      <c r="Q50" s="9"/>
    </row>
    <row r="51" spans="1:17">
      <c r="A51" s="12"/>
      <c r="B51" s="25">
        <v>342.2</v>
      </c>
      <c r="C51" s="20" t="s">
        <v>49</v>
      </c>
      <c r="D51" s="46">
        <v>37725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37725</v>
      </c>
      <c r="P51" s="47">
        <f t="shared" si="6"/>
        <v>1.1497668464844106</v>
      </c>
      <c r="Q51" s="9"/>
    </row>
    <row r="52" spans="1:17">
      <c r="A52" s="12"/>
      <c r="B52" s="25">
        <v>342.5</v>
      </c>
      <c r="C52" s="20" t="s">
        <v>96</v>
      </c>
      <c r="D52" s="46">
        <v>759258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759258</v>
      </c>
      <c r="P52" s="47">
        <f t="shared" si="6"/>
        <v>23.140349273109628</v>
      </c>
      <c r="Q52" s="9"/>
    </row>
    <row r="53" spans="1:17">
      <c r="A53" s="12"/>
      <c r="B53" s="25">
        <v>342.6</v>
      </c>
      <c r="C53" s="20" t="s">
        <v>50</v>
      </c>
      <c r="D53" s="46">
        <v>1735305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1735305</v>
      </c>
      <c r="P53" s="47">
        <f t="shared" si="6"/>
        <v>52.887903447014722</v>
      </c>
      <c r="Q53" s="9"/>
    </row>
    <row r="54" spans="1:17">
      <c r="A54" s="12"/>
      <c r="B54" s="25">
        <v>342.9</v>
      </c>
      <c r="C54" s="20" t="s">
        <v>85</v>
      </c>
      <c r="D54" s="46">
        <v>30920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30920</v>
      </c>
      <c r="P54" s="47">
        <f t="shared" si="6"/>
        <v>0.94236688915302791</v>
      </c>
      <c r="Q54" s="9"/>
    </row>
    <row r="55" spans="1:17">
      <c r="A55" s="12"/>
      <c r="B55" s="25">
        <v>343.3</v>
      </c>
      <c r="C55" s="20" t="s">
        <v>51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6419958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6419958</v>
      </c>
      <c r="P55" s="47">
        <f t="shared" si="6"/>
        <v>195.6648075340587</v>
      </c>
      <c r="Q55" s="9"/>
    </row>
    <row r="56" spans="1:17">
      <c r="A56" s="12"/>
      <c r="B56" s="25">
        <v>343.4</v>
      </c>
      <c r="C56" s="20" t="s">
        <v>86</v>
      </c>
      <c r="D56" s="46">
        <v>2714</v>
      </c>
      <c r="E56" s="46">
        <v>2872693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2875407</v>
      </c>
      <c r="P56" s="47">
        <f t="shared" si="6"/>
        <v>87.635457620919809</v>
      </c>
      <c r="Q56" s="9"/>
    </row>
    <row r="57" spans="1:17">
      <c r="A57" s="12"/>
      <c r="B57" s="25">
        <v>343.5</v>
      </c>
      <c r="C57" s="20" t="s">
        <v>52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7648515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7648515</v>
      </c>
      <c r="P57" s="47">
        <f t="shared" si="6"/>
        <v>233.1082563774344</v>
      </c>
      <c r="Q57" s="9"/>
    </row>
    <row r="58" spans="1:17">
      <c r="A58" s="12"/>
      <c r="B58" s="25">
        <v>343.8</v>
      </c>
      <c r="C58" s="20" t="s">
        <v>53</v>
      </c>
      <c r="D58" s="46">
        <v>78503</v>
      </c>
      <c r="E58" s="46">
        <v>86853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165356</v>
      </c>
      <c r="P58" s="47">
        <f t="shared" si="6"/>
        <v>5.0396513364420468</v>
      </c>
      <c r="Q58" s="9"/>
    </row>
    <row r="59" spans="1:17">
      <c r="A59" s="12"/>
      <c r="B59" s="25">
        <v>343.9</v>
      </c>
      <c r="C59" s="20" t="s">
        <v>54</v>
      </c>
      <c r="D59" s="46">
        <v>2202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2202</v>
      </c>
      <c r="P59" s="47">
        <f t="shared" si="6"/>
        <v>6.7111639389229219E-2</v>
      </c>
      <c r="Q59" s="9"/>
    </row>
    <row r="60" spans="1:17">
      <c r="A60" s="12"/>
      <c r="B60" s="25">
        <v>344.5</v>
      </c>
      <c r="C60" s="20" t="s">
        <v>122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1913213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1913213</v>
      </c>
      <c r="P60" s="47">
        <f t="shared" si="6"/>
        <v>58.31010941452562</v>
      </c>
      <c r="Q60" s="9"/>
    </row>
    <row r="61" spans="1:17">
      <c r="A61" s="12"/>
      <c r="B61" s="25">
        <v>347.2</v>
      </c>
      <c r="C61" s="20" t="s">
        <v>56</v>
      </c>
      <c r="D61" s="46">
        <v>258203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258203</v>
      </c>
      <c r="P61" s="47">
        <f t="shared" si="6"/>
        <v>7.8694035536862641</v>
      </c>
      <c r="Q61" s="9"/>
    </row>
    <row r="62" spans="1:17">
      <c r="A62" s="12"/>
      <c r="B62" s="25">
        <v>347.4</v>
      </c>
      <c r="C62" s="20" t="s">
        <v>88</v>
      </c>
      <c r="D62" s="46">
        <v>7170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7170</v>
      </c>
      <c r="P62" s="47">
        <f t="shared" si="6"/>
        <v>0.21852427539544664</v>
      </c>
      <c r="Q62" s="9"/>
    </row>
    <row r="63" spans="1:17" ht="15.75">
      <c r="A63" s="29" t="s">
        <v>46</v>
      </c>
      <c r="B63" s="30"/>
      <c r="C63" s="31"/>
      <c r="D63" s="32">
        <f t="shared" ref="D63:N63" si="11">SUM(D64:D65)</f>
        <v>325058</v>
      </c>
      <c r="E63" s="32">
        <f t="shared" si="11"/>
        <v>62478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401813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789349</v>
      </c>
      <c r="P63" s="45">
        <f t="shared" si="6"/>
        <v>24.057450245344548</v>
      </c>
      <c r="Q63" s="10"/>
    </row>
    <row r="64" spans="1:17">
      <c r="A64" s="13"/>
      <c r="B64" s="39">
        <v>351.3</v>
      </c>
      <c r="C64" s="21" t="s">
        <v>180</v>
      </c>
      <c r="D64" s="46">
        <v>32732</v>
      </c>
      <c r="E64" s="46">
        <v>62478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5" si="12">SUM(D64:N64)</f>
        <v>95210</v>
      </c>
      <c r="P64" s="47">
        <f t="shared" si="6"/>
        <v>2.9017707476151289</v>
      </c>
      <c r="Q64" s="9"/>
    </row>
    <row r="65" spans="1:120">
      <c r="A65" s="13"/>
      <c r="B65" s="39">
        <v>354</v>
      </c>
      <c r="C65" s="21" t="s">
        <v>60</v>
      </c>
      <c r="D65" s="46">
        <v>292326</v>
      </c>
      <c r="E65" s="46">
        <v>0</v>
      </c>
      <c r="F65" s="46">
        <v>0</v>
      </c>
      <c r="G65" s="46">
        <v>0</v>
      </c>
      <c r="H65" s="46">
        <v>0</v>
      </c>
      <c r="I65" s="46">
        <v>401813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694139</v>
      </c>
      <c r="P65" s="47">
        <f t="shared" si="6"/>
        <v>21.15567949772942</v>
      </c>
      <c r="Q65" s="9"/>
    </row>
    <row r="66" spans="1:120" ht="15.75">
      <c r="A66" s="29" t="s">
        <v>4</v>
      </c>
      <c r="B66" s="30"/>
      <c r="C66" s="31"/>
      <c r="D66" s="32">
        <f t="shared" ref="D66:N66" si="13">SUM(D67:D74)</f>
        <v>4168652</v>
      </c>
      <c r="E66" s="32">
        <f t="shared" si="13"/>
        <v>1501580</v>
      </c>
      <c r="F66" s="32">
        <f t="shared" si="13"/>
        <v>1060</v>
      </c>
      <c r="G66" s="32">
        <f t="shared" si="13"/>
        <v>1129071</v>
      </c>
      <c r="H66" s="32">
        <f t="shared" si="13"/>
        <v>0</v>
      </c>
      <c r="I66" s="32">
        <f t="shared" si="13"/>
        <v>4749243</v>
      </c>
      <c r="J66" s="32">
        <f t="shared" si="13"/>
        <v>0</v>
      </c>
      <c r="K66" s="32">
        <f t="shared" si="13"/>
        <v>11158792</v>
      </c>
      <c r="L66" s="32">
        <f t="shared" si="13"/>
        <v>1003173</v>
      </c>
      <c r="M66" s="32">
        <f t="shared" si="13"/>
        <v>0</v>
      </c>
      <c r="N66" s="32">
        <f t="shared" si="13"/>
        <v>0</v>
      </c>
      <c r="O66" s="32">
        <f>SUM(D66:N66)</f>
        <v>23711571</v>
      </c>
      <c r="P66" s="45">
        <f t="shared" si="6"/>
        <v>722.67139069214591</v>
      </c>
      <c r="Q66" s="10"/>
    </row>
    <row r="67" spans="1:120">
      <c r="A67" s="12"/>
      <c r="B67" s="25">
        <v>361.1</v>
      </c>
      <c r="C67" s="20" t="s">
        <v>61</v>
      </c>
      <c r="D67" s="46">
        <v>2791956</v>
      </c>
      <c r="E67" s="46">
        <v>351492</v>
      </c>
      <c r="F67" s="46">
        <v>1060</v>
      </c>
      <c r="G67" s="46">
        <v>1029729</v>
      </c>
      <c r="H67" s="46">
        <v>0</v>
      </c>
      <c r="I67" s="46">
        <v>2873997</v>
      </c>
      <c r="J67" s="46">
        <v>0</v>
      </c>
      <c r="K67" s="46">
        <v>2429733</v>
      </c>
      <c r="L67" s="46">
        <v>1573988</v>
      </c>
      <c r="M67" s="46">
        <v>0</v>
      </c>
      <c r="N67" s="46">
        <v>0</v>
      </c>
      <c r="O67" s="46">
        <f>SUM(D67:N67)</f>
        <v>11051955</v>
      </c>
      <c r="P67" s="47">
        <f t="shared" si="6"/>
        <v>336.83688397183869</v>
      </c>
      <c r="Q67" s="9"/>
    </row>
    <row r="68" spans="1:120">
      <c r="A68" s="12"/>
      <c r="B68" s="25">
        <v>361.3</v>
      </c>
      <c r="C68" s="20" t="s">
        <v>62</v>
      </c>
      <c r="D68" s="46">
        <v>-689090</v>
      </c>
      <c r="E68" s="46">
        <v>-75526</v>
      </c>
      <c r="F68" s="46">
        <v>0</v>
      </c>
      <c r="G68" s="46">
        <v>-50659</v>
      </c>
      <c r="H68" s="46">
        <v>0</v>
      </c>
      <c r="I68" s="46">
        <v>-652366</v>
      </c>
      <c r="J68" s="46">
        <v>0</v>
      </c>
      <c r="K68" s="46">
        <v>5591647</v>
      </c>
      <c r="L68" s="46">
        <v>-770815</v>
      </c>
      <c r="M68" s="46">
        <v>0</v>
      </c>
      <c r="N68" s="46">
        <v>0</v>
      </c>
      <c r="O68" s="46">
        <f t="shared" ref="O68:O77" si="14">SUM(D68:N68)</f>
        <v>3353191</v>
      </c>
      <c r="P68" s="47">
        <f t="shared" si="6"/>
        <v>102.1971594891957</v>
      </c>
      <c r="Q68" s="9"/>
    </row>
    <row r="69" spans="1:120">
      <c r="A69" s="12"/>
      <c r="B69" s="25">
        <v>362</v>
      </c>
      <c r="C69" s="20" t="s">
        <v>63</v>
      </c>
      <c r="D69" s="46">
        <v>552231</v>
      </c>
      <c r="E69" s="46">
        <v>0</v>
      </c>
      <c r="F69" s="46">
        <v>0</v>
      </c>
      <c r="G69" s="46">
        <v>0</v>
      </c>
      <c r="H69" s="46">
        <v>0</v>
      </c>
      <c r="I69" s="46">
        <v>1844404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2396635</v>
      </c>
      <c r="P69" s="47">
        <f t="shared" ref="P69:P100" si="15">(O69/P$80)</f>
        <v>73.043643899911615</v>
      </c>
      <c r="Q69" s="9"/>
    </row>
    <row r="70" spans="1:120">
      <c r="A70" s="12"/>
      <c r="B70" s="25">
        <v>364</v>
      </c>
      <c r="C70" s="20" t="s">
        <v>124</v>
      </c>
      <c r="D70" s="46">
        <v>140369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140369</v>
      </c>
      <c r="P70" s="47">
        <f t="shared" si="15"/>
        <v>4.278107951601597</v>
      </c>
      <c r="Q70" s="9"/>
    </row>
    <row r="71" spans="1:120">
      <c r="A71" s="12"/>
      <c r="B71" s="25">
        <v>366</v>
      </c>
      <c r="C71" s="20" t="s">
        <v>65</v>
      </c>
      <c r="D71" s="46">
        <v>0</v>
      </c>
      <c r="E71" s="46">
        <v>280014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280014</v>
      </c>
      <c r="P71" s="47">
        <f t="shared" si="15"/>
        <v>8.5341501325774889</v>
      </c>
      <c r="Q71" s="9"/>
    </row>
    <row r="72" spans="1:120">
      <c r="A72" s="12"/>
      <c r="B72" s="25">
        <v>368</v>
      </c>
      <c r="C72" s="20" t="s">
        <v>67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3031213</v>
      </c>
      <c r="L72" s="46">
        <v>200000</v>
      </c>
      <c r="M72" s="46">
        <v>0</v>
      </c>
      <c r="N72" s="46">
        <v>0</v>
      </c>
      <c r="O72" s="46">
        <f t="shared" si="14"/>
        <v>3231213</v>
      </c>
      <c r="P72" s="47">
        <f t="shared" si="15"/>
        <v>98.479564780104226</v>
      </c>
      <c r="Q72" s="9"/>
    </row>
    <row r="73" spans="1:120">
      <c r="A73" s="12"/>
      <c r="B73" s="25">
        <v>369.42</v>
      </c>
      <c r="C73" s="20" t="s">
        <v>176</v>
      </c>
      <c r="D73" s="46">
        <v>658428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658428</v>
      </c>
      <c r="P73" s="47">
        <f t="shared" si="15"/>
        <v>20.067294504891652</v>
      </c>
      <c r="Q73" s="9"/>
    </row>
    <row r="74" spans="1:120">
      <c r="A74" s="12"/>
      <c r="B74" s="25">
        <v>369.9</v>
      </c>
      <c r="C74" s="20" t="s">
        <v>68</v>
      </c>
      <c r="D74" s="46">
        <v>714758</v>
      </c>
      <c r="E74" s="46">
        <v>945600</v>
      </c>
      <c r="F74" s="46">
        <v>0</v>
      </c>
      <c r="G74" s="46">
        <v>150001</v>
      </c>
      <c r="H74" s="46">
        <v>0</v>
      </c>
      <c r="I74" s="46">
        <v>683208</v>
      </c>
      <c r="J74" s="46">
        <v>0</v>
      </c>
      <c r="K74" s="46">
        <v>106199</v>
      </c>
      <c r="L74" s="46">
        <v>0</v>
      </c>
      <c r="M74" s="46">
        <v>0</v>
      </c>
      <c r="N74" s="46">
        <v>0</v>
      </c>
      <c r="O74" s="46">
        <f t="shared" si="14"/>
        <v>2599766</v>
      </c>
      <c r="P74" s="47">
        <f t="shared" si="15"/>
        <v>79.234585962024937</v>
      </c>
      <c r="Q74" s="9"/>
    </row>
    <row r="75" spans="1:120" ht="15.75">
      <c r="A75" s="29" t="s">
        <v>47</v>
      </c>
      <c r="B75" s="30"/>
      <c r="C75" s="31"/>
      <c r="D75" s="32">
        <f t="shared" ref="D75:N75" si="16">SUM(D76:D77)</f>
        <v>4101782</v>
      </c>
      <c r="E75" s="32">
        <f t="shared" si="16"/>
        <v>1678494</v>
      </c>
      <c r="F75" s="32">
        <f t="shared" si="16"/>
        <v>1729137</v>
      </c>
      <c r="G75" s="32">
        <f t="shared" si="16"/>
        <v>2056863</v>
      </c>
      <c r="H75" s="32">
        <f t="shared" si="16"/>
        <v>0</v>
      </c>
      <c r="I75" s="32">
        <f t="shared" si="16"/>
        <v>1111135</v>
      </c>
      <c r="J75" s="32">
        <f t="shared" si="16"/>
        <v>4463103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si="16"/>
        <v>0</v>
      </c>
      <c r="O75" s="32">
        <f t="shared" si="14"/>
        <v>15140514</v>
      </c>
      <c r="P75" s="45">
        <f t="shared" si="15"/>
        <v>461.44628325866324</v>
      </c>
      <c r="Q75" s="9"/>
    </row>
    <row r="76" spans="1:120">
      <c r="A76" s="12"/>
      <c r="B76" s="25">
        <v>381</v>
      </c>
      <c r="C76" s="20" t="s">
        <v>69</v>
      </c>
      <c r="D76" s="46">
        <v>3171782</v>
      </c>
      <c r="E76" s="46">
        <v>1678494</v>
      </c>
      <c r="F76" s="46">
        <v>1729137</v>
      </c>
      <c r="G76" s="46">
        <v>2056863</v>
      </c>
      <c r="H76" s="46">
        <v>0</v>
      </c>
      <c r="I76" s="46">
        <v>1111135</v>
      </c>
      <c r="J76" s="46">
        <v>4463103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14210514</v>
      </c>
      <c r="P76" s="47">
        <f t="shared" si="15"/>
        <v>433.1021303831032</v>
      </c>
      <c r="Q76" s="9"/>
    </row>
    <row r="77" spans="1:120" ht="15.75" thickBot="1">
      <c r="A77" s="12"/>
      <c r="B77" s="25">
        <v>382</v>
      </c>
      <c r="C77" s="20" t="s">
        <v>102</v>
      </c>
      <c r="D77" s="46">
        <v>930000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930000</v>
      </c>
      <c r="P77" s="47">
        <f t="shared" si="15"/>
        <v>28.344152875560024</v>
      </c>
      <c r="Q77" s="9"/>
    </row>
    <row r="78" spans="1:120" ht="16.5" thickBot="1">
      <c r="A78" s="14" t="s">
        <v>57</v>
      </c>
      <c r="B78" s="23"/>
      <c r="C78" s="22"/>
      <c r="D78" s="15">
        <f t="shared" ref="D78:N78" si="17">SUM(D5,D17,D35,D49,D63,D66,D75)</f>
        <v>67538304</v>
      </c>
      <c r="E78" s="15">
        <f t="shared" si="17"/>
        <v>12145497</v>
      </c>
      <c r="F78" s="15">
        <f t="shared" si="17"/>
        <v>1730197</v>
      </c>
      <c r="G78" s="15">
        <f t="shared" si="17"/>
        <v>3185934</v>
      </c>
      <c r="H78" s="15">
        <f t="shared" si="17"/>
        <v>0</v>
      </c>
      <c r="I78" s="15">
        <f t="shared" si="17"/>
        <v>29099776</v>
      </c>
      <c r="J78" s="15">
        <f t="shared" si="17"/>
        <v>4463103</v>
      </c>
      <c r="K78" s="15">
        <f t="shared" si="17"/>
        <v>11158792</v>
      </c>
      <c r="L78" s="15">
        <f t="shared" si="17"/>
        <v>1003173</v>
      </c>
      <c r="M78" s="15">
        <f t="shared" si="17"/>
        <v>0</v>
      </c>
      <c r="N78" s="15">
        <f t="shared" si="17"/>
        <v>0</v>
      </c>
      <c r="O78" s="15">
        <f>SUM(D78:N78)</f>
        <v>130324776</v>
      </c>
      <c r="P78" s="38">
        <f t="shared" si="15"/>
        <v>3971.9842735667917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8" t="s">
        <v>181</v>
      </c>
      <c r="N80" s="48"/>
      <c r="O80" s="48"/>
      <c r="P80" s="43">
        <v>32811</v>
      </c>
    </row>
    <row r="81" spans="1:16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</row>
    <row r="82" spans="1:16" ht="15.75" customHeight="1" thickBot="1">
      <c r="A82" s="52" t="s">
        <v>92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4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22610262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22610262</v>
      </c>
      <c r="O5" s="33">
        <f t="shared" ref="O5:O36" si="1">(N5/O$68)</f>
        <v>744.95937530888602</v>
      </c>
      <c r="P5" s="6"/>
    </row>
    <row r="6" spans="1:133">
      <c r="A6" s="12"/>
      <c r="B6" s="25">
        <v>311</v>
      </c>
      <c r="C6" s="20" t="s">
        <v>3</v>
      </c>
      <c r="D6" s="46">
        <v>16135270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16135270</v>
      </c>
      <c r="O6" s="47">
        <f t="shared" si="1"/>
        <v>531.62235181707354</v>
      </c>
      <c r="P6" s="9"/>
    </row>
    <row r="7" spans="1:133">
      <c r="A7" s="12"/>
      <c r="B7" s="25">
        <v>312.41000000000003</v>
      </c>
      <c r="C7" s="20" t="s">
        <v>12</v>
      </c>
      <c r="D7" s="46">
        <v>300495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300495</v>
      </c>
      <c r="O7" s="47">
        <f t="shared" si="1"/>
        <v>9.9006622516556284</v>
      </c>
      <c r="P7" s="9"/>
    </row>
    <row r="8" spans="1:133">
      <c r="A8" s="12"/>
      <c r="B8" s="25">
        <v>312.42</v>
      </c>
      <c r="C8" s="20" t="s">
        <v>11</v>
      </c>
      <c r="D8" s="46">
        <v>300075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300075</v>
      </c>
      <c r="O8" s="47">
        <f t="shared" si="1"/>
        <v>9.8868241573589017</v>
      </c>
      <c r="P8" s="9"/>
    </row>
    <row r="9" spans="1:133">
      <c r="A9" s="12"/>
      <c r="B9" s="25">
        <v>312.51</v>
      </c>
      <c r="C9" s="20" t="s">
        <v>78</v>
      </c>
      <c r="D9" s="46">
        <v>252506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252506</v>
      </c>
      <c r="O9" s="47">
        <f t="shared" si="1"/>
        <v>8.3195281868801683</v>
      </c>
      <c r="P9" s="9"/>
    </row>
    <row r="10" spans="1:133">
      <c r="A10" s="12"/>
      <c r="B10" s="25">
        <v>312.52</v>
      </c>
      <c r="C10" s="20" t="s">
        <v>114</v>
      </c>
      <c r="D10" s="46">
        <v>213875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213875</v>
      </c>
      <c r="O10" s="47">
        <f t="shared" si="1"/>
        <v>7.0467200421732397</v>
      </c>
      <c r="P10" s="9"/>
    </row>
    <row r="11" spans="1:133">
      <c r="A11" s="12"/>
      <c r="B11" s="25">
        <v>314.10000000000002</v>
      </c>
      <c r="C11" s="20" t="s">
        <v>13</v>
      </c>
      <c r="D11" s="46">
        <v>2744101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2744101</v>
      </c>
      <c r="O11" s="47">
        <f t="shared" si="1"/>
        <v>90.412210470824689</v>
      </c>
      <c r="P11" s="9"/>
    </row>
    <row r="12" spans="1:133">
      <c r="A12" s="12"/>
      <c r="B12" s="25">
        <v>314.3</v>
      </c>
      <c r="C12" s="20" t="s">
        <v>14</v>
      </c>
      <c r="D12" s="46">
        <v>761746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761746</v>
      </c>
      <c r="O12" s="47">
        <f t="shared" si="1"/>
        <v>25.09788804322757</v>
      </c>
      <c r="P12" s="9"/>
    </row>
    <row r="13" spans="1:133">
      <c r="A13" s="12"/>
      <c r="B13" s="25">
        <v>314.39999999999998</v>
      </c>
      <c r="C13" s="20" t="s">
        <v>83</v>
      </c>
      <c r="D13" s="46">
        <v>25439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25439</v>
      </c>
      <c r="O13" s="47">
        <f t="shared" si="1"/>
        <v>0.8381601924154064</v>
      </c>
      <c r="P13" s="9"/>
    </row>
    <row r="14" spans="1:133">
      <c r="A14" s="12"/>
      <c r="B14" s="25">
        <v>314.8</v>
      </c>
      <c r="C14" s="20" t="s">
        <v>16</v>
      </c>
      <c r="D14" s="46">
        <v>12011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12011</v>
      </c>
      <c r="O14" s="47">
        <f t="shared" si="1"/>
        <v>0.39573654904286515</v>
      </c>
      <c r="P14" s="9"/>
    </row>
    <row r="15" spans="1:133">
      <c r="A15" s="12"/>
      <c r="B15" s="25">
        <v>315</v>
      </c>
      <c r="C15" s="20" t="s">
        <v>115</v>
      </c>
      <c r="D15" s="46">
        <v>1218831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1218831</v>
      </c>
      <c r="O15" s="47">
        <f t="shared" si="1"/>
        <v>40.157853118513394</v>
      </c>
      <c r="P15" s="9"/>
    </row>
    <row r="16" spans="1:133">
      <c r="A16" s="12"/>
      <c r="B16" s="25">
        <v>316</v>
      </c>
      <c r="C16" s="20" t="s">
        <v>116</v>
      </c>
      <c r="D16" s="46">
        <v>645913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645913</v>
      </c>
      <c r="O16" s="47">
        <f t="shared" si="1"/>
        <v>21.281440479720601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8374813</v>
      </c>
      <c r="E17" s="32">
        <f t="shared" si="3"/>
        <v>1952985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2012127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12339925</v>
      </c>
      <c r="O17" s="45">
        <f t="shared" si="1"/>
        <v>406.57391848703503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1566840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1566840</v>
      </c>
      <c r="O18" s="47">
        <f t="shared" si="1"/>
        <v>51.623999209251757</v>
      </c>
      <c r="P18" s="9"/>
    </row>
    <row r="19" spans="1:16">
      <c r="A19" s="12"/>
      <c r="B19" s="25">
        <v>323.10000000000002</v>
      </c>
      <c r="C19" s="20" t="s">
        <v>20</v>
      </c>
      <c r="D19" s="46">
        <v>2116905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2116905</v>
      </c>
      <c r="O19" s="47">
        <f t="shared" si="1"/>
        <v>69.747454779084705</v>
      </c>
      <c r="P19" s="9"/>
    </row>
    <row r="20" spans="1:16">
      <c r="A20" s="12"/>
      <c r="B20" s="25">
        <v>323.39999999999998</v>
      </c>
      <c r="C20" s="20" t="s">
        <v>21</v>
      </c>
      <c r="D20" s="46">
        <v>22356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22356</v>
      </c>
      <c r="O20" s="47">
        <f t="shared" si="1"/>
        <v>0.73658199070870811</v>
      </c>
      <c r="P20" s="9"/>
    </row>
    <row r="21" spans="1:16">
      <c r="A21" s="12"/>
      <c r="B21" s="25">
        <v>323.7</v>
      </c>
      <c r="C21" s="20" t="s">
        <v>22</v>
      </c>
      <c r="D21" s="46">
        <v>480673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480673</v>
      </c>
      <c r="O21" s="47">
        <f t="shared" si="1"/>
        <v>15.837138809264934</v>
      </c>
      <c r="P21" s="9"/>
    </row>
    <row r="22" spans="1:16">
      <c r="A22" s="12"/>
      <c r="B22" s="25">
        <v>324.12</v>
      </c>
      <c r="C22" s="20" t="s">
        <v>23</v>
      </c>
      <c r="D22" s="46">
        <v>275612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275612</v>
      </c>
      <c r="O22" s="47">
        <f t="shared" si="1"/>
        <v>9.0808210602616057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84644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84644</v>
      </c>
      <c r="O23" s="47">
        <f t="shared" si="1"/>
        <v>2.7888372706006392</v>
      </c>
      <c r="P23" s="9"/>
    </row>
    <row r="24" spans="1:16">
      <c r="A24" s="12"/>
      <c r="B24" s="25">
        <v>324.72000000000003</v>
      </c>
      <c r="C24" s="20" t="s">
        <v>24</v>
      </c>
      <c r="D24" s="46">
        <v>87731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87731</v>
      </c>
      <c r="O24" s="47">
        <f t="shared" si="1"/>
        <v>2.8905472636815919</v>
      </c>
      <c r="P24" s="9"/>
    </row>
    <row r="25" spans="1:16">
      <c r="A25" s="12"/>
      <c r="B25" s="25">
        <v>325.2</v>
      </c>
      <c r="C25" s="20" t="s">
        <v>25</v>
      </c>
      <c r="D25" s="46">
        <v>5052071</v>
      </c>
      <c r="E25" s="46">
        <v>0</v>
      </c>
      <c r="F25" s="46">
        <v>0</v>
      </c>
      <c r="G25" s="46">
        <v>0</v>
      </c>
      <c r="H25" s="46">
        <v>0</v>
      </c>
      <c r="I25" s="46">
        <v>1927483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6979554</v>
      </c>
      <c r="O25" s="47">
        <f t="shared" si="1"/>
        <v>229.96125333596916</v>
      </c>
      <c r="P25" s="9"/>
    </row>
    <row r="26" spans="1:16">
      <c r="A26" s="12"/>
      <c r="B26" s="25">
        <v>329</v>
      </c>
      <c r="C26" s="20" t="s">
        <v>26</v>
      </c>
      <c r="D26" s="46">
        <v>339465</v>
      </c>
      <c r="E26" s="46">
        <v>386145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725610</v>
      </c>
      <c r="O26" s="47">
        <f t="shared" si="1"/>
        <v>23.90728476821192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SUM(D28:D37)</f>
        <v>2879912</v>
      </c>
      <c r="E27" s="32">
        <f t="shared" si="5"/>
        <v>5382282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252221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8514415</v>
      </c>
      <c r="O27" s="45">
        <f t="shared" si="1"/>
        <v>280.53161345589933</v>
      </c>
      <c r="P27" s="10"/>
    </row>
    <row r="28" spans="1:16">
      <c r="A28" s="12"/>
      <c r="B28" s="25">
        <v>334.35</v>
      </c>
      <c r="C28" s="20" t="s">
        <v>127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252221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252221</v>
      </c>
      <c r="O28" s="47">
        <f t="shared" si="1"/>
        <v>8.3101380514645324</v>
      </c>
      <c r="P28" s="9"/>
    </row>
    <row r="29" spans="1:16">
      <c r="A29" s="12"/>
      <c r="B29" s="25">
        <v>334.7</v>
      </c>
      <c r="C29" s="20" t="s">
        <v>101</v>
      </c>
      <c r="D29" s="46">
        <v>0</v>
      </c>
      <c r="E29" s="46">
        <v>3000000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3000000</v>
      </c>
      <c r="O29" s="47">
        <f t="shared" si="1"/>
        <v>98.843530690916282</v>
      </c>
      <c r="P29" s="9"/>
    </row>
    <row r="30" spans="1:16">
      <c r="A30" s="12"/>
      <c r="B30" s="25">
        <v>335.12</v>
      </c>
      <c r="C30" s="20" t="s">
        <v>117</v>
      </c>
      <c r="D30" s="46">
        <v>769647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769647</v>
      </c>
      <c r="O30" s="47">
        <f t="shared" si="1"/>
        <v>25.35820895522388</v>
      </c>
      <c r="P30" s="9"/>
    </row>
    <row r="31" spans="1:16">
      <c r="A31" s="12"/>
      <c r="B31" s="25">
        <v>335.14</v>
      </c>
      <c r="C31" s="20" t="s">
        <v>118</v>
      </c>
      <c r="D31" s="46">
        <v>3250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3250</v>
      </c>
      <c r="O31" s="47">
        <f t="shared" si="1"/>
        <v>0.10708049158182598</v>
      </c>
      <c r="P31" s="9"/>
    </row>
    <row r="32" spans="1:16">
      <c r="A32" s="12"/>
      <c r="B32" s="25">
        <v>335.15</v>
      </c>
      <c r="C32" s="20" t="s">
        <v>119</v>
      </c>
      <c r="D32" s="46">
        <v>17147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17147</v>
      </c>
      <c r="O32" s="47">
        <f t="shared" si="1"/>
        <v>0.56495667358571378</v>
      </c>
      <c r="P32" s="9"/>
    </row>
    <row r="33" spans="1:16">
      <c r="A33" s="12"/>
      <c r="B33" s="25">
        <v>335.18</v>
      </c>
      <c r="C33" s="20" t="s">
        <v>120</v>
      </c>
      <c r="D33" s="46">
        <v>1840115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1840115</v>
      </c>
      <c r="O33" s="47">
        <f t="shared" si="1"/>
        <v>60.627821159105139</v>
      </c>
      <c r="P33" s="9"/>
    </row>
    <row r="34" spans="1:16">
      <c r="A34" s="12"/>
      <c r="B34" s="25">
        <v>335.49</v>
      </c>
      <c r="C34" s="20" t="s">
        <v>37</v>
      </c>
      <c r="D34" s="46">
        <v>4226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4226</v>
      </c>
      <c r="O34" s="47">
        <f t="shared" si="1"/>
        <v>0.1392375868999374</v>
      </c>
      <c r="P34" s="9"/>
    </row>
    <row r="35" spans="1:16">
      <c r="A35" s="12"/>
      <c r="B35" s="25">
        <v>335.9</v>
      </c>
      <c r="C35" s="20" t="s">
        <v>94</v>
      </c>
      <c r="D35" s="46">
        <v>225199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225199</v>
      </c>
      <c r="O35" s="47">
        <f t="shared" si="1"/>
        <v>7.4198214226878854</v>
      </c>
      <c r="P35" s="9"/>
    </row>
    <row r="36" spans="1:16">
      <c r="A36" s="12"/>
      <c r="B36" s="25">
        <v>337.9</v>
      </c>
      <c r="C36" s="20" t="s">
        <v>39</v>
      </c>
      <c r="D36" s="46">
        <v>0</v>
      </c>
      <c r="E36" s="46">
        <v>2382282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2382282</v>
      </c>
      <c r="O36" s="47">
        <f t="shared" si="1"/>
        <v>78.491054660472471</v>
      </c>
      <c r="P36" s="9"/>
    </row>
    <row r="37" spans="1:16">
      <c r="A37" s="12"/>
      <c r="B37" s="25">
        <v>338</v>
      </c>
      <c r="C37" s="20" t="s">
        <v>40</v>
      </c>
      <c r="D37" s="46">
        <v>20328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20328</v>
      </c>
      <c r="O37" s="47">
        <f t="shared" ref="O37:O66" si="7">(N37/O$68)</f>
        <v>0.66976376396164872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SUM(D39:D51)</f>
        <v>3557682</v>
      </c>
      <c r="E38" s="32">
        <f t="shared" si="8"/>
        <v>24800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13251112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16833594</v>
      </c>
      <c r="O38" s="45">
        <f t="shared" si="7"/>
        <v>554.63062172580806</v>
      </c>
      <c r="P38" s="10"/>
    </row>
    <row r="39" spans="1:16">
      <c r="A39" s="12"/>
      <c r="B39" s="25">
        <v>341.9</v>
      </c>
      <c r="C39" s="20" t="s">
        <v>121</v>
      </c>
      <c r="D39" s="46">
        <v>113550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9">SUM(D39:M39)</f>
        <v>113550</v>
      </c>
      <c r="O39" s="47">
        <f t="shared" si="7"/>
        <v>3.741227636651181</v>
      </c>
      <c r="P39" s="9"/>
    </row>
    <row r="40" spans="1:16">
      <c r="A40" s="12"/>
      <c r="B40" s="25">
        <v>342.2</v>
      </c>
      <c r="C40" s="20" t="s">
        <v>49</v>
      </c>
      <c r="D40" s="46">
        <v>27650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27650</v>
      </c>
      <c r="O40" s="47">
        <f t="shared" si="7"/>
        <v>0.91100787453461174</v>
      </c>
      <c r="P40" s="9"/>
    </row>
    <row r="41" spans="1:16">
      <c r="A41" s="12"/>
      <c r="B41" s="25">
        <v>342.5</v>
      </c>
      <c r="C41" s="20" t="s">
        <v>96</v>
      </c>
      <c r="D41" s="46">
        <v>368532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368532</v>
      </c>
      <c r="O41" s="47">
        <f t="shared" si="7"/>
        <v>12.142334684194919</v>
      </c>
      <c r="P41" s="9"/>
    </row>
    <row r="42" spans="1:16">
      <c r="A42" s="12"/>
      <c r="B42" s="25">
        <v>342.6</v>
      </c>
      <c r="C42" s="20" t="s">
        <v>50</v>
      </c>
      <c r="D42" s="46">
        <v>887079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887079</v>
      </c>
      <c r="O42" s="47">
        <f t="shared" si="7"/>
        <v>29.227340120589108</v>
      </c>
      <c r="P42" s="9"/>
    </row>
    <row r="43" spans="1:16">
      <c r="A43" s="12"/>
      <c r="B43" s="25">
        <v>342.9</v>
      </c>
      <c r="C43" s="20" t="s">
        <v>85</v>
      </c>
      <c r="D43" s="46">
        <v>27176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27176</v>
      </c>
      <c r="O43" s="47">
        <f t="shared" si="7"/>
        <v>0.89539059668544696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5364115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5364115</v>
      </c>
      <c r="O44" s="47">
        <f t="shared" si="7"/>
        <v>176.73602187736813</v>
      </c>
      <c r="P44" s="9"/>
    </row>
    <row r="45" spans="1:16">
      <c r="A45" s="12"/>
      <c r="B45" s="25">
        <v>343.4</v>
      </c>
      <c r="C45" s="20" t="s">
        <v>86</v>
      </c>
      <c r="D45" s="46">
        <v>1949447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1949447</v>
      </c>
      <c r="O45" s="47">
        <f t="shared" si="7"/>
        <v>64.230074791604892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6630485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6630485</v>
      </c>
      <c r="O46" s="47">
        <f t="shared" si="7"/>
        <v>218.46018253105333</v>
      </c>
      <c r="P46" s="9"/>
    </row>
    <row r="47" spans="1:16">
      <c r="A47" s="12"/>
      <c r="B47" s="25">
        <v>343.8</v>
      </c>
      <c r="C47" s="20" t="s">
        <v>53</v>
      </c>
      <c r="D47" s="46">
        <v>41640</v>
      </c>
      <c r="E47" s="46">
        <v>24800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66440</v>
      </c>
      <c r="O47" s="47">
        <f t="shared" si="7"/>
        <v>2.189054726368159</v>
      </c>
      <c r="P47" s="9"/>
    </row>
    <row r="48" spans="1:16">
      <c r="A48" s="12"/>
      <c r="B48" s="25">
        <v>343.9</v>
      </c>
      <c r="C48" s="20" t="s">
        <v>54</v>
      </c>
      <c r="D48" s="46">
        <v>20959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20959</v>
      </c>
      <c r="O48" s="47">
        <f t="shared" si="7"/>
        <v>0.69055385325030472</v>
      </c>
      <c r="P48" s="9"/>
    </row>
    <row r="49" spans="1:16">
      <c r="A49" s="12"/>
      <c r="B49" s="25">
        <v>344.5</v>
      </c>
      <c r="C49" s="20" t="s">
        <v>122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1256512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1256512</v>
      </c>
      <c r="O49" s="47">
        <f t="shared" si="7"/>
        <v>41.399360811834867</v>
      </c>
      <c r="P49" s="9"/>
    </row>
    <row r="50" spans="1:16">
      <c r="A50" s="12"/>
      <c r="B50" s="25">
        <v>347.2</v>
      </c>
      <c r="C50" s="20" t="s">
        <v>56</v>
      </c>
      <c r="D50" s="46">
        <v>114529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114529</v>
      </c>
      <c r="O50" s="47">
        <f t="shared" si="7"/>
        <v>3.7734835754999834</v>
      </c>
      <c r="P50" s="9"/>
    </row>
    <row r="51" spans="1:16">
      <c r="A51" s="12"/>
      <c r="B51" s="25">
        <v>347.4</v>
      </c>
      <c r="C51" s="20" t="s">
        <v>88</v>
      </c>
      <c r="D51" s="46">
        <v>7120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7120</v>
      </c>
      <c r="O51" s="47">
        <f t="shared" si="7"/>
        <v>0.23458864617310796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SUM(D53:D54)</f>
        <v>427084</v>
      </c>
      <c r="E52" s="32">
        <f t="shared" si="10"/>
        <v>34732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155085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616901</v>
      </c>
      <c r="O52" s="45">
        <f t="shared" si="7"/>
        <v>20.325557642252313</v>
      </c>
      <c r="P52" s="10"/>
    </row>
    <row r="53" spans="1:16">
      <c r="A53" s="13"/>
      <c r="B53" s="39">
        <v>351.1</v>
      </c>
      <c r="C53" s="21" t="s">
        <v>59</v>
      </c>
      <c r="D53" s="46">
        <v>152961</v>
      </c>
      <c r="E53" s="46">
        <v>34732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187693</v>
      </c>
      <c r="O53" s="47">
        <f t="shared" si="7"/>
        <v>6.1840796019900495</v>
      </c>
      <c r="P53" s="9"/>
    </row>
    <row r="54" spans="1:16">
      <c r="A54" s="13"/>
      <c r="B54" s="39">
        <v>354</v>
      </c>
      <c r="C54" s="21" t="s">
        <v>60</v>
      </c>
      <c r="D54" s="46">
        <v>274123</v>
      </c>
      <c r="E54" s="46">
        <v>0</v>
      </c>
      <c r="F54" s="46">
        <v>0</v>
      </c>
      <c r="G54" s="46">
        <v>0</v>
      </c>
      <c r="H54" s="46">
        <v>0</v>
      </c>
      <c r="I54" s="46">
        <v>155085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429208</v>
      </c>
      <c r="O54" s="47">
        <f t="shared" si="7"/>
        <v>14.141478040262264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SUM(D56:D62)</f>
        <v>1969438</v>
      </c>
      <c r="E55" s="32">
        <f t="shared" si="11"/>
        <v>165034</v>
      </c>
      <c r="F55" s="32">
        <f t="shared" si="11"/>
        <v>104</v>
      </c>
      <c r="G55" s="32">
        <f t="shared" si="11"/>
        <v>0</v>
      </c>
      <c r="H55" s="32">
        <f t="shared" si="11"/>
        <v>0</v>
      </c>
      <c r="I55" s="32">
        <f t="shared" si="11"/>
        <v>892083</v>
      </c>
      <c r="J55" s="32">
        <f t="shared" si="11"/>
        <v>0</v>
      </c>
      <c r="K55" s="32">
        <f t="shared" si="11"/>
        <v>9698243</v>
      </c>
      <c r="L55" s="32">
        <f t="shared" si="11"/>
        <v>535947</v>
      </c>
      <c r="M55" s="32">
        <f t="shared" si="11"/>
        <v>0</v>
      </c>
      <c r="N55" s="32">
        <f>SUM(D55:M55)</f>
        <v>13260849</v>
      </c>
      <c r="O55" s="45">
        <f t="shared" si="7"/>
        <v>436.91637837303546</v>
      </c>
      <c r="P55" s="10"/>
    </row>
    <row r="56" spans="1:16">
      <c r="A56" s="12"/>
      <c r="B56" s="25">
        <v>361.1</v>
      </c>
      <c r="C56" s="20" t="s">
        <v>61</v>
      </c>
      <c r="D56" s="46">
        <v>58475</v>
      </c>
      <c r="E56" s="46">
        <v>4468</v>
      </c>
      <c r="F56" s="46">
        <v>104</v>
      </c>
      <c r="G56" s="46">
        <v>0</v>
      </c>
      <c r="H56" s="46">
        <v>0</v>
      </c>
      <c r="I56" s="46">
        <v>11529</v>
      </c>
      <c r="J56" s="46">
        <v>0</v>
      </c>
      <c r="K56" s="46">
        <v>1119160</v>
      </c>
      <c r="L56" s="46">
        <v>535947</v>
      </c>
      <c r="M56" s="46">
        <v>0</v>
      </c>
      <c r="N56" s="46">
        <f>SUM(D56:M56)</f>
        <v>1729683</v>
      </c>
      <c r="O56" s="47">
        <f t="shared" si="7"/>
        <v>56.989324898685382</v>
      </c>
      <c r="P56" s="9"/>
    </row>
    <row r="57" spans="1:16">
      <c r="A57" s="12"/>
      <c r="B57" s="25">
        <v>361.4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2958634</v>
      </c>
      <c r="L57" s="46">
        <v>0</v>
      </c>
      <c r="M57" s="46">
        <v>0</v>
      </c>
      <c r="N57" s="46">
        <f t="shared" ref="N57:N62" si="12">SUM(D57:M57)</f>
        <v>2958634</v>
      </c>
      <c r="O57" s="47">
        <f t="shared" si="7"/>
        <v>97.480610194062805</v>
      </c>
      <c r="P57" s="9"/>
    </row>
    <row r="58" spans="1:16">
      <c r="A58" s="12"/>
      <c r="B58" s="25">
        <v>362</v>
      </c>
      <c r="C58" s="20" t="s">
        <v>63</v>
      </c>
      <c r="D58" s="46">
        <v>1037650</v>
      </c>
      <c r="E58" s="46">
        <v>0</v>
      </c>
      <c r="F58" s="46">
        <v>0</v>
      </c>
      <c r="G58" s="46">
        <v>0</v>
      </c>
      <c r="H58" s="46">
        <v>0</v>
      </c>
      <c r="I58" s="46">
        <v>302604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1340254</v>
      </c>
      <c r="O58" s="47">
        <f t="shared" si="7"/>
        <v>44.158479127541099</v>
      </c>
      <c r="P58" s="9"/>
    </row>
    <row r="59" spans="1:16">
      <c r="A59" s="12"/>
      <c r="B59" s="25">
        <v>364</v>
      </c>
      <c r="C59" s="20" t="s">
        <v>124</v>
      </c>
      <c r="D59" s="46">
        <v>42100</v>
      </c>
      <c r="E59" s="46">
        <v>0</v>
      </c>
      <c r="F59" s="46">
        <v>0</v>
      </c>
      <c r="G59" s="46">
        <v>0</v>
      </c>
      <c r="H59" s="46">
        <v>0</v>
      </c>
      <c r="I59" s="46">
        <v>-15773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26327</v>
      </c>
      <c r="O59" s="47">
        <f t="shared" si="7"/>
        <v>0.86741787749991761</v>
      </c>
      <c r="P59" s="9"/>
    </row>
    <row r="60" spans="1:16">
      <c r="A60" s="12"/>
      <c r="B60" s="25">
        <v>366</v>
      </c>
      <c r="C60" s="20" t="s">
        <v>65</v>
      </c>
      <c r="D60" s="46">
        <v>385526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385526</v>
      </c>
      <c r="O60" s="47">
        <f t="shared" si="7"/>
        <v>12.702250337715396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5607353</v>
      </c>
      <c r="L61" s="46">
        <v>0</v>
      </c>
      <c r="M61" s="46">
        <v>0</v>
      </c>
      <c r="N61" s="46">
        <f t="shared" si="12"/>
        <v>5607353</v>
      </c>
      <c r="O61" s="47">
        <f t="shared" si="7"/>
        <v>184.75018945010049</v>
      </c>
      <c r="P61" s="9"/>
    </row>
    <row r="62" spans="1:16">
      <c r="A62" s="12"/>
      <c r="B62" s="25">
        <v>369.9</v>
      </c>
      <c r="C62" s="20" t="s">
        <v>68</v>
      </c>
      <c r="D62" s="46">
        <v>445687</v>
      </c>
      <c r="E62" s="46">
        <v>160566</v>
      </c>
      <c r="F62" s="46">
        <v>0</v>
      </c>
      <c r="G62" s="46">
        <v>0</v>
      </c>
      <c r="H62" s="46">
        <v>0</v>
      </c>
      <c r="I62" s="46">
        <v>593723</v>
      </c>
      <c r="J62" s="46">
        <v>0</v>
      </c>
      <c r="K62" s="46">
        <v>13096</v>
      </c>
      <c r="L62" s="46">
        <v>0</v>
      </c>
      <c r="M62" s="46">
        <v>0</v>
      </c>
      <c r="N62" s="46">
        <f t="shared" si="12"/>
        <v>1213072</v>
      </c>
      <c r="O62" s="47">
        <f t="shared" si="7"/>
        <v>39.968106487430397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SUM(D64:D65)</f>
        <v>4968132</v>
      </c>
      <c r="E63" s="32">
        <f t="shared" si="13"/>
        <v>2394176</v>
      </c>
      <c r="F63" s="32">
        <f t="shared" si="13"/>
        <v>1568251</v>
      </c>
      <c r="G63" s="32">
        <f t="shared" si="13"/>
        <v>3388906</v>
      </c>
      <c r="H63" s="32">
        <f t="shared" si="13"/>
        <v>0</v>
      </c>
      <c r="I63" s="32">
        <f t="shared" si="13"/>
        <v>7608867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19928332</v>
      </c>
      <c r="O63" s="45">
        <f t="shared" si="7"/>
        <v>656.59556522025639</v>
      </c>
      <c r="P63" s="9"/>
    </row>
    <row r="64" spans="1:16">
      <c r="A64" s="12"/>
      <c r="B64" s="25">
        <v>381</v>
      </c>
      <c r="C64" s="20" t="s">
        <v>69</v>
      </c>
      <c r="D64" s="46">
        <v>4968132</v>
      </c>
      <c r="E64" s="46">
        <v>2394176</v>
      </c>
      <c r="F64" s="46">
        <v>1568251</v>
      </c>
      <c r="G64" s="46">
        <v>3388906</v>
      </c>
      <c r="H64" s="46">
        <v>0</v>
      </c>
      <c r="I64" s="46">
        <v>240920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12560385</v>
      </c>
      <c r="O64" s="47">
        <f t="shared" si="7"/>
        <v>413.83760007907483</v>
      </c>
      <c r="P64" s="9"/>
    </row>
    <row r="65" spans="1:119" ht="15.75" thickBot="1">
      <c r="A65" s="12"/>
      <c r="B65" s="25">
        <v>389.7</v>
      </c>
      <c r="C65" s="20" t="s">
        <v>128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7367947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7367947</v>
      </c>
      <c r="O65" s="47">
        <f t="shared" si="7"/>
        <v>242.7579651411815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4">SUM(D5,D17,D27,D38,D52,D55,D63)</f>
        <v>44787323</v>
      </c>
      <c r="E66" s="15">
        <f t="shared" si="14"/>
        <v>9954009</v>
      </c>
      <c r="F66" s="15">
        <f t="shared" si="14"/>
        <v>1568355</v>
      </c>
      <c r="G66" s="15">
        <f t="shared" si="14"/>
        <v>3388906</v>
      </c>
      <c r="H66" s="15">
        <f t="shared" si="14"/>
        <v>0</v>
      </c>
      <c r="I66" s="15">
        <f t="shared" si="14"/>
        <v>24171495</v>
      </c>
      <c r="J66" s="15">
        <f t="shared" si="14"/>
        <v>0</v>
      </c>
      <c r="K66" s="15">
        <f t="shared" si="14"/>
        <v>9698243</v>
      </c>
      <c r="L66" s="15">
        <f t="shared" si="14"/>
        <v>535947</v>
      </c>
      <c r="M66" s="15">
        <f t="shared" si="14"/>
        <v>0</v>
      </c>
      <c r="N66" s="15">
        <f>SUM(D66:M66)</f>
        <v>94104278</v>
      </c>
      <c r="O66" s="38">
        <f t="shared" si="7"/>
        <v>3100.5330302131724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129</v>
      </c>
      <c r="M68" s="48"/>
      <c r="N68" s="48"/>
      <c r="O68" s="43">
        <v>30351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21791838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21791838</v>
      </c>
      <c r="O5" s="33">
        <f t="shared" ref="O5:O36" si="1">(N5/O$72)</f>
        <v>720.79641451394173</v>
      </c>
      <c r="P5" s="6"/>
    </row>
    <row r="6" spans="1:133">
      <c r="A6" s="12"/>
      <c r="B6" s="25">
        <v>311</v>
      </c>
      <c r="C6" s="20" t="s">
        <v>3</v>
      </c>
      <c r="D6" s="46">
        <v>15467882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15467882</v>
      </c>
      <c r="O6" s="47">
        <f t="shared" si="1"/>
        <v>511.62246551781169</v>
      </c>
      <c r="P6" s="9"/>
    </row>
    <row r="7" spans="1:133">
      <c r="A7" s="12"/>
      <c r="B7" s="25">
        <v>312.41000000000003</v>
      </c>
      <c r="C7" s="20" t="s">
        <v>12</v>
      </c>
      <c r="D7" s="46">
        <v>293945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293945</v>
      </c>
      <c r="O7" s="47">
        <f t="shared" si="1"/>
        <v>9.7226540535176795</v>
      </c>
      <c r="P7" s="9"/>
    </row>
    <row r="8" spans="1:133">
      <c r="A8" s="12"/>
      <c r="B8" s="25">
        <v>312.42</v>
      </c>
      <c r="C8" s="20" t="s">
        <v>11</v>
      </c>
      <c r="D8" s="46">
        <v>292876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292876</v>
      </c>
      <c r="O8" s="47">
        <f t="shared" si="1"/>
        <v>9.687295339529653</v>
      </c>
      <c r="P8" s="9"/>
    </row>
    <row r="9" spans="1:133">
      <c r="A9" s="12"/>
      <c r="B9" s="25">
        <v>312.51</v>
      </c>
      <c r="C9" s="20" t="s">
        <v>78</v>
      </c>
      <c r="D9" s="46">
        <v>257245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257245</v>
      </c>
      <c r="O9" s="47">
        <f t="shared" si="1"/>
        <v>8.5087487182879631</v>
      </c>
      <c r="P9" s="9"/>
    </row>
    <row r="10" spans="1:133">
      <c r="A10" s="12"/>
      <c r="B10" s="25">
        <v>312.52</v>
      </c>
      <c r="C10" s="20" t="s">
        <v>114</v>
      </c>
      <c r="D10" s="46">
        <v>197350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197350</v>
      </c>
      <c r="O10" s="47">
        <f t="shared" si="1"/>
        <v>6.5276353653292762</v>
      </c>
      <c r="P10" s="9"/>
    </row>
    <row r="11" spans="1:133">
      <c r="A11" s="12"/>
      <c r="B11" s="25">
        <v>314.10000000000002</v>
      </c>
      <c r="C11" s="20" t="s">
        <v>13</v>
      </c>
      <c r="D11" s="46">
        <v>2497523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2497523</v>
      </c>
      <c r="O11" s="47">
        <f t="shared" si="1"/>
        <v>82.609168789071546</v>
      </c>
      <c r="P11" s="9"/>
    </row>
    <row r="12" spans="1:133">
      <c r="A12" s="12"/>
      <c r="B12" s="25">
        <v>314.3</v>
      </c>
      <c r="C12" s="20" t="s">
        <v>14</v>
      </c>
      <c r="D12" s="46">
        <v>769283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769283</v>
      </c>
      <c r="O12" s="47">
        <f t="shared" si="1"/>
        <v>25.445142724837098</v>
      </c>
      <c r="P12" s="9"/>
    </row>
    <row r="13" spans="1:133">
      <c r="A13" s="12"/>
      <c r="B13" s="25">
        <v>314.39999999999998</v>
      </c>
      <c r="C13" s="20" t="s">
        <v>83</v>
      </c>
      <c r="D13" s="46">
        <v>20820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20820</v>
      </c>
      <c r="O13" s="47">
        <f t="shared" si="1"/>
        <v>0.68865147355538647</v>
      </c>
      <c r="P13" s="9"/>
    </row>
    <row r="14" spans="1:133">
      <c r="A14" s="12"/>
      <c r="B14" s="25">
        <v>314.8</v>
      </c>
      <c r="C14" s="20" t="s">
        <v>16</v>
      </c>
      <c r="D14" s="46">
        <v>10211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10211</v>
      </c>
      <c r="O14" s="47">
        <f t="shared" si="1"/>
        <v>0.33774352528693813</v>
      </c>
      <c r="P14" s="9"/>
    </row>
    <row r="15" spans="1:133">
      <c r="A15" s="12"/>
      <c r="B15" s="25">
        <v>315</v>
      </c>
      <c r="C15" s="20" t="s">
        <v>115</v>
      </c>
      <c r="D15" s="46">
        <v>1319433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1319433</v>
      </c>
      <c r="O15" s="47">
        <f t="shared" si="1"/>
        <v>43.642145999404626</v>
      </c>
      <c r="P15" s="9"/>
    </row>
    <row r="16" spans="1:133">
      <c r="A16" s="12"/>
      <c r="B16" s="25">
        <v>316</v>
      </c>
      <c r="C16" s="20" t="s">
        <v>116</v>
      </c>
      <c r="D16" s="46">
        <v>665270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665270</v>
      </c>
      <c r="O16" s="47">
        <f t="shared" si="1"/>
        <v>22.004763007309894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6890820</v>
      </c>
      <c r="E17" s="32">
        <f t="shared" si="3"/>
        <v>2076114</v>
      </c>
      <c r="F17" s="32">
        <f t="shared" si="3"/>
        <v>205</v>
      </c>
      <c r="G17" s="32">
        <f t="shared" si="3"/>
        <v>0</v>
      </c>
      <c r="H17" s="32">
        <f t="shared" si="3"/>
        <v>0</v>
      </c>
      <c r="I17" s="32">
        <f t="shared" si="3"/>
        <v>2011390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10978529</v>
      </c>
      <c r="O17" s="45">
        <f t="shared" si="1"/>
        <v>363.13065193662555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1735700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1735700</v>
      </c>
      <c r="O18" s="47">
        <f t="shared" si="1"/>
        <v>57.410776304038635</v>
      </c>
      <c r="P18" s="9"/>
    </row>
    <row r="19" spans="1:16">
      <c r="A19" s="12"/>
      <c r="B19" s="25">
        <v>323.10000000000002</v>
      </c>
      <c r="C19" s="20" t="s">
        <v>20</v>
      </c>
      <c r="D19" s="46">
        <v>1949911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1949911</v>
      </c>
      <c r="O19" s="47">
        <f t="shared" si="1"/>
        <v>64.496113518340891</v>
      </c>
      <c r="P19" s="9"/>
    </row>
    <row r="20" spans="1:16">
      <c r="A20" s="12"/>
      <c r="B20" s="25">
        <v>323.39999999999998</v>
      </c>
      <c r="C20" s="20" t="s">
        <v>21</v>
      </c>
      <c r="D20" s="46">
        <v>22609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22609</v>
      </c>
      <c r="O20" s="47">
        <f t="shared" si="1"/>
        <v>0.74782522409287866</v>
      </c>
      <c r="P20" s="9"/>
    </row>
    <row r="21" spans="1:16">
      <c r="A21" s="12"/>
      <c r="B21" s="25">
        <v>323.7</v>
      </c>
      <c r="C21" s="20" t="s">
        <v>22</v>
      </c>
      <c r="D21" s="46">
        <v>319928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319928</v>
      </c>
      <c r="O21" s="47">
        <f t="shared" si="1"/>
        <v>10.582079184996527</v>
      </c>
      <c r="P21" s="9"/>
    </row>
    <row r="22" spans="1:16">
      <c r="A22" s="12"/>
      <c r="B22" s="25">
        <v>324.12</v>
      </c>
      <c r="C22" s="20" t="s">
        <v>23</v>
      </c>
      <c r="D22" s="46">
        <v>234964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234964</v>
      </c>
      <c r="O22" s="47">
        <f t="shared" si="1"/>
        <v>7.7717725664009523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61883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61883</v>
      </c>
      <c r="O23" s="47">
        <f t="shared" si="1"/>
        <v>2.0468693149869348</v>
      </c>
      <c r="P23" s="9"/>
    </row>
    <row r="24" spans="1:16">
      <c r="A24" s="12"/>
      <c r="B24" s="25">
        <v>324.72000000000003</v>
      </c>
      <c r="C24" s="20" t="s">
        <v>24</v>
      </c>
      <c r="D24" s="46">
        <v>66355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66355</v>
      </c>
      <c r="O24" s="47">
        <f t="shared" si="1"/>
        <v>2.1947871531108389</v>
      </c>
      <c r="P24" s="9"/>
    </row>
    <row r="25" spans="1:16">
      <c r="A25" s="12"/>
      <c r="B25" s="25">
        <v>325.2</v>
      </c>
      <c r="C25" s="20" t="s">
        <v>25</v>
      </c>
      <c r="D25" s="46">
        <v>4065279</v>
      </c>
      <c r="E25" s="46">
        <v>0</v>
      </c>
      <c r="F25" s="46">
        <v>0</v>
      </c>
      <c r="G25" s="46">
        <v>0</v>
      </c>
      <c r="H25" s="46">
        <v>0</v>
      </c>
      <c r="I25" s="46">
        <v>1949507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6014786</v>
      </c>
      <c r="O25" s="47">
        <f t="shared" si="1"/>
        <v>198.94770614891013</v>
      </c>
      <c r="P25" s="9"/>
    </row>
    <row r="26" spans="1:16">
      <c r="A26" s="12"/>
      <c r="B26" s="25">
        <v>329</v>
      </c>
      <c r="C26" s="20" t="s">
        <v>26</v>
      </c>
      <c r="D26" s="46">
        <v>214935</v>
      </c>
      <c r="E26" s="46">
        <v>340414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555349</v>
      </c>
      <c r="O26" s="47">
        <f t="shared" si="1"/>
        <v>18.368967684318459</v>
      </c>
      <c r="P26" s="9"/>
    </row>
    <row r="27" spans="1:16">
      <c r="A27" s="12"/>
      <c r="B27" s="25">
        <v>367</v>
      </c>
      <c r="C27" s="20" t="s">
        <v>66</v>
      </c>
      <c r="D27" s="46">
        <v>16839</v>
      </c>
      <c r="E27" s="46">
        <v>0</v>
      </c>
      <c r="F27" s="46">
        <v>205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17044</v>
      </c>
      <c r="O27" s="47">
        <f t="shared" si="1"/>
        <v>0.5637548374292991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SUM(D29:D40)</f>
        <v>2628369</v>
      </c>
      <c r="E28" s="32">
        <f t="shared" si="5"/>
        <v>869231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3497600</v>
      </c>
      <c r="O28" s="45">
        <f t="shared" si="1"/>
        <v>115.68815532696061</v>
      </c>
      <c r="P28" s="10"/>
    </row>
    <row r="29" spans="1:16">
      <c r="A29" s="12"/>
      <c r="B29" s="25">
        <v>334.39</v>
      </c>
      <c r="C29" s="20" t="s">
        <v>31</v>
      </c>
      <c r="D29" s="46">
        <v>0</v>
      </c>
      <c r="E29" s="46">
        <v>10000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10000</v>
      </c>
      <c r="O29" s="47">
        <f t="shared" si="1"/>
        <v>0.33076439652035855</v>
      </c>
      <c r="P29" s="9"/>
    </row>
    <row r="30" spans="1:16">
      <c r="A30" s="12"/>
      <c r="B30" s="25">
        <v>334.7</v>
      </c>
      <c r="C30" s="20" t="s">
        <v>101</v>
      </c>
      <c r="D30" s="46">
        <v>0</v>
      </c>
      <c r="E30" s="46">
        <v>300500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300500</v>
      </c>
      <c r="O30" s="47">
        <f t="shared" si="1"/>
        <v>9.9394701154367748</v>
      </c>
      <c r="P30" s="9"/>
    </row>
    <row r="31" spans="1:16">
      <c r="A31" s="12"/>
      <c r="B31" s="25">
        <v>334.9</v>
      </c>
      <c r="C31" s="20" t="s">
        <v>107</v>
      </c>
      <c r="D31" s="46">
        <v>0</v>
      </c>
      <c r="E31" s="46">
        <v>30000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30000</v>
      </c>
      <c r="O31" s="47">
        <f t="shared" si="1"/>
        <v>0.99229318956107559</v>
      </c>
      <c r="P31" s="9"/>
    </row>
    <row r="32" spans="1:16">
      <c r="A32" s="12"/>
      <c r="B32" s="25">
        <v>335.12</v>
      </c>
      <c r="C32" s="20" t="s">
        <v>117</v>
      </c>
      <c r="D32" s="46">
        <v>692612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692612</v>
      </c>
      <c r="O32" s="47">
        <f t="shared" si="1"/>
        <v>22.909139020275859</v>
      </c>
      <c r="P32" s="9"/>
    </row>
    <row r="33" spans="1:16">
      <c r="A33" s="12"/>
      <c r="B33" s="25">
        <v>335.14</v>
      </c>
      <c r="C33" s="20" t="s">
        <v>118</v>
      </c>
      <c r="D33" s="46">
        <v>3255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3255</v>
      </c>
      <c r="O33" s="47">
        <f t="shared" si="1"/>
        <v>0.10766381106737671</v>
      </c>
      <c r="P33" s="9"/>
    </row>
    <row r="34" spans="1:16">
      <c r="A34" s="12"/>
      <c r="B34" s="25">
        <v>335.15</v>
      </c>
      <c r="C34" s="20" t="s">
        <v>119</v>
      </c>
      <c r="D34" s="46">
        <v>18039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18039</v>
      </c>
      <c r="O34" s="47">
        <f t="shared" si="1"/>
        <v>0.59666589488307475</v>
      </c>
      <c r="P34" s="9"/>
    </row>
    <row r="35" spans="1:16">
      <c r="A35" s="12"/>
      <c r="B35" s="25">
        <v>335.18</v>
      </c>
      <c r="C35" s="20" t="s">
        <v>120</v>
      </c>
      <c r="D35" s="46">
        <v>1731664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1731664</v>
      </c>
      <c r="O35" s="47">
        <f t="shared" si="1"/>
        <v>57.277279793603014</v>
      </c>
      <c r="P35" s="9"/>
    </row>
    <row r="36" spans="1:16">
      <c r="A36" s="12"/>
      <c r="B36" s="25">
        <v>335.49</v>
      </c>
      <c r="C36" s="20" t="s">
        <v>37</v>
      </c>
      <c r="D36" s="46">
        <v>3916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3916</v>
      </c>
      <c r="O36" s="47">
        <f t="shared" si="1"/>
        <v>0.1295273376773724</v>
      </c>
      <c r="P36" s="9"/>
    </row>
    <row r="37" spans="1:16">
      <c r="A37" s="12"/>
      <c r="B37" s="25">
        <v>335.9</v>
      </c>
      <c r="C37" s="20" t="s">
        <v>94</v>
      </c>
      <c r="D37" s="46">
        <v>157082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157082</v>
      </c>
      <c r="O37" s="47">
        <f t="shared" ref="O37:O68" si="7">(N37/O$72)</f>
        <v>5.1957132934210959</v>
      </c>
      <c r="P37" s="9"/>
    </row>
    <row r="38" spans="1:16">
      <c r="A38" s="12"/>
      <c r="B38" s="25">
        <v>337.7</v>
      </c>
      <c r="C38" s="20" t="s">
        <v>38</v>
      </c>
      <c r="D38" s="46">
        <v>0</v>
      </c>
      <c r="E38" s="46">
        <v>36100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36100</v>
      </c>
      <c r="O38" s="47">
        <f t="shared" si="7"/>
        <v>1.1940594714384944</v>
      </c>
      <c r="P38" s="9"/>
    </row>
    <row r="39" spans="1:16">
      <c r="A39" s="12"/>
      <c r="B39" s="25">
        <v>337.9</v>
      </c>
      <c r="C39" s="20" t="s">
        <v>39</v>
      </c>
      <c r="D39" s="46">
        <v>0</v>
      </c>
      <c r="E39" s="46">
        <v>492631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492631</v>
      </c>
      <c r="O39" s="47">
        <f t="shared" si="7"/>
        <v>16.294479542222074</v>
      </c>
      <c r="P39" s="9"/>
    </row>
    <row r="40" spans="1:16">
      <c r="A40" s="12"/>
      <c r="B40" s="25">
        <v>338</v>
      </c>
      <c r="C40" s="20" t="s">
        <v>40</v>
      </c>
      <c r="D40" s="46">
        <v>21801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21801</v>
      </c>
      <c r="O40" s="47">
        <f t="shared" si="7"/>
        <v>0.72109946085403365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SUM(D42:D54)</f>
        <v>3424154</v>
      </c>
      <c r="E41" s="32">
        <f t="shared" si="8"/>
        <v>31496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12961200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16416850</v>
      </c>
      <c r="O41" s="45">
        <f t="shared" si="7"/>
        <v>543.01094830152488</v>
      </c>
      <c r="P41" s="10"/>
    </row>
    <row r="42" spans="1:16">
      <c r="A42" s="12"/>
      <c r="B42" s="25">
        <v>341.9</v>
      </c>
      <c r="C42" s="20" t="s">
        <v>121</v>
      </c>
      <c r="D42" s="46">
        <v>57775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4" si="9">SUM(D42:M42)</f>
        <v>57775</v>
      </c>
      <c r="O42" s="47">
        <f t="shared" si="7"/>
        <v>1.9109913008963715</v>
      </c>
      <c r="P42" s="9"/>
    </row>
    <row r="43" spans="1:16">
      <c r="A43" s="12"/>
      <c r="B43" s="25">
        <v>342.2</v>
      </c>
      <c r="C43" s="20" t="s">
        <v>49</v>
      </c>
      <c r="D43" s="46">
        <v>33250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33250</v>
      </c>
      <c r="O43" s="47">
        <f t="shared" si="7"/>
        <v>1.0997916184301921</v>
      </c>
      <c r="P43" s="9"/>
    </row>
    <row r="44" spans="1:16">
      <c r="A44" s="12"/>
      <c r="B44" s="25">
        <v>342.5</v>
      </c>
      <c r="C44" s="20" t="s">
        <v>96</v>
      </c>
      <c r="D44" s="46">
        <v>362840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362840</v>
      </c>
      <c r="O44" s="47">
        <f t="shared" si="7"/>
        <v>12.001455363344689</v>
      </c>
      <c r="P44" s="9"/>
    </row>
    <row r="45" spans="1:16">
      <c r="A45" s="12"/>
      <c r="B45" s="25">
        <v>342.6</v>
      </c>
      <c r="C45" s="20" t="s">
        <v>50</v>
      </c>
      <c r="D45" s="46">
        <v>809502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809502</v>
      </c>
      <c r="O45" s="47">
        <f t="shared" si="7"/>
        <v>26.775444051202328</v>
      </c>
      <c r="P45" s="9"/>
    </row>
    <row r="46" spans="1:16">
      <c r="A46" s="12"/>
      <c r="B46" s="25">
        <v>342.9</v>
      </c>
      <c r="C46" s="20" t="s">
        <v>85</v>
      </c>
      <c r="D46" s="46">
        <v>26430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26430</v>
      </c>
      <c r="O46" s="47">
        <f t="shared" si="7"/>
        <v>0.87421030000330768</v>
      </c>
      <c r="P46" s="9"/>
    </row>
    <row r="47" spans="1:16">
      <c r="A47" s="12"/>
      <c r="B47" s="25">
        <v>343.3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5361791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5361791</v>
      </c>
      <c r="O47" s="47">
        <f t="shared" si="7"/>
        <v>177.34895643832897</v>
      </c>
      <c r="P47" s="9"/>
    </row>
    <row r="48" spans="1:16">
      <c r="A48" s="12"/>
      <c r="B48" s="25">
        <v>343.4</v>
      </c>
      <c r="C48" s="20" t="s">
        <v>86</v>
      </c>
      <c r="D48" s="46">
        <v>1931700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1931700</v>
      </c>
      <c r="O48" s="47">
        <f t="shared" si="7"/>
        <v>63.893758475837657</v>
      </c>
      <c r="P48" s="9"/>
    </row>
    <row r="49" spans="1:16">
      <c r="A49" s="12"/>
      <c r="B49" s="25">
        <v>343.5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6604587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6604587</v>
      </c>
      <c r="O49" s="47">
        <f t="shared" si="7"/>
        <v>218.45622333212054</v>
      </c>
      <c r="P49" s="9"/>
    </row>
    <row r="50" spans="1:16">
      <c r="A50" s="12"/>
      <c r="B50" s="25">
        <v>343.8</v>
      </c>
      <c r="C50" s="20" t="s">
        <v>53</v>
      </c>
      <c r="D50" s="46">
        <v>46350</v>
      </c>
      <c r="E50" s="46">
        <v>31496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77846</v>
      </c>
      <c r="O50" s="47">
        <f t="shared" si="7"/>
        <v>2.574868521152383</v>
      </c>
      <c r="P50" s="9"/>
    </row>
    <row r="51" spans="1:16">
      <c r="A51" s="12"/>
      <c r="B51" s="25">
        <v>343.9</v>
      </c>
      <c r="C51" s="20" t="s">
        <v>54</v>
      </c>
      <c r="D51" s="46">
        <v>27672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27672</v>
      </c>
      <c r="O51" s="47">
        <f t="shared" si="7"/>
        <v>0.91529123805113621</v>
      </c>
      <c r="P51" s="9"/>
    </row>
    <row r="52" spans="1:16">
      <c r="A52" s="12"/>
      <c r="B52" s="25">
        <v>344.5</v>
      </c>
      <c r="C52" s="20" t="s">
        <v>122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994822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994822</v>
      </c>
      <c r="O52" s="47">
        <f t="shared" si="7"/>
        <v>32.905169847517612</v>
      </c>
      <c r="P52" s="9"/>
    </row>
    <row r="53" spans="1:16">
      <c r="A53" s="12"/>
      <c r="B53" s="25">
        <v>347.2</v>
      </c>
      <c r="C53" s="20" t="s">
        <v>56</v>
      </c>
      <c r="D53" s="46">
        <v>121910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121910</v>
      </c>
      <c r="O53" s="47">
        <f t="shared" si="7"/>
        <v>4.0323487579796913</v>
      </c>
      <c r="P53" s="9"/>
    </row>
    <row r="54" spans="1:16">
      <c r="A54" s="12"/>
      <c r="B54" s="25">
        <v>347.4</v>
      </c>
      <c r="C54" s="20" t="s">
        <v>88</v>
      </c>
      <c r="D54" s="46">
        <v>6725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6725</v>
      </c>
      <c r="O54" s="47">
        <f t="shared" si="7"/>
        <v>0.22243905665994113</v>
      </c>
      <c r="P54" s="9"/>
    </row>
    <row r="55" spans="1:16" ht="15.75">
      <c r="A55" s="29" t="s">
        <v>46</v>
      </c>
      <c r="B55" s="30"/>
      <c r="C55" s="31"/>
      <c r="D55" s="32">
        <f t="shared" ref="D55:M55" si="10">SUM(D56:D57)</f>
        <v>355032</v>
      </c>
      <c r="E55" s="32">
        <f t="shared" si="10"/>
        <v>21018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57540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433590</v>
      </c>
      <c r="O55" s="45">
        <f t="shared" si="7"/>
        <v>14.341613468726226</v>
      </c>
      <c r="P55" s="10"/>
    </row>
    <row r="56" spans="1:16">
      <c r="A56" s="13"/>
      <c r="B56" s="39">
        <v>351.1</v>
      </c>
      <c r="C56" s="21" t="s">
        <v>59</v>
      </c>
      <c r="D56" s="46">
        <v>71862</v>
      </c>
      <c r="E56" s="46">
        <v>21018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92880</v>
      </c>
      <c r="O56" s="47">
        <f t="shared" si="7"/>
        <v>3.0721397148810903</v>
      </c>
      <c r="P56" s="9"/>
    </row>
    <row r="57" spans="1:16">
      <c r="A57" s="13"/>
      <c r="B57" s="39">
        <v>354</v>
      </c>
      <c r="C57" s="21" t="s">
        <v>60</v>
      </c>
      <c r="D57" s="46">
        <v>283170</v>
      </c>
      <c r="E57" s="46">
        <v>0</v>
      </c>
      <c r="F57" s="46">
        <v>0</v>
      </c>
      <c r="G57" s="46">
        <v>0</v>
      </c>
      <c r="H57" s="46">
        <v>0</v>
      </c>
      <c r="I57" s="46">
        <v>57540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340710</v>
      </c>
      <c r="O57" s="47">
        <f t="shared" si="7"/>
        <v>11.269473753845135</v>
      </c>
      <c r="P57" s="9"/>
    </row>
    <row r="58" spans="1:16" ht="15.75">
      <c r="A58" s="29" t="s">
        <v>4</v>
      </c>
      <c r="B58" s="30"/>
      <c r="C58" s="31"/>
      <c r="D58" s="32">
        <f t="shared" ref="D58:M58" si="11">SUM(D59:D65)</f>
        <v>2512465</v>
      </c>
      <c r="E58" s="32">
        <f t="shared" si="11"/>
        <v>125051</v>
      </c>
      <c r="F58" s="32">
        <f t="shared" si="11"/>
        <v>1624317</v>
      </c>
      <c r="G58" s="32">
        <f t="shared" si="11"/>
        <v>15569</v>
      </c>
      <c r="H58" s="32">
        <f t="shared" si="11"/>
        <v>0</v>
      </c>
      <c r="I58" s="32">
        <f t="shared" si="11"/>
        <v>760395</v>
      </c>
      <c r="J58" s="32">
        <f t="shared" si="11"/>
        <v>0</v>
      </c>
      <c r="K58" s="32">
        <f t="shared" si="11"/>
        <v>9534254</v>
      </c>
      <c r="L58" s="32">
        <f t="shared" si="11"/>
        <v>579199</v>
      </c>
      <c r="M58" s="32">
        <f t="shared" si="11"/>
        <v>0</v>
      </c>
      <c r="N58" s="32">
        <f>SUM(D58:M58)</f>
        <v>15151250</v>
      </c>
      <c r="O58" s="45">
        <f t="shared" si="7"/>
        <v>501.14940627790827</v>
      </c>
      <c r="P58" s="10"/>
    </row>
    <row r="59" spans="1:16">
      <c r="A59" s="12"/>
      <c r="B59" s="25">
        <v>361.1</v>
      </c>
      <c r="C59" s="20" t="s">
        <v>61</v>
      </c>
      <c r="D59" s="46">
        <v>74034</v>
      </c>
      <c r="E59" s="46">
        <v>6795</v>
      </c>
      <c r="F59" s="46">
        <v>97</v>
      </c>
      <c r="G59" s="46">
        <v>0</v>
      </c>
      <c r="H59" s="46">
        <v>0</v>
      </c>
      <c r="I59" s="46">
        <v>13261</v>
      </c>
      <c r="J59" s="46">
        <v>0</v>
      </c>
      <c r="K59" s="46">
        <v>1060460</v>
      </c>
      <c r="L59" s="46">
        <v>579199</v>
      </c>
      <c r="M59" s="46">
        <v>0</v>
      </c>
      <c r="N59" s="46">
        <f>SUM(D59:M59)</f>
        <v>1733846</v>
      </c>
      <c r="O59" s="47">
        <f t="shared" si="7"/>
        <v>57.34945258492376</v>
      </c>
      <c r="P59" s="9"/>
    </row>
    <row r="60" spans="1:16">
      <c r="A60" s="12"/>
      <c r="B60" s="25">
        <v>361.4</v>
      </c>
      <c r="C60" s="20" t="s">
        <v>123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3887339</v>
      </c>
      <c r="L60" s="46">
        <v>0</v>
      </c>
      <c r="M60" s="46">
        <v>0</v>
      </c>
      <c r="N60" s="46">
        <f t="shared" ref="N60:N65" si="12">SUM(D60:M60)</f>
        <v>3887339</v>
      </c>
      <c r="O60" s="47">
        <f t="shared" si="7"/>
        <v>128.5793338405054</v>
      </c>
      <c r="P60" s="9"/>
    </row>
    <row r="61" spans="1:16">
      <c r="A61" s="12"/>
      <c r="B61" s="25">
        <v>362</v>
      </c>
      <c r="C61" s="20" t="s">
        <v>63</v>
      </c>
      <c r="D61" s="46">
        <v>557489</v>
      </c>
      <c r="E61" s="46">
        <v>0</v>
      </c>
      <c r="F61" s="46">
        <v>0</v>
      </c>
      <c r="G61" s="46">
        <v>0</v>
      </c>
      <c r="H61" s="46">
        <v>0</v>
      </c>
      <c r="I61" s="46">
        <v>160645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718134</v>
      </c>
      <c r="O61" s="47">
        <f t="shared" si="7"/>
        <v>23.753315913075117</v>
      </c>
      <c r="P61" s="9"/>
    </row>
    <row r="62" spans="1:16">
      <c r="A62" s="12"/>
      <c r="B62" s="25">
        <v>364</v>
      </c>
      <c r="C62" s="20" t="s">
        <v>124</v>
      </c>
      <c r="D62" s="46">
        <v>46829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46829</v>
      </c>
      <c r="O62" s="47">
        <f t="shared" si="7"/>
        <v>1.548936592465187</v>
      </c>
      <c r="P62" s="9"/>
    </row>
    <row r="63" spans="1:16">
      <c r="A63" s="12"/>
      <c r="B63" s="25">
        <v>366</v>
      </c>
      <c r="C63" s="20" t="s">
        <v>65</v>
      </c>
      <c r="D63" s="46">
        <v>437644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437644</v>
      </c>
      <c r="O63" s="47">
        <f t="shared" si="7"/>
        <v>14.475705355075579</v>
      </c>
      <c r="P63" s="9"/>
    </row>
    <row r="64" spans="1:16">
      <c r="A64" s="12"/>
      <c r="B64" s="25">
        <v>368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4504717</v>
      </c>
      <c r="L64" s="46">
        <v>0</v>
      </c>
      <c r="M64" s="46">
        <v>0</v>
      </c>
      <c r="N64" s="46">
        <f t="shared" si="12"/>
        <v>4504717</v>
      </c>
      <c r="O64" s="47">
        <f t="shared" si="7"/>
        <v>149</v>
      </c>
      <c r="P64" s="9"/>
    </row>
    <row r="65" spans="1:119">
      <c r="A65" s="12"/>
      <c r="B65" s="25">
        <v>369.9</v>
      </c>
      <c r="C65" s="20" t="s">
        <v>68</v>
      </c>
      <c r="D65" s="46">
        <v>1396469</v>
      </c>
      <c r="E65" s="46">
        <v>118256</v>
      </c>
      <c r="F65" s="46">
        <v>1624220</v>
      </c>
      <c r="G65" s="46">
        <v>15569</v>
      </c>
      <c r="H65" s="46">
        <v>0</v>
      </c>
      <c r="I65" s="46">
        <v>586489</v>
      </c>
      <c r="J65" s="46">
        <v>0</v>
      </c>
      <c r="K65" s="46">
        <v>81738</v>
      </c>
      <c r="L65" s="46">
        <v>0</v>
      </c>
      <c r="M65" s="46">
        <v>0</v>
      </c>
      <c r="N65" s="46">
        <f t="shared" si="12"/>
        <v>3822741</v>
      </c>
      <c r="O65" s="47">
        <f t="shared" si="7"/>
        <v>126.44266199186319</v>
      </c>
      <c r="P65" s="9"/>
    </row>
    <row r="66" spans="1:119" ht="15.75">
      <c r="A66" s="29" t="s">
        <v>47</v>
      </c>
      <c r="B66" s="30"/>
      <c r="C66" s="31"/>
      <c r="D66" s="32">
        <f t="shared" ref="D66:M66" si="13">SUM(D67:D69)</f>
        <v>6331700</v>
      </c>
      <c r="E66" s="32">
        <f t="shared" si="13"/>
        <v>1453778</v>
      </c>
      <c r="F66" s="32">
        <f t="shared" si="13"/>
        <v>1650886</v>
      </c>
      <c r="G66" s="32">
        <f t="shared" si="13"/>
        <v>4206988</v>
      </c>
      <c r="H66" s="32">
        <f t="shared" si="13"/>
        <v>0</v>
      </c>
      <c r="I66" s="32">
        <f t="shared" si="13"/>
        <v>26850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>SUM(D66:M66)</f>
        <v>13670202</v>
      </c>
      <c r="O66" s="45">
        <f t="shared" si="7"/>
        <v>452.16161148413983</v>
      </c>
      <c r="P66" s="9"/>
    </row>
    <row r="67" spans="1:119">
      <c r="A67" s="12"/>
      <c r="B67" s="25">
        <v>381</v>
      </c>
      <c r="C67" s="20" t="s">
        <v>69</v>
      </c>
      <c r="D67" s="46">
        <v>5554850</v>
      </c>
      <c r="E67" s="46">
        <v>1156150</v>
      </c>
      <c r="F67" s="46">
        <v>1650886</v>
      </c>
      <c r="G67" s="46">
        <v>4104339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12466225</v>
      </c>
      <c r="O67" s="47">
        <f t="shared" si="7"/>
        <v>412.3383389012007</v>
      </c>
      <c r="P67" s="9"/>
    </row>
    <row r="68" spans="1:119">
      <c r="A68" s="12"/>
      <c r="B68" s="25">
        <v>382</v>
      </c>
      <c r="C68" s="20" t="s">
        <v>102</v>
      </c>
      <c r="D68" s="46">
        <v>750000</v>
      </c>
      <c r="E68" s="46">
        <v>0</v>
      </c>
      <c r="F68" s="46">
        <v>0</v>
      </c>
      <c r="G68" s="46">
        <v>0</v>
      </c>
      <c r="H68" s="46">
        <v>0</v>
      </c>
      <c r="I68" s="46">
        <v>26850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776850</v>
      </c>
      <c r="O68" s="47">
        <f t="shared" si="7"/>
        <v>25.695432143684055</v>
      </c>
      <c r="P68" s="9"/>
    </row>
    <row r="69" spans="1:119" ht="15.75" thickBot="1">
      <c r="A69" s="12"/>
      <c r="B69" s="25">
        <v>384</v>
      </c>
      <c r="C69" s="20" t="s">
        <v>70</v>
      </c>
      <c r="D69" s="46">
        <v>26850</v>
      </c>
      <c r="E69" s="46">
        <v>297628</v>
      </c>
      <c r="F69" s="46">
        <v>0</v>
      </c>
      <c r="G69" s="46">
        <v>102649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427127</v>
      </c>
      <c r="O69" s="47">
        <f>(N69/O$72)</f>
        <v>14.127840439255118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4">SUM(D5,D17,D28,D41,D55,D58,D66)</f>
        <v>43934378</v>
      </c>
      <c r="E70" s="15">
        <f t="shared" si="14"/>
        <v>4576688</v>
      </c>
      <c r="F70" s="15">
        <f t="shared" si="14"/>
        <v>3275408</v>
      </c>
      <c r="G70" s="15">
        <f t="shared" si="14"/>
        <v>4222557</v>
      </c>
      <c r="H70" s="15">
        <f t="shared" si="14"/>
        <v>0</v>
      </c>
      <c r="I70" s="15">
        <f t="shared" si="14"/>
        <v>15817375</v>
      </c>
      <c r="J70" s="15">
        <f t="shared" si="14"/>
        <v>0</v>
      </c>
      <c r="K70" s="15">
        <f t="shared" si="14"/>
        <v>9534254</v>
      </c>
      <c r="L70" s="15">
        <f t="shared" si="14"/>
        <v>579199</v>
      </c>
      <c r="M70" s="15">
        <f t="shared" si="14"/>
        <v>0</v>
      </c>
      <c r="N70" s="15">
        <f>SUM(D70:M70)</f>
        <v>81939859</v>
      </c>
      <c r="O70" s="38">
        <f>(N70/O$72)</f>
        <v>2710.278801309827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125</v>
      </c>
      <c r="M72" s="48"/>
      <c r="N72" s="48"/>
      <c r="O72" s="43">
        <v>30233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21641586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21641586</v>
      </c>
      <c r="O5" s="33">
        <f t="shared" ref="O5:O36" si="1">(N5/O$70)</f>
        <v>724.4530512502929</v>
      </c>
      <c r="P5" s="6"/>
    </row>
    <row r="6" spans="1:133">
      <c r="A6" s="12"/>
      <c r="B6" s="25">
        <v>311</v>
      </c>
      <c r="C6" s="20" t="s">
        <v>3</v>
      </c>
      <c r="D6" s="46">
        <v>15604005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15604005</v>
      </c>
      <c r="O6" s="47">
        <f t="shared" si="1"/>
        <v>522.34475948180636</v>
      </c>
      <c r="P6" s="9"/>
    </row>
    <row r="7" spans="1:133">
      <c r="A7" s="12"/>
      <c r="B7" s="25">
        <v>312.41000000000003</v>
      </c>
      <c r="C7" s="20" t="s">
        <v>12</v>
      </c>
      <c r="D7" s="46">
        <v>295500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295500</v>
      </c>
      <c r="O7" s="47">
        <f t="shared" si="1"/>
        <v>9.8918756067351783</v>
      </c>
      <c r="P7" s="9"/>
    </row>
    <row r="8" spans="1:133">
      <c r="A8" s="12"/>
      <c r="B8" s="25">
        <v>312.42</v>
      </c>
      <c r="C8" s="20" t="s">
        <v>11</v>
      </c>
      <c r="D8" s="46">
        <v>294693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294693</v>
      </c>
      <c r="O8" s="47">
        <f t="shared" si="1"/>
        <v>9.8648612459411513</v>
      </c>
      <c r="P8" s="9"/>
    </row>
    <row r="9" spans="1:133">
      <c r="A9" s="12"/>
      <c r="B9" s="25">
        <v>312.51</v>
      </c>
      <c r="C9" s="20" t="s">
        <v>82</v>
      </c>
      <c r="D9" s="46">
        <v>241482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241482</v>
      </c>
      <c r="O9" s="47">
        <f t="shared" si="1"/>
        <v>8.0836206607973757</v>
      </c>
      <c r="P9" s="9"/>
    </row>
    <row r="10" spans="1:133">
      <c r="A10" s="12"/>
      <c r="B10" s="25">
        <v>312.52</v>
      </c>
      <c r="C10" s="20" t="s">
        <v>79</v>
      </c>
      <c r="D10" s="46">
        <v>190921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190921</v>
      </c>
      <c r="O10" s="47">
        <f t="shared" si="1"/>
        <v>6.3910889431928499</v>
      </c>
      <c r="P10" s="9"/>
    </row>
    <row r="11" spans="1:133">
      <c r="A11" s="12"/>
      <c r="B11" s="25">
        <v>314.10000000000002</v>
      </c>
      <c r="C11" s="20" t="s">
        <v>13</v>
      </c>
      <c r="D11" s="46">
        <v>2284368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2284368</v>
      </c>
      <c r="O11" s="47">
        <f t="shared" si="1"/>
        <v>76.469320121849165</v>
      </c>
      <c r="P11" s="9"/>
    </row>
    <row r="12" spans="1:133">
      <c r="A12" s="12"/>
      <c r="B12" s="25">
        <v>314.3</v>
      </c>
      <c r="C12" s="20" t="s">
        <v>14</v>
      </c>
      <c r="D12" s="46">
        <v>733567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733567</v>
      </c>
      <c r="O12" s="47">
        <f t="shared" si="1"/>
        <v>24.556187861948917</v>
      </c>
      <c r="P12" s="9"/>
    </row>
    <row r="13" spans="1:133">
      <c r="A13" s="12"/>
      <c r="B13" s="25">
        <v>314.39999999999998</v>
      </c>
      <c r="C13" s="20" t="s">
        <v>83</v>
      </c>
      <c r="D13" s="46">
        <v>18270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18270</v>
      </c>
      <c r="O13" s="47">
        <f t="shared" si="1"/>
        <v>0.61158906035550498</v>
      </c>
      <c r="P13" s="9"/>
    </row>
    <row r="14" spans="1:133">
      <c r="A14" s="12"/>
      <c r="B14" s="25">
        <v>314.8</v>
      </c>
      <c r="C14" s="20" t="s">
        <v>16</v>
      </c>
      <c r="D14" s="46">
        <v>31035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31035</v>
      </c>
      <c r="O14" s="47">
        <f t="shared" si="1"/>
        <v>1.0388980015398521</v>
      </c>
      <c r="P14" s="9"/>
    </row>
    <row r="15" spans="1:133">
      <c r="A15" s="12"/>
      <c r="B15" s="25">
        <v>315</v>
      </c>
      <c r="C15" s="20" t="s">
        <v>17</v>
      </c>
      <c r="D15" s="46">
        <v>1233008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1233008</v>
      </c>
      <c r="O15" s="47">
        <f t="shared" si="1"/>
        <v>41.274997489371671</v>
      </c>
      <c r="P15" s="9"/>
    </row>
    <row r="16" spans="1:133">
      <c r="A16" s="12"/>
      <c r="B16" s="25">
        <v>316</v>
      </c>
      <c r="C16" s="20" t="s">
        <v>18</v>
      </c>
      <c r="D16" s="46">
        <v>714737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714737</v>
      </c>
      <c r="O16" s="47">
        <f t="shared" si="1"/>
        <v>23.92585277675493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6723534</v>
      </c>
      <c r="E17" s="32">
        <f t="shared" si="3"/>
        <v>1308097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2092739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10124370</v>
      </c>
      <c r="O17" s="45">
        <f t="shared" si="1"/>
        <v>338.9137348106986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1041455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1041455</v>
      </c>
      <c r="O18" s="47">
        <f t="shared" si="1"/>
        <v>34.862752318146825</v>
      </c>
      <c r="P18" s="9"/>
    </row>
    <row r="19" spans="1:16">
      <c r="A19" s="12"/>
      <c r="B19" s="25">
        <v>323.10000000000002</v>
      </c>
      <c r="C19" s="20" t="s">
        <v>20</v>
      </c>
      <c r="D19" s="46">
        <v>1950481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1950481</v>
      </c>
      <c r="O19" s="47">
        <f t="shared" si="1"/>
        <v>65.292437987480326</v>
      </c>
      <c r="P19" s="9"/>
    </row>
    <row r="20" spans="1:16">
      <c r="A20" s="12"/>
      <c r="B20" s="25">
        <v>323.39999999999998</v>
      </c>
      <c r="C20" s="20" t="s">
        <v>21</v>
      </c>
      <c r="D20" s="46">
        <v>22728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22728</v>
      </c>
      <c r="O20" s="47">
        <f t="shared" si="1"/>
        <v>0.76082080808757069</v>
      </c>
      <c r="P20" s="9"/>
    </row>
    <row r="21" spans="1:16">
      <c r="A21" s="12"/>
      <c r="B21" s="25">
        <v>323.7</v>
      </c>
      <c r="C21" s="20" t="s">
        <v>22</v>
      </c>
      <c r="D21" s="46">
        <v>265112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265112</v>
      </c>
      <c r="O21" s="47">
        <f t="shared" si="1"/>
        <v>8.8746359588926449</v>
      </c>
      <c r="P21" s="9"/>
    </row>
    <row r="22" spans="1:16">
      <c r="A22" s="12"/>
      <c r="B22" s="25">
        <v>324.12</v>
      </c>
      <c r="C22" s="20" t="s">
        <v>23</v>
      </c>
      <c r="D22" s="46">
        <v>121733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121733</v>
      </c>
      <c r="O22" s="47">
        <f t="shared" si="1"/>
        <v>4.0750175743982862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141353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141353</v>
      </c>
      <c r="O23" s="47">
        <f t="shared" si="1"/>
        <v>4.7317979446322767</v>
      </c>
      <c r="P23" s="9"/>
    </row>
    <row r="24" spans="1:16">
      <c r="A24" s="12"/>
      <c r="B24" s="25">
        <v>324.72000000000003</v>
      </c>
      <c r="C24" s="20" t="s">
        <v>24</v>
      </c>
      <c r="D24" s="46">
        <v>34650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34650</v>
      </c>
      <c r="O24" s="47">
        <f t="shared" si="1"/>
        <v>1.1599102868811302</v>
      </c>
      <c r="P24" s="9"/>
    </row>
    <row r="25" spans="1:16">
      <c r="A25" s="12"/>
      <c r="B25" s="25">
        <v>325.2</v>
      </c>
      <c r="C25" s="20" t="s">
        <v>25</v>
      </c>
      <c r="D25" s="46">
        <v>4082820</v>
      </c>
      <c r="E25" s="46">
        <v>0</v>
      </c>
      <c r="F25" s="46">
        <v>0</v>
      </c>
      <c r="G25" s="46">
        <v>0</v>
      </c>
      <c r="H25" s="46">
        <v>0</v>
      </c>
      <c r="I25" s="46">
        <v>1951386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6034206</v>
      </c>
      <c r="O25" s="47">
        <f t="shared" si="1"/>
        <v>201.99531349379038</v>
      </c>
      <c r="P25" s="9"/>
    </row>
    <row r="26" spans="1:16">
      <c r="A26" s="12"/>
      <c r="B26" s="25">
        <v>329</v>
      </c>
      <c r="C26" s="20" t="s">
        <v>26</v>
      </c>
      <c r="D26" s="46">
        <v>165355</v>
      </c>
      <c r="E26" s="46">
        <v>266642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431997</v>
      </c>
      <c r="O26" s="47">
        <f t="shared" si="1"/>
        <v>14.461118735982325</v>
      </c>
      <c r="P26" s="9"/>
    </row>
    <row r="27" spans="1:16">
      <c r="A27" s="12"/>
      <c r="B27" s="25">
        <v>367</v>
      </c>
      <c r="C27" s="20" t="s">
        <v>66</v>
      </c>
      <c r="D27" s="46">
        <v>80655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80655</v>
      </c>
      <c r="O27" s="47">
        <f t="shared" si="1"/>
        <v>2.6999297024068558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SUM(D29:D39)</f>
        <v>2471430</v>
      </c>
      <c r="E28" s="32">
        <f t="shared" si="5"/>
        <v>1736389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4207819</v>
      </c>
      <c r="O28" s="45">
        <f t="shared" si="1"/>
        <v>140.85692766042914</v>
      </c>
      <c r="P28" s="10"/>
    </row>
    <row r="29" spans="1:16">
      <c r="A29" s="12"/>
      <c r="B29" s="25">
        <v>334.7</v>
      </c>
      <c r="C29" s="20" t="s">
        <v>101</v>
      </c>
      <c r="D29" s="46">
        <v>0</v>
      </c>
      <c r="E29" s="46">
        <v>79351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79351</v>
      </c>
      <c r="O29" s="47">
        <f t="shared" si="1"/>
        <v>2.6562782445686741</v>
      </c>
      <c r="P29" s="9"/>
    </row>
    <row r="30" spans="1:16">
      <c r="A30" s="12"/>
      <c r="B30" s="25">
        <v>335.12</v>
      </c>
      <c r="C30" s="20" t="s">
        <v>32</v>
      </c>
      <c r="D30" s="46">
        <v>650195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650195</v>
      </c>
      <c r="O30" s="47">
        <f t="shared" si="1"/>
        <v>21.765306464031063</v>
      </c>
      <c r="P30" s="9"/>
    </row>
    <row r="31" spans="1:16">
      <c r="A31" s="12"/>
      <c r="B31" s="25">
        <v>335.14</v>
      </c>
      <c r="C31" s="20" t="s">
        <v>33</v>
      </c>
      <c r="D31" s="46">
        <v>3757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3757</v>
      </c>
      <c r="O31" s="47">
        <f t="shared" si="1"/>
        <v>0.12576574163960766</v>
      </c>
      <c r="P31" s="9"/>
    </row>
    <row r="32" spans="1:16">
      <c r="A32" s="12"/>
      <c r="B32" s="25">
        <v>335.15</v>
      </c>
      <c r="C32" s="20" t="s">
        <v>34</v>
      </c>
      <c r="D32" s="46">
        <v>18485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18485</v>
      </c>
      <c r="O32" s="47">
        <f t="shared" si="1"/>
        <v>0.61878619489170827</v>
      </c>
      <c r="P32" s="9"/>
    </row>
    <row r="33" spans="1:16">
      <c r="A33" s="12"/>
      <c r="B33" s="25">
        <v>335.18</v>
      </c>
      <c r="C33" s="20" t="s">
        <v>35</v>
      </c>
      <c r="D33" s="46">
        <v>1628961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1628961</v>
      </c>
      <c r="O33" s="47">
        <f t="shared" si="1"/>
        <v>54.52954172664279</v>
      </c>
      <c r="P33" s="9"/>
    </row>
    <row r="34" spans="1:16">
      <c r="A34" s="12"/>
      <c r="B34" s="25">
        <v>335.49</v>
      </c>
      <c r="C34" s="20" t="s">
        <v>37</v>
      </c>
      <c r="D34" s="46">
        <v>5171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5171</v>
      </c>
      <c r="O34" s="47">
        <f t="shared" si="1"/>
        <v>0.17309945435677701</v>
      </c>
      <c r="P34" s="9"/>
    </row>
    <row r="35" spans="1:16">
      <c r="A35" s="12"/>
      <c r="B35" s="25">
        <v>335.9</v>
      </c>
      <c r="C35" s="20" t="s">
        <v>94</v>
      </c>
      <c r="D35" s="46">
        <v>134216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134216</v>
      </c>
      <c r="O35" s="47">
        <f t="shared" si="1"/>
        <v>4.4928865530746824</v>
      </c>
      <c r="P35" s="9"/>
    </row>
    <row r="36" spans="1:16">
      <c r="A36" s="12"/>
      <c r="B36" s="25">
        <v>337.2</v>
      </c>
      <c r="C36" s="20" t="s">
        <v>95</v>
      </c>
      <c r="D36" s="46">
        <v>0</v>
      </c>
      <c r="E36" s="46">
        <v>593715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593715</v>
      </c>
      <c r="O36" s="47">
        <f t="shared" si="1"/>
        <v>19.874635958892647</v>
      </c>
      <c r="P36" s="9"/>
    </row>
    <row r="37" spans="1:16">
      <c r="A37" s="12"/>
      <c r="B37" s="25">
        <v>337.7</v>
      </c>
      <c r="C37" s="20" t="s">
        <v>38</v>
      </c>
      <c r="D37" s="46">
        <v>0</v>
      </c>
      <c r="E37" s="46">
        <v>334315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334315</v>
      </c>
      <c r="O37" s="47">
        <f t="shared" ref="O37:O68" si="7">(N37/O$70)</f>
        <v>11.191209453352526</v>
      </c>
      <c r="P37" s="9"/>
    </row>
    <row r="38" spans="1:16">
      <c r="A38" s="12"/>
      <c r="B38" s="25">
        <v>337.9</v>
      </c>
      <c r="C38" s="20" t="s">
        <v>39</v>
      </c>
      <c r="D38" s="46">
        <v>0</v>
      </c>
      <c r="E38" s="46">
        <v>729008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729008</v>
      </c>
      <c r="O38" s="47">
        <f t="shared" si="7"/>
        <v>24.403575134737054</v>
      </c>
      <c r="P38" s="9"/>
    </row>
    <row r="39" spans="1:16">
      <c r="A39" s="12"/>
      <c r="B39" s="25">
        <v>338</v>
      </c>
      <c r="C39" s="20" t="s">
        <v>40</v>
      </c>
      <c r="D39" s="46">
        <v>30645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30645</v>
      </c>
      <c r="O39" s="47">
        <f t="shared" si="7"/>
        <v>1.025842734241623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SUM(D41:D53)</f>
        <v>3250279</v>
      </c>
      <c r="E40" s="32">
        <f t="shared" si="8"/>
        <v>27054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11912630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15189963</v>
      </c>
      <c r="O40" s="45">
        <f t="shared" si="7"/>
        <v>508.48468516720783</v>
      </c>
      <c r="P40" s="10"/>
    </row>
    <row r="41" spans="1:16">
      <c r="A41" s="12"/>
      <c r="B41" s="25">
        <v>341.9</v>
      </c>
      <c r="C41" s="20" t="s">
        <v>48</v>
      </c>
      <c r="D41" s="46">
        <v>54725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9">SUM(D41:M41)</f>
        <v>54725</v>
      </c>
      <c r="O41" s="47">
        <f t="shared" si="7"/>
        <v>1.8319218022963881</v>
      </c>
      <c r="P41" s="9"/>
    </row>
    <row r="42" spans="1:16">
      <c r="A42" s="12"/>
      <c r="B42" s="25">
        <v>342.2</v>
      </c>
      <c r="C42" s="20" t="s">
        <v>49</v>
      </c>
      <c r="D42" s="46">
        <v>32825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32825</v>
      </c>
      <c r="O42" s="47">
        <f t="shared" si="7"/>
        <v>1.0988183309342885</v>
      </c>
      <c r="P42" s="9"/>
    </row>
    <row r="43" spans="1:16">
      <c r="A43" s="12"/>
      <c r="B43" s="25">
        <v>342.5</v>
      </c>
      <c r="C43" s="20" t="s">
        <v>96</v>
      </c>
      <c r="D43" s="46">
        <v>340433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340433</v>
      </c>
      <c r="O43" s="47">
        <f t="shared" si="7"/>
        <v>11.396009774712951</v>
      </c>
      <c r="P43" s="9"/>
    </row>
    <row r="44" spans="1:16">
      <c r="A44" s="12"/>
      <c r="B44" s="25">
        <v>342.6</v>
      </c>
      <c r="C44" s="20" t="s">
        <v>50</v>
      </c>
      <c r="D44" s="46">
        <v>673338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673338</v>
      </c>
      <c r="O44" s="47">
        <f t="shared" si="7"/>
        <v>22.540019415525727</v>
      </c>
      <c r="P44" s="9"/>
    </row>
    <row r="45" spans="1:16">
      <c r="A45" s="12"/>
      <c r="B45" s="25">
        <v>342.9</v>
      </c>
      <c r="C45" s="20" t="s">
        <v>85</v>
      </c>
      <c r="D45" s="46">
        <v>34650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34650</v>
      </c>
      <c r="O45" s="47">
        <f t="shared" si="7"/>
        <v>1.1599102868811302</v>
      </c>
      <c r="P45" s="9"/>
    </row>
    <row r="46" spans="1:16">
      <c r="A46" s="12"/>
      <c r="B46" s="25">
        <v>343.3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5112351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5112351</v>
      </c>
      <c r="O46" s="47">
        <f t="shared" si="7"/>
        <v>171.13617648043385</v>
      </c>
      <c r="P46" s="9"/>
    </row>
    <row r="47" spans="1:16">
      <c r="A47" s="12"/>
      <c r="B47" s="25">
        <v>343.4</v>
      </c>
      <c r="C47" s="20" t="s">
        <v>86</v>
      </c>
      <c r="D47" s="46">
        <v>1904606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1904606</v>
      </c>
      <c r="O47" s="47">
        <f t="shared" si="7"/>
        <v>63.756770327720687</v>
      </c>
      <c r="P47" s="9"/>
    </row>
    <row r="48" spans="1:16">
      <c r="A48" s="12"/>
      <c r="B48" s="25">
        <v>343.5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6137993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6137993</v>
      </c>
      <c r="O48" s="47">
        <f t="shared" si="7"/>
        <v>205.469587922204</v>
      </c>
      <c r="P48" s="9"/>
    </row>
    <row r="49" spans="1:16">
      <c r="A49" s="12"/>
      <c r="B49" s="25">
        <v>343.8</v>
      </c>
      <c r="C49" s="20" t="s">
        <v>53</v>
      </c>
      <c r="D49" s="46">
        <v>41540</v>
      </c>
      <c r="E49" s="46">
        <v>27054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68594</v>
      </c>
      <c r="O49" s="47">
        <f t="shared" si="7"/>
        <v>2.2961871924480302</v>
      </c>
      <c r="P49" s="9"/>
    </row>
    <row r="50" spans="1:16">
      <c r="A50" s="12"/>
      <c r="B50" s="25">
        <v>343.9</v>
      </c>
      <c r="C50" s="20" t="s">
        <v>54</v>
      </c>
      <c r="D50" s="46">
        <v>29165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29165</v>
      </c>
      <c r="O50" s="47">
        <f t="shared" si="7"/>
        <v>0.97629966859706085</v>
      </c>
      <c r="P50" s="9"/>
    </row>
    <row r="51" spans="1:16">
      <c r="A51" s="12"/>
      <c r="B51" s="25">
        <v>344.5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662286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662286</v>
      </c>
      <c r="O51" s="47">
        <f t="shared" si="7"/>
        <v>22.170053225320522</v>
      </c>
      <c r="P51" s="9"/>
    </row>
    <row r="52" spans="1:16">
      <c r="A52" s="12"/>
      <c r="B52" s="25">
        <v>347.2</v>
      </c>
      <c r="C52" s="20" t="s">
        <v>56</v>
      </c>
      <c r="D52" s="46">
        <v>131761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131761</v>
      </c>
      <c r="O52" s="47">
        <f t="shared" si="7"/>
        <v>4.4107053191845482</v>
      </c>
      <c r="P52" s="9"/>
    </row>
    <row r="53" spans="1:16">
      <c r="A53" s="12"/>
      <c r="B53" s="25">
        <v>347.4</v>
      </c>
      <c r="C53" s="20" t="s">
        <v>88</v>
      </c>
      <c r="D53" s="46">
        <v>7236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7236</v>
      </c>
      <c r="O53" s="47">
        <f t="shared" si="7"/>
        <v>0.24222542094868277</v>
      </c>
      <c r="P53" s="9"/>
    </row>
    <row r="54" spans="1:16" ht="15.75">
      <c r="A54" s="29" t="s">
        <v>46</v>
      </c>
      <c r="B54" s="30"/>
      <c r="C54" s="31"/>
      <c r="D54" s="32">
        <f t="shared" ref="D54:M54" si="10">SUM(D55:D56)</f>
        <v>711168</v>
      </c>
      <c r="E54" s="32">
        <f t="shared" si="10"/>
        <v>27188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37660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776016</v>
      </c>
      <c r="O54" s="45">
        <f t="shared" si="7"/>
        <v>25.977170019750275</v>
      </c>
      <c r="P54" s="10"/>
    </row>
    <row r="55" spans="1:16">
      <c r="A55" s="13"/>
      <c r="B55" s="39">
        <v>351.1</v>
      </c>
      <c r="C55" s="21" t="s">
        <v>59</v>
      </c>
      <c r="D55" s="46">
        <v>84415</v>
      </c>
      <c r="E55" s="46">
        <v>27188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111603</v>
      </c>
      <c r="O55" s="47">
        <f t="shared" si="7"/>
        <v>3.7359153750878722</v>
      </c>
      <c r="P55" s="9"/>
    </row>
    <row r="56" spans="1:16">
      <c r="A56" s="13"/>
      <c r="B56" s="39">
        <v>354</v>
      </c>
      <c r="C56" s="21" t="s">
        <v>60</v>
      </c>
      <c r="D56" s="46">
        <v>626753</v>
      </c>
      <c r="E56" s="46">
        <v>0</v>
      </c>
      <c r="F56" s="46">
        <v>0</v>
      </c>
      <c r="G56" s="46">
        <v>0</v>
      </c>
      <c r="H56" s="46">
        <v>0</v>
      </c>
      <c r="I56" s="46">
        <v>37660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664413</v>
      </c>
      <c r="O56" s="47">
        <f t="shared" si="7"/>
        <v>22.241254644662405</v>
      </c>
      <c r="P56" s="9"/>
    </row>
    <row r="57" spans="1:16" ht="15.75">
      <c r="A57" s="29" t="s">
        <v>4</v>
      </c>
      <c r="B57" s="30"/>
      <c r="C57" s="31"/>
      <c r="D57" s="32">
        <f t="shared" ref="D57:M57" si="11">SUM(D58:D64)</f>
        <v>1974225</v>
      </c>
      <c r="E57" s="32">
        <f t="shared" si="11"/>
        <v>53150</v>
      </c>
      <c r="F57" s="32">
        <f t="shared" si="11"/>
        <v>243615</v>
      </c>
      <c r="G57" s="32">
        <f t="shared" si="11"/>
        <v>-11141</v>
      </c>
      <c r="H57" s="32">
        <f t="shared" si="11"/>
        <v>0</v>
      </c>
      <c r="I57" s="32">
        <f t="shared" si="11"/>
        <v>756035</v>
      </c>
      <c r="J57" s="32">
        <f t="shared" si="11"/>
        <v>0</v>
      </c>
      <c r="K57" s="32">
        <f t="shared" si="11"/>
        <v>10380959</v>
      </c>
      <c r="L57" s="32">
        <f t="shared" si="11"/>
        <v>1021131</v>
      </c>
      <c r="M57" s="32">
        <f t="shared" si="11"/>
        <v>0</v>
      </c>
      <c r="N57" s="32">
        <f>SUM(D57:M57)</f>
        <v>14417974</v>
      </c>
      <c r="O57" s="45">
        <f t="shared" si="7"/>
        <v>482.64231915107285</v>
      </c>
      <c r="P57" s="10"/>
    </row>
    <row r="58" spans="1:16">
      <c r="A58" s="12"/>
      <c r="B58" s="25">
        <v>361.1</v>
      </c>
      <c r="C58" s="20" t="s">
        <v>61</v>
      </c>
      <c r="D58" s="46">
        <v>102276</v>
      </c>
      <c r="E58" s="46">
        <v>10501</v>
      </c>
      <c r="F58" s="46">
        <v>83</v>
      </c>
      <c r="G58" s="46">
        <v>-11141</v>
      </c>
      <c r="H58" s="46">
        <v>0</v>
      </c>
      <c r="I58" s="46">
        <v>20730</v>
      </c>
      <c r="J58" s="46">
        <v>0</v>
      </c>
      <c r="K58" s="46">
        <v>1119751</v>
      </c>
      <c r="L58" s="46">
        <v>774611</v>
      </c>
      <c r="M58" s="46">
        <v>0</v>
      </c>
      <c r="N58" s="46">
        <f>SUM(D58:M58)</f>
        <v>2016811</v>
      </c>
      <c r="O58" s="47">
        <f t="shared" si="7"/>
        <v>67.512837679509929</v>
      </c>
      <c r="P58" s="9"/>
    </row>
    <row r="59" spans="1:16">
      <c r="A59" s="12"/>
      <c r="B59" s="25">
        <v>361.4</v>
      </c>
      <c r="C59" s="20" t="s">
        <v>89</v>
      </c>
      <c r="D59" s="46">
        <v>0</v>
      </c>
      <c r="E59" s="46">
        <v>0</v>
      </c>
      <c r="F59" s="46">
        <v>982</v>
      </c>
      <c r="G59" s="46">
        <v>0</v>
      </c>
      <c r="H59" s="46">
        <v>0</v>
      </c>
      <c r="I59" s="46">
        <v>0</v>
      </c>
      <c r="J59" s="46">
        <v>0</v>
      </c>
      <c r="K59" s="46">
        <v>5062982</v>
      </c>
      <c r="L59" s="46">
        <v>0</v>
      </c>
      <c r="M59" s="46">
        <v>0</v>
      </c>
      <c r="N59" s="46">
        <f t="shared" ref="N59:N64" si="12">SUM(D59:M59)</f>
        <v>5063964</v>
      </c>
      <c r="O59" s="47">
        <f t="shared" si="7"/>
        <v>169.51641950925585</v>
      </c>
      <c r="P59" s="9"/>
    </row>
    <row r="60" spans="1:16">
      <c r="A60" s="12"/>
      <c r="B60" s="25">
        <v>362</v>
      </c>
      <c r="C60" s="20" t="s">
        <v>63</v>
      </c>
      <c r="D60" s="46">
        <v>684020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684020</v>
      </c>
      <c r="O60" s="47">
        <f t="shared" si="7"/>
        <v>22.897599839319788</v>
      </c>
      <c r="P60" s="9"/>
    </row>
    <row r="61" spans="1:16">
      <c r="A61" s="12"/>
      <c r="B61" s="25">
        <v>364</v>
      </c>
      <c r="C61" s="20" t="s">
        <v>64</v>
      </c>
      <c r="D61" s="46">
        <v>366890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366890</v>
      </c>
      <c r="O61" s="47">
        <f t="shared" si="7"/>
        <v>12.281659023198205</v>
      </c>
      <c r="P61" s="9"/>
    </row>
    <row r="62" spans="1:16">
      <c r="A62" s="12"/>
      <c r="B62" s="25">
        <v>366</v>
      </c>
      <c r="C62" s="20" t="s">
        <v>65</v>
      </c>
      <c r="D62" s="46">
        <v>406479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406479</v>
      </c>
      <c r="O62" s="47">
        <f t="shared" si="7"/>
        <v>13.606902554145885</v>
      </c>
      <c r="P62" s="9"/>
    </row>
    <row r="63" spans="1:16">
      <c r="A63" s="12"/>
      <c r="B63" s="25">
        <v>368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4185279</v>
      </c>
      <c r="L63" s="46">
        <v>246520</v>
      </c>
      <c r="M63" s="46">
        <v>0</v>
      </c>
      <c r="N63" s="46">
        <f t="shared" si="12"/>
        <v>4431799</v>
      </c>
      <c r="O63" s="47">
        <f t="shared" si="7"/>
        <v>148.35466809493522</v>
      </c>
      <c r="P63" s="9"/>
    </row>
    <row r="64" spans="1:16">
      <c r="A64" s="12"/>
      <c r="B64" s="25">
        <v>369.9</v>
      </c>
      <c r="C64" s="20" t="s">
        <v>68</v>
      </c>
      <c r="D64" s="46">
        <v>414560</v>
      </c>
      <c r="E64" s="46">
        <v>42649</v>
      </c>
      <c r="F64" s="46">
        <v>242550</v>
      </c>
      <c r="G64" s="46">
        <v>0</v>
      </c>
      <c r="H64" s="46">
        <v>0</v>
      </c>
      <c r="I64" s="46">
        <v>735305</v>
      </c>
      <c r="J64" s="46">
        <v>0</v>
      </c>
      <c r="K64" s="46">
        <v>12947</v>
      </c>
      <c r="L64" s="46">
        <v>0</v>
      </c>
      <c r="M64" s="46">
        <v>0</v>
      </c>
      <c r="N64" s="46">
        <f t="shared" si="12"/>
        <v>1448011</v>
      </c>
      <c r="O64" s="47">
        <f t="shared" si="7"/>
        <v>48.472232450707999</v>
      </c>
      <c r="P64" s="9"/>
    </row>
    <row r="65" spans="1:119" ht="15.75">
      <c r="A65" s="29" t="s">
        <v>47</v>
      </c>
      <c r="B65" s="30"/>
      <c r="C65" s="31"/>
      <c r="D65" s="32">
        <f t="shared" ref="D65:M65" si="13">SUM(D66:D67)</f>
        <v>4028678</v>
      </c>
      <c r="E65" s="32">
        <f t="shared" si="13"/>
        <v>2383656</v>
      </c>
      <c r="F65" s="32">
        <f t="shared" si="13"/>
        <v>1887558</v>
      </c>
      <c r="G65" s="32">
        <f t="shared" si="13"/>
        <v>4914575</v>
      </c>
      <c r="H65" s="32">
        <f t="shared" si="13"/>
        <v>0</v>
      </c>
      <c r="I65" s="32">
        <f t="shared" si="13"/>
        <v>1550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13216017</v>
      </c>
      <c r="O65" s="45">
        <f t="shared" si="7"/>
        <v>442.40675526395074</v>
      </c>
      <c r="P65" s="9"/>
    </row>
    <row r="66" spans="1:119">
      <c r="A66" s="12"/>
      <c r="B66" s="25">
        <v>381</v>
      </c>
      <c r="C66" s="20" t="s">
        <v>69</v>
      </c>
      <c r="D66" s="46">
        <v>3198678</v>
      </c>
      <c r="E66" s="46">
        <v>2383656</v>
      </c>
      <c r="F66" s="46">
        <v>1887558</v>
      </c>
      <c r="G66" s="46">
        <v>4914575</v>
      </c>
      <c r="H66" s="46">
        <v>0</v>
      </c>
      <c r="I66" s="46">
        <v>1550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12386017</v>
      </c>
      <c r="O66" s="47">
        <f t="shared" si="7"/>
        <v>414.62246844977068</v>
      </c>
      <c r="P66" s="9"/>
    </row>
    <row r="67" spans="1:119" ht="15.75" thickBot="1">
      <c r="A67" s="12"/>
      <c r="B67" s="25">
        <v>382</v>
      </c>
      <c r="C67" s="20" t="s">
        <v>102</v>
      </c>
      <c r="D67" s="46">
        <v>830000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830000</v>
      </c>
      <c r="O67" s="47">
        <f t="shared" si="7"/>
        <v>27.784286814180028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4">SUM(D5,D17,D28,D40,D54,D57,D65)</f>
        <v>40800900</v>
      </c>
      <c r="E68" s="15">
        <f t="shared" si="14"/>
        <v>5535534</v>
      </c>
      <c r="F68" s="15">
        <f t="shared" si="14"/>
        <v>2131173</v>
      </c>
      <c r="G68" s="15">
        <f t="shared" si="14"/>
        <v>4903434</v>
      </c>
      <c r="H68" s="15">
        <f t="shared" si="14"/>
        <v>0</v>
      </c>
      <c r="I68" s="15">
        <f t="shared" si="14"/>
        <v>14800614</v>
      </c>
      <c r="J68" s="15">
        <f t="shared" si="14"/>
        <v>0</v>
      </c>
      <c r="K68" s="15">
        <f t="shared" si="14"/>
        <v>10380959</v>
      </c>
      <c r="L68" s="15">
        <f t="shared" si="14"/>
        <v>1021131</v>
      </c>
      <c r="M68" s="15">
        <f t="shared" si="14"/>
        <v>0</v>
      </c>
      <c r="N68" s="15">
        <f>SUM(D68:M68)</f>
        <v>79573745</v>
      </c>
      <c r="O68" s="38">
        <f t="shared" si="7"/>
        <v>2663.7346433234025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103</v>
      </c>
      <c r="M70" s="48"/>
      <c r="N70" s="48"/>
      <c r="O70" s="43">
        <v>29873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21853051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21853051</v>
      </c>
      <c r="O5" s="33">
        <f t="shared" ref="O5:O36" si="1">(N5/O$73)</f>
        <v>738.37853088255167</v>
      </c>
      <c r="P5" s="6"/>
    </row>
    <row r="6" spans="1:133">
      <c r="A6" s="12"/>
      <c r="B6" s="25">
        <v>311</v>
      </c>
      <c r="C6" s="20" t="s">
        <v>3</v>
      </c>
      <c r="D6" s="46">
        <v>15872847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15872847</v>
      </c>
      <c r="O6" s="47">
        <f t="shared" si="1"/>
        <v>536.31730639275577</v>
      </c>
      <c r="P6" s="9"/>
    </row>
    <row r="7" spans="1:133">
      <c r="A7" s="12"/>
      <c r="B7" s="25">
        <v>312.41000000000003</v>
      </c>
      <c r="C7" s="20" t="s">
        <v>12</v>
      </c>
      <c r="D7" s="46">
        <v>288947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288947</v>
      </c>
      <c r="O7" s="47">
        <f t="shared" si="1"/>
        <v>9.7630423030139202</v>
      </c>
      <c r="P7" s="9"/>
    </row>
    <row r="8" spans="1:133">
      <c r="A8" s="12"/>
      <c r="B8" s="25">
        <v>312.42</v>
      </c>
      <c r="C8" s="20" t="s">
        <v>11</v>
      </c>
      <c r="D8" s="46">
        <v>289128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289128</v>
      </c>
      <c r="O8" s="47">
        <f t="shared" si="1"/>
        <v>9.7691579943235567</v>
      </c>
      <c r="P8" s="9"/>
    </row>
    <row r="9" spans="1:133">
      <c r="A9" s="12"/>
      <c r="B9" s="25">
        <v>312.51</v>
      </c>
      <c r="C9" s="20" t="s">
        <v>82</v>
      </c>
      <c r="D9" s="46">
        <v>269865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269865</v>
      </c>
      <c r="O9" s="47">
        <f t="shared" si="1"/>
        <v>9.1182930125692661</v>
      </c>
      <c r="P9" s="9"/>
    </row>
    <row r="10" spans="1:133">
      <c r="A10" s="12"/>
      <c r="B10" s="25">
        <v>312.52</v>
      </c>
      <c r="C10" s="20" t="s">
        <v>79</v>
      </c>
      <c r="D10" s="46">
        <v>173005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173005</v>
      </c>
      <c r="O10" s="47">
        <f t="shared" si="1"/>
        <v>5.8455534531693472</v>
      </c>
      <c r="P10" s="9"/>
    </row>
    <row r="11" spans="1:133">
      <c r="A11" s="12"/>
      <c r="B11" s="25">
        <v>314.10000000000002</v>
      </c>
      <c r="C11" s="20" t="s">
        <v>13</v>
      </c>
      <c r="D11" s="46">
        <v>2284989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2284989</v>
      </c>
      <c r="O11" s="47">
        <f t="shared" si="1"/>
        <v>77.206007568590351</v>
      </c>
      <c r="P11" s="9"/>
    </row>
    <row r="12" spans="1:133">
      <c r="A12" s="12"/>
      <c r="B12" s="25">
        <v>314.3</v>
      </c>
      <c r="C12" s="20" t="s">
        <v>14</v>
      </c>
      <c r="D12" s="46">
        <v>657655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657655</v>
      </c>
      <c r="O12" s="47">
        <f t="shared" si="1"/>
        <v>22.221077172590892</v>
      </c>
      <c r="P12" s="9"/>
    </row>
    <row r="13" spans="1:133">
      <c r="A13" s="12"/>
      <c r="B13" s="25">
        <v>314.39999999999998</v>
      </c>
      <c r="C13" s="20" t="s">
        <v>83</v>
      </c>
      <c r="D13" s="46">
        <v>22387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22387</v>
      </c>
      <c r="O13" s="47">
        <f t="shared" si="1"/>
        <v>0.75641978645762942</v>
      </c>
      <c r="P13" s="9"/>
    </row>
    <row r="14" spans="1:133">
      <c r="A14" s="12"/>
      <c r="B14" s="25">
        <v>314.8</v>
      </c>
      <c r="C14" s="20" t="s">
        <v>16</v>
      </c>
      <c r="D14" s="46">
        <v>32812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32812</v>
      </c>
      <c r="O14" s="47">
        <f t="shared" si="1"/>
        <v>1.1086633328828219</v>
      </c>
      <c r="P14" s="9"/>
    </row>
    <row r="15" spans="1:133">
      <c r="A15" s="12"/>
      <c r="B15" s="25">
        <v>315</v>
      </c>
      <c r="C15" s="20" t="s">
        <v>17</v>
      </c>
      <c r="D15" s="46">
        <v>1290795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1290795</v>
      </c>
      <c r="O15" s="47">
        <f t="shared" si="1"/>
        <v>43.613832950398702</v>
      </c>
      <c r="P15" s="9"/>
    </row>
    <row r="16" spans="1:133">
      <c r="A16" s="12"/>
      <c r="B16" s="25">
        <v>316</v>
      </c>
      <c r="C16" s="20" t="s">
        <v>18</v>
      </c>
      <c r="D16" s="46">
        <v>670621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670621</v>
      </c>
      <c r="O16" s="47">
        <f t="shared" si="1"/>
        <v>22.659176915799431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6485217</v>
      </c>
      <c r="E17" s="32">
        <f t="shared" si="3"/>
        <v>880376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2220725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9586318</v>
      </c>
      <c r="O17" s="45">
        <f t="shared" si="1"/>
        <v>323.9058656575213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739701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739701</v>
      </c>
      <c r="O18" s="47">
        <f t="shared" si="1"/>
        <v>24.993276118394377</v>
      </c>
      <c r="P18" s="9"/>
    </row>
    <row r="19" spans="1:16">
      <c r="A19" s="12"/>
      <c r="B19" s="25">
        <v>323.10000000000002</v>
      </c>
      <c r="C19" s="20" t="s">
        <v>20</v>
      </c>
      <c r="D19" s="46">
        <v>2022391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2022391</v>
      </c>
      <c r="O19" s="47">
        <f t="shared" si="1"/>
        <v>68.333254493850518</v>
      </c>
      <c r="P19" s="9"/>
    </row>
    <row r="20" spans="1:16">
      <c r="A20" s="12"/>
      <c r="B20" s="25">
        <v>323.39999999999998</v>
      </c>
      <c r="C20" s="20" t="s">
        <v>21</v>
      </c>
      <c r="D20" s="46">
        <v>26076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26076</v>
      </c>
      <c r="O20" s="47">
        <f t="shared" si="1"/>
        <v>0.88106500878497096</v>
      </c>
      <c r="P20" s="9"/>
    </row>
    <row r="21" spans="1:16">
      <c r="A21" s="12"/>
      <c r="B21" s="25">
        <v>323.7</v>
      </c>
      <c r="C21" s="20" t="s">
        <v>22</v>
      </c>
      <c r="D21" s="46">
        <v>75428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75428</v>
      </c>
      <c r="O21" s="47">
        <f t="shared" si="1"/>
        <v>2.5485876469793216</v>
      </c>
      <c r="P21" s="9"/>
    </row>
    <row r="22" spans="1:16">
      <c r="A22" s="12"/>
      <c r="B22" s="25">
        <v>324.12</v>
      </c>
      <c r="C22" s="20" t="s">
        <v>23</v>
      </c>
      <c r="D22" s="46">
        <v>4584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4584</v>
      </c>
      <c r="O22" s="47">
        <f t="shared" si="1"/>
        <v>0.15488579537775374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304282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304282</v>
      </c>
      <c r="O23" s="47">
        <f t="shared" si="1"/>
        <v>10.281186646844167</v>
      </c>
      <c r="P23" s="9"/>
    </row>
    <row r="24" spans="1:16">
      <c r="A24" s="12"/>
      <c r="B24" s="25">
        <v>324.72000000000003</v>
      </c>
      <c r="C24" s="20" t="s">
        <v>24</v>
      </c>
      <c r="D24" s="46">
        <v>1296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1296</v>
      </c>
      <c r="O24" s="47">
        <f t="shared" si="1"/>
        <v>4.3789701310987972E-2</v>
      </c>
      <c r="P24" s="9"/>
    </row>
    <row r="25" spans="1:16">
      <c r="A25" s="12"/>
      <c r="B25" s="25">
        <v>325.2</v>
      </c>
      <c r="C25" s="20" t="s">
        <v>25</v>
      </c>
      <c r="D25" s="46">
        <v>3937524</v>
      </c>
      <c r="E25" s="46">
        <v>0</v>
      </c>
      <c r="F25" s="46">
        <v>0</v>
      </c>
      <c r="G25" s="46">
        <v>0</v>
      </c>
      <c r="H25" s="46">
        <v>0</v>
      </c>
      <c r="I25" s="46">
        <v>1916443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5853967</v>
      </c>
      <c r="O25" s="47">
        <f t="shared" si="1"/>
        <v>197.79588457899717</v>
      </c>
      <c r="P25" s="9"/>
    </row>
    <row r="26" spans="1:16">
      <c r="A26" s="12"/>
      <c r="B26" s="25">
        <v>329</v>
      </c>
      <c r="C26" s="20" t="s">
        <v>26</v>
      </c>
      <c r="D26" s="46">
        <v>417918</v>
      </c>
      <c r="E26" s="46">
        <v>140675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558593</v>
      </c>
      <c r="O26" s="47">
        <f t="shared" si="1"/>
        <v>18.873935666982025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SUM(D28:D39)</f>
        <v>2168425</v>
      </c>
      <c r="E27" s="32">
        <f t="shared" si="5"/>
        <v>3939791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6108216</v>
      </c>
      <c r="O27" s="45">
        <f t="shared" si="1"/>
        <v>206.38653872144886</v>
      </c>
      <c r="P27" s="10"/>
    </row>
    <row r="28" spans="1:16">
      <c r="A28" s="12"/>
      <c r="B28" s="25">
        <v>334.2</v>
      </c>
      <c r="C28" s="20" t="s">
        <v>30</v>
      </c>
      <c r="D28" s="46">
        <v>0</v>
      </c>
      <c r="E28" s="46">
        <v>16714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16714</v>
      </c>
      <c r="O28" s="47">
        <f t="shared" si="1"/>
        <v>0.56473847817272604</v>
      </c>
      <c r="P28" s="9"/>
    </row>
    <row r="29" spans="1:16">
      <c r="A29" s="12"/>
      <c r="B29" s="25">
        <v>335.12</v>
      </c>
      <c r="C29" s="20" t="s">
        <v>32</v>
      </c>
      <c r="D29" s="46">
        <v>563794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563794</v>
      </c>
      <c r="O29" s="47">
        <f t="shared" si="1"/>
        <v>19.049668874172184</v>
      </c>
      <c r="P29" s="9"/>
    </row>
    <row r="30" spans="1:16">
      <c r="A30" s="12"/>
      <c r="B30" s="25">
        <v>335.14</v>
      </c>
      <c r="C30" s="20" t="s">
        <v>33</v>
      </c>
      <c r="D30" s="46">
        <v>3548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3548</v>
      </c>
      <c r="O30" s="47">
        <f t="shared" si="1"/>
        <v>0.11988106500878497</v>
      </c>
      <c r="P30" s="9"/>
    </row>
    <row r="31" spans="1:16">
      <c r="A31" s="12"/>
      <c r="B31" s="25">
        <v>335.15</v>
      </c>
      <c r="C31" s="20" t="s">
        <v>34</v>
      </c>
      <c r="D31" s="46">
        <v>19660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19660</v>
      </c>
      <c r="O31" s="47">
        <f t="shared" si="1"/>
        <v>0.66427895661575886</v>
      </c>
      <c r="P31" s="9"/>
    </row>
    <row r="32" spans="1:16">
      <c r="A32" s="12"/>
      <c r="B32" s="25">
        <v>335.18</v>
      </c>
      <c r="C32" s="20" t="s">
        <v>35</v>
      </c>
      <c r="D32" s="46">
        <v>1510859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1510859</v>
      </c>
      <c r="O32" s="47">
        <f t="shared" si="1"/>
        <v>51.049432355723745</v>
      </c>
      <c r="P32" s="9"/>
    </row>
    <row r="33" spans="1:16">
      <c r="A33" s="12"/>
      <c r="B33" s="25">
        <v>335.21</v>
      </c>
      <c r="C33" s="20" t="s">
        <v>36</v>
      </c>
      <c r="D33" s="46">
        <v>7520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7520</v>
      </c>
      <c r="O33" s="47">
        <f t="shared" si="1"/>
        <v>0.25408839032301661</v>
      </c>
      <c r="P33" s="9"/>
    </row>
    <row r="34" spans="1:16">
      <c r="A34" s="12"/>
      <c r="B34" s="25">
        <v>335.49</v>
      </c>
      <c r="C34" s="20" t="s">
        <v>37</v>
      </c>
      <c r="D34" s="46">
        <v>4708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4708</v>
      </c>
      <c r="O34" s="47">
        <f t="shared" si="1"/>
        <v>0.15907555075010135</v>
      </c>
      <c r="P34" s="9"/>
    </row>
    <row r="35" spans="1:16">
      <c r="A35" s="12"/>
      <c r="B35" s="25">
        <v>335.9</v>
      </c>
      <c r="C35" s="20" t="s">
        <v>94</v>
      </c>
      <c r="D35" s="46">
        <v>27263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27263</v>
      </c>
      <c r="O35" s="47">
        <f t="shared" si="1"/>
        <v>0.92117177997026622</v>
      </c>
      <c r="P35" s="9"/>
    </row>
    <row r="36" spans="1:16">
      <c r="A36" s="12"/>
      <c r="B36" s="25">
        <v>337.2</v>
      </c>
      <c r="C36" s="20" t="s">
        <v>95</v>
      </c>
      <c r="D36" s="46">
        <v>0</v>
      </c>
      <c r="E36" s="46">
        <v>517518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517518</v>
      </c>
      <c r="O36" s="47">
        <f t="shared" si="1"/>
        <v>17.486079199891876</v>
      </c>
      <c r="P36" s="9"/>
    </row>
    <row r="37" spans="1:16">
      <c r="A37" s="12"/>
      <c r="B37" s="25">
        <v>337.7</v>
      </c>
      <c r="C37" s="20" t="s">
        <v>38</v>
      </c>
      <c r="D37" s="46">
        <v>0</v>
      </c>
      <c r="E37" s="46">
        <v>2966293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2966293</v>
      </c>
      <c r="O37" s="47">
        <f t="shared" ref="O37:O68" si="7">(N37/O$73)</f>
        <v>100.22614542505744</v>
      </c>
      <c r="P37" s="9"/>
    </row>
    <row r="38" spans="1:16">
      <c r="A38" s="12"/>
      <c r="B38" s="25">
        <v>337.9</v>
      </c>
      <c r="C38" s="20" t="s">
        <v>39</v>
      </c>
      <c r="D38" s="46">
        <v>0</v>
      </c>
      <c r="E38" s="46">
        <v>439266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439266</v>
      </c>
      <c r="O38" s="47">
        <f t="shared" si="7"/>
        <v>14.842073253142317</v>
      </c>
      <c r="P38" s="9"/>
    </row>
    <row r="39" spans="1:16">
      <c r="A39" s="12"/>
      <c r="B39" s="25">
        <v>338</v>
      </c>
      <c r="C39" s="20" t="s">
        <v>40</v>
      </c>
      <c r="D39" s="46">
        <v>31073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31073</v>
      </c>
      <c r="O39" s="47">
        <f t="shared" si="7"/>
        <v>1.0499053926206243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SUM(D41:D53)</f>
        <v>3212735</v>
      </c>
      <c r="E40" s="32">
        <f t="shared" si="8"/>
        <v>23250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10421951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13657936</v>
      </c>
      <c r="O40" s="45">
        <f t="shared" si="7"/>
        <v>461.47911879983781</v>
      </c>
      <c r="P40" s="10"/>
    </row>
    <row r="41" spans="1:16">
      <c r="A41" s="12"/>
      <c r="B41" s="25">
        <v>341.9</v>
      </c>
      <c r="C41" s="20" t="s">
        <v>48</v>
      </c>
      <c r="D41" s="46">
        <v>40650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9">SUM(D41:M41)</f>
        <v>40650</v>
      </c>
      <c r="O41" s="47">
        <f t="shared" si="7"/>
        <v>1.3734964184349236</v>
      </c>
      <c r="P41" s="9"/>
    </row>
    <row r="42" spans="1:16">
      <c r="A42" s="12"/>
      <c r="B42" s="25">
        <v>342.2</v>
      </c>
      <c r="C42" s="20" t="s">
        <v>49</v>
      </c>
      <c r="D42" s="46">
        <v>48542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48542</v>
      </c>
      <c r="O42" s="47">
        <f t="shared" si="7"/>
        <v>1.6401540748749832</v>
      </c>
      <c r="P42" s="9"/>
    </row>
    <row r="43" spans="1:16">
      <c r="A43" s="12"/>
      <c r="B43" s="25">
        <v>342.5</v>
      </c>
      <c r="C43" s="20" t="s">
        <v>96</v>
      </c>
      <c r="D43" s="46">
        <v>242634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242634</v>
      </c>
      <c r="O43" s="47">
        <f t="shared" si="7"/>
        <v>8.1982024597918635</v>
      </c>
      <c r="P43" s="9"/>
    </row>
    <row r="44" spans="1:16">
      <c r="A44" s="12"/>
      <c r="B44" s="25">
        <v>342.6</v>
      </c>
      <c r="C44" s="20" t="s">
        <v>50</v>
      </c>
      <c r="D44" s="46">
        <v>803820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803820</v>
      </c>
      <c r="O44" s="47">
        <f t="shared" si="7"/>
        <v>27.159751317745641</v>
      </c>
      <c r="P44" s="9"/>
    </row>
    <row r="45" spans="1:16">
      <c r="A45" s="12"/>
      <c r="B45" s="25">
        <v>342.9</v>
      </c>
      <c r="C45" s="20" t="s">
        <v>85</v>
      </c>
      <c r="D45" s="46">
        <v>33885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33885</v>
      </c>
      <c r="O45" s="47">
        <f t="shared" si="7"/>
        <v>1.1449182321935396</v>
      </c>
      <c r="P45" s="9"/>
    </row>
    <row r="46" spans="1:16">
      <c r="A46" s="12"/>
      <c r="B46" s="25">
        <v>343.3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4595191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4595191</v>
      </c>
      <c r="O46" s="47">
        <f t="shared" si="7"/>
        <v>155.26392080010811</v>
      </c>
      <c r="P46" s="9"/>
    </row>
    <row r="47" spans="1:16">
      <c r="A47" s="12"/>
      <c r="B47" s="25">
        <v>343.4</v>
      </c>
      <c r="C47" s="20" t="s">
        <v>86</v>
      </c>
      <c r="D47" s="46">
        <v>1843507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1843507</v>
      </c>
      <c r="O47" s="47">
        <f t="shared" si="7"/>
        <v>62.289059332342205</v>
      </c>
      <c r="P47" s="9"/>
    </row>
    <row r="48" spans="1:16">
      <c r="A48" s="12"/>
      <c r="B48" s="25">
        <v>343.5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5250499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5250499</v>
      </c>
      <c r="O48" s="47">
        <f t="shared" si="7"/>
        <v>177.40569671577239</v>
      </c>
      <c r="P48" s="9"/>
    </row>
    <row r="49" spans="1:16">
      <c r="A49" s="12"/>
      <c r="B49" s="25">
        <v>343.8</v>
      </c>
      <c r="C49" s="20" t="s">
        <v>53</v>
      </c>
      <c r="D49" s="46">
        <v>33716</v>
      </c>
      <c r="E49" s="46">
        <v>23250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56966</v>
      </c>
      <c r="O49" s="47">
        <f t="shared" si="7"/>
        <v>1.9247871333964048</v>
      </c>
      <c r="P49" s="9"/>
    </row>
    <row r="50" spans="1:16">
      <c r="A50" s="12"/>
      <c r="B50" s="25">
        <v>343.9</v>
      </c>
      <c r="C50" s="20" t="s">
        <v>54</v>
      </c>
      <c r="D50" s="46">
        <v>42326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42326</v>
      </c>
      <c r="O50" s="47">
        <f t="shared" si="7"/>
        <v>1.4301256926611705</v>
      </c>
      <c r="P50" s="9"/>
    </row>
    <row r="51" spans="1:16">
      <c r="A51" s="12"/>
      <c r="B51" s="25">
        <v>344.5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576261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576261</v>
      </c>
      <c r="O51" s="47">
        <f t="shared" si="7"/>
        <v>19.470908230842007</v>
      </c>
      <c r="P51" s="9"/>
    </row>
    <row r="52" spans="1:16">
      <c r="A52" s="12"/>
      <c r="B52" s="25">
        <v>347.2</v>
      </c>
      <c r="C52" s="20" t="s">
        <v>56</v>
      </c>
      <c r="D52" s="46">
        <v>119076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119076</v>
      </c>
      <c r="O52" s="47">
        <f t="shared" si="7"/>
        <v>4.0233815380456814</v>
      </c>
      <c r="P52" s="9"/>
    </row>
    <row r="53" spans="1:16">
      <c r="A53" s="12"/>
      <c r="B53" s="25">
        <v>347.4</v>
      </c>
      <c r="C53" s="20" t="s">
        <v>88</v>
      </c>
      <c r="D53" s="46">
        <v>4579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4579</v>
      </c>
      <c r="O53" s="47">
        <f t="shared" si="7"/>
        <v>0.15471685362886878</v>
      </c>
      <c r="P53" s="9"/>
    </row>
    <row r="54" spans="1:16" ht="15.75">
      <c r="A54" s="29" t="s">
        <v>46</v>
      </c>
      <c r="B54" s="30"/>
      <c r="C54" s="31"/>
      <c r="D54" s="32">
        <f t="shared" ref="D54:M54" si="10">SUM(D55:D56)</f>
        <v>424301</v>
      </c>
      <c r="E54" s="32">
        <f t="shared" si="10"/>
        <v>21679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47689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493669</v>
      </c>
      <c r="O54" s="45">
        <f t="shared" si="7"/>
        <v>16.680260846060278</v>
      </c>
      <c r="P54" s="10"/>
    </row>
    <row r="55" spans="1:16">
      <c r="A55" s="13"/>
      <c r="B55" s="39">
        <v>351.1</v>
      </c>
      <c r="C55" s="21" t="s">
        <v>59</v>
      </c>
      <c r="D55" s="46">
        <v>117915</v>
      </c>
      <c r="E55" s="46">
        <v>21679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139594</v>
      </c>
      <c r="O55" s="47">
        <f t="shared" si="7"/>
        <v>4.7166508987701041</v>
      </c>
      <c r="P55" s="9"/>
    </row>
    <row r="56" spans="1:16">
      <c r="A56" s="13"/>
      <c r="B56" s="39">
        <v>354</v>
      </c>
      <c r="C56" s="21" t="s">
        <v>60</v>
      </c>
      <c r="D56" s="46">
        <v>306386</v>
      </c>
      <c r="E56" s="46">
        <v>0</v>
      </c>
      <c r="F56" s="46">
        <v>0</v>
      </c>
      <c r="G56" s="46">
        <v>0</v>
      </c>
      <c r="H56" s="46">
        <v>0</v>
      </c>
      <c r="I56" s="46">
        <v>47689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354075</v>
      </c>
      <c r="O56" s="47">
        <f t="shared" si="7"/>
        <v>11.963609947290175</v>
      </c>
      <c r="P56" s="9"/>
    </row>
    <row r="57" spans="1:16" ht="15.75">
      <c r="A57" s="29" t="s">
        <v>4</v>
      </c>
      <c r="B57" s="30"/>
      <c r="C57" s="31"/>
      <c r="D57" s="32">
        <f t="shared" ref="D57:M57" si="11">SUM(D58:D66)</f>
        <v>1600928</v>
      </c>
      <c r="E57" s="32">
        <f t="shared" si="11"/>
        <v>33210</v>
      </c>
      <c r="F57" s="32">
        <f t="shared" si="11"/>
        <v>24847</v>
      </c>
      <c r="G57" s="32">
        <f t="shared" si="11"/>
        <v>43219</v>
      </c>
      <c r="H57" s="32">
        <f t="shared" si="11"/>
        <v>0</v>
      </c>
      <c r="I57" s="32">
        <f t="shared" si="11"/>
        <v>315092</v>
      </c>
      <c r="J57" s="32">
        <f t="shared" si="11"/>
        <v>0</v>
      </c>
      <c r="K57" s="32">
        <f t="shared" si="11"/>
        <v>3864830</v>
      </c>
      <c r="L57" s="32">
        <f t="shared" si="11"/>
        <v>1766977</v>
      </c>
      <c r="M57" s="32">
        <f t="shared" si="11"/>
        <v>0</v>
      </c>
      <c r="N57" s="32">
        <f>SUM(D57:M57)</f>
        <v>7649103</v>
      </c>
      <c r="O57" s="45">
        <f t="shared" si="7"/>
        <v>258.45056764427625</v>
      </c>
      <c r="P57" s="10"/>
    </row>
    <row r="58" spans="1:16">
      <c r="A58" s="12"/>
      <c r="B58" s="25">
        <v>361.1</v>
      </c>
      <c r="C58" s="20" t="s">
        <v>61</v>
      </c>
      <c r="D58" s="46">
        <v>68839</v>
      </c>
      <c r="E58" s="46">
        <v>5879</v>
      </c>
      <c r="F58" s="46">
        <v>603</v>
      </c>
      <c r="G58" s="46">
        <v>400</v>
      </c>
      <c r="H58" s="46">
        <v>0</v>
      </c>
      <c r="I58" s="46">
        <v>21925</v>
      </c>
      <c r="J58" s="46">
        <v>0</v>
      </c>
      <c r="K58" s="46">
        <v>686182</v>
      </c>
      <c r="L58" s="46">
        <v>23921</v>
      </c>
      <c r="M58" s="46">
        <v>0</v>
      </c>
      <c r="N58" s="46">
        <f>SUM(D58:M58)</f>
        <v>807749</v>
      </c>
      <c r="O58" s="47">
        <f t="shared" si="7"/>
        <v>27.292505744019461</v>
      </c>
      <c r="P58" s="9"/>
    </row>
    <row r="59" spans="1:16">
      <c r="A59" s="12"/>
      <c r="B59" s="25">
        <v>361.4</v>
      </c>
      <c r="C59" s="20" t="s">
        <v>89</v>
      </c>
      <c r="D59" s="46">
        <v>50394</v>
      </c>
      <c r="E59" s="46">
        <v>0</v>
      </c>
      <c r="F59" s="46">
        <v>613</v>
      </c>
      <c r="G59" s="46">
        <v>0</v>
      </c>
      <c r="H59" s="46">
        <v>0</v>
      </c>
      <c r="I59" s="46">
        <v>0</v>
      </c>
      <c r="J59" s="46">
        <v>0</v>
      </c>
      <c r="K59" s="46">
        <v>-345249</v>
      </c>
      <c r="L59" s="46">
        <v>0</v>
      </c>
      <c r="M59" s="46">
        <v>0</v>
      </c>
      <c r="N59" s="46">
        <f t="shared" ref="N59:N66" si="12">SUM(D59:M59)</f>
        <v>-294242</v>
      </c>
      <c r="O59" s="47">
        <f t="shared" si="7"/>
        <v>-9.94195161508312</v>
      </c>
      <c r="P59" s="9"/>
    </row>
    <row r="60" spans="1:16">
      <c r="A60" s="12"/>
      <c r="B60" s="25">
        <v>362</v>
      </c>
      <c r="C60" s="20" t="s">
        <v>63</v>
      </c>
      <c r="D60" s="46">
        <v>621874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621874</v>
      </c>
      <c r="O60" s="47">
        <f t="shared" si="7"/>
        <v>21.012096229220166</v>
      </c>
      <c r="P60" s="9"/>
    </row>
    <row r="61" spans="1:16">
      <c r="A61" s="12"/>
      <c r="B61" s="25">
        <v>364</v>
      </c>
      <c r="C61" s="20" t="s">
        <v>64</v>
      </c>
      <c r="D61" s="46">
        <v>39700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39700</v>
      </c>
      <c r="O61" s="47">
        <f t="shared" si="7"/>
        <v>1.3413974861467766</v>
      </c>
      <c r="P61" s="9"/>
    </row>
    <row r="62" spans="1:16">
      <c r="A62" s="12"/>
      <c r="B62" s="25">
        <v>365</v>
      </c>
      <c r="C62" s="20" t="s">
        <v>97</v>
      </c>
      <c r="D62" s="46">
        <v>64472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64472</v>
      </c>
      <c r="O62" s="47">
        <f t="shared" si="7"/>
        <v>2.1784024868225438</v>
      </c>
      <c r="P62" s="9"/>
    </row>
    <row r="63" spans="1:16">
      <c r="A63" s="12"/>
      <c r="B63" s="25">
        <v>366</v>
      </c>
      <c r="C63" s="20" t="s">
        <v>65</v>
      </c>
      <c r="D63" s="46">
        <v>328439</v>
      </c>
      <c r="E63" s="46">
        <v>3540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331979</v>
      </c>
      <c r="O63" s="47">
        <f t="shared" si="7"/>
        <v>11.217022570617651</v>
      </c>
      <c r="P63" s="9"/>
    </row>
    <row r="64" spans="1:16">
      <c r="A64" s="12"/>
      <c r="B64" s="25">
        <v>368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3381233</v>
      </c>
      <c r="L64" s="46">
        <v>1743056</v>
      </c>
      <c r="M64" s="46">
        <v>0</v>
      </c>
      <c r="N64" s="46">
        <f t="shared" si="12"/>
        <v>5124289</v>
      </c>
      <c r="O64" s="47">
        <f t="shared" si="7"/>
        <v>173.14126909041764</v>
      </c>
      <c r="P64" s="9"/>
    </row>
    <row r="65" spans="1:119">
      <c r="A65" s="12"/>
      <c r="B65" s="25">
        <v>369.3</v>
      </c>
      <c r="C65" s="20" t="s">
        <v>90</v>
      </c>
      <c r="D65" s="46">
        <v>7000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7000</v>
      </c>
      <c r="O65" s="47">
        <f t="shared" si="7"/>
        <v>0.23651844843897823</v>
      </c>
      <c r="P65" s="9"/>
    </row>
    <row r="66" spans="1:119">
      <c r="A66" s="12"/>
      <c r="B66" s="25">
        <v>369.9</v>
      </c>
      <c r="C66" s="20" t="s">
        <v>68</v>
      </c>
      <c r="D66" s="46">
        <v>420210</v>
      </c>
      <c r="E66" s="46">
        <v>23791</v>
      </c>
      <c r="F66" s="46">
        <v>23631</v>
      </c>
      <c r="G66" s="46">
        <v>42819</v>
      </c>
      <c r="H66" s="46">
        <v>0</v>
      </c>
      <c r="I66" s="46">
        <v>293167</v>
      </c>
      <c r="J66" s="46">
        <v>0</v>
      </c>
      <c r="K66" s="46">
        <v>142664</v>
      </c>
      <c r="L66" s="46">
        <v>0</v>
      </c>
      <c r="M66" s="46">
        <v>0</v>
      </c>
      <c r="N66" s="46">
        <f t="shared" si="12"/>
        <v>946282</v>
      </c>
      <c r="O66" s="47">
        <f t="shared" si="7"/>
        <v>31.973307203676171</v>
      </c>
      <c r="P66" s="9"/>
    </row>
    <row r="67" spans="1:119" ht="15.75">
      <c r="A67" s="29" t="s">
        <v>47</v>
      </c>
      <c r="B67" s="30"/>
      <c r="C67" s="31"/>
      <c r="D67" s="32">
        <f t="shared" ref="D67:M67" si="13">SUM(D68:D70)</f>
        <v>624919</v>
      </c>
      <c r="E67" s="32">
        <f t="shared" si="13"/>
        <v>822150</v>
      </c>
      <c r="F67" s="32">
        <f t="shared" si="13"/>
        <v>1896407</v>
      </c>
      <c r="G67" s="32">
        <f t="shared" si="13"/>
        <v>3997212</v>
      </c>
      <c r="H67" s="32">
        <f t="shared" si="13"/>
        <v>0</v>
      </c>
      <c r="I67" s="32">
        <f t="shared" si="13"/>
        <v>2554000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9894688</v>
      </c>
      <c r="O67" s="45">
        <f t="shared" si="7"/>
        <v>334.32517907825383</v>
      </c>
      <c r="P67" s="9"/>
    </row>
    <row r="68" spans="1:119">
      <c r="A68" s="12"/>
      <c r="B68" s="25">
        <v>381</v>
      </c>
      <c r="C68" s="20" t="s">
        <v>69</v>
      </c>
      <c r="D68" s="46">
        <v>624919</v>
      </c>
      <c r="E68" s="46">
        <v>822150</v>
      </c>
      <c r="F68" s="46">
        <v>1896407</v>
      </c>
      <c r="G68" s="46">
        <v>3210117</v>
      </c>
      <c r="H68" s="46">
        <v>0</v>
      </c>
      <c r="I68" s="46">
        <v>4000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6557593</v>
      </c>
      <c r="O68" s="47">
        <f t="shared" si="7"/>
        <v>221.57024597918638</v>
      </c>
      <c r="P68" s="9"/>
    </row>
    <row r="69" spans="1:119">
      <c r="A69" s="12"/>
      <c r="B69" s="25">
        <v>384</v>
      </c>
      <c r="C69" s="20" t="s">
        <v>70</v>
      </c>
      <c r="D69" s="46">
        <v>0</v>
      </c>
      <c r="E69" s="46">
        <v>0</v>
      </c>
      <c r="F69" s="46">
        <v>0</v>
      </c>
      <c r="G69" s="46">
        <v>787095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787095</v>
      </c>
      <c r="O69" s="47">
        <f>(N69/O$73)</f>
        <v>26.594641167725367</v>
      </c>
      <c r="P69" s="9"/>
    </row>
    <row r="70" spans="1:119" ht="15.75" thickBot="1">
      <c r="A70" s="12"/>
      <c r="B70" s="25">
        <v>389.2</v>
      </c>
      <c r="C70" s="20" t="s">
        <v>98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2550000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2550000</v>
      </c>
      <c r="O70" s="47">
        <f>(N70/O$73)</f>
        <v>86.160291931342073</v>
      </c>
      <c r="P70" s="9"/>
    </row>
    <row r="71" spans="1:119" ht="16.5" thickBot="1">
      <c r="A71" s="14" t="s">
        <v>57</v>
      </c>
      <c r="B71" s="23"/>
      <c r="C71" s="22"/>
      <c r="D71" s="15">
        <f t="shared" ref="D71:M71" si="14">SUM(D5,D17,D27,D40,D54,D57,D67)</f>
        <v>36369576</v>
      </c>
      <c r="E71" s="15">
        <f t="shared" si="14"/>
        <v>5720456</v>
      </c>
      <c r="F71" s="15">
        <f t="shared" si="14"/>
        <v>1921254</v>
      </c>
      <c r="G71" s="15">
        <f t="shared" si="14"/>
        <v>4040431</v>
      </c>
      <c r="H71" s="15">
        <f t="shared" si="14"/>
        <v>0</v>
      </c>
      <c r="I71" s="15">
        <f t="shared" si="14"/>
        <v>15559457</v>
      </c>
      <c r="J71" s="15">
        <f t="shared" si="14"/>
        <v>0</v>
      </c>
      <c r="K71" s="15">
        <f t="shared" si="14"/>
        <v>3864830</v>
      </c>
      <c r="L71" s="15">
        <f t="shared" si="14"/>
        <v>1766977</v>
      </c>
      <c r="M71" s="15">
        <f t="shared" si="14"/>
        <v>0</v>
      </c>
      <c r="N71" s="15">
        <f>SUM(D71:M71)</f>
        <v>69242981</v>
      </c>
      <c r="O71" s="38">
        <f>(N71/O$73)</f>
        <v>2339.6060616299501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99</v>
      </c>
      <c r="M73" s="48"/>
      <c r="N73" s="48"/>
      <c r="O73" s="43">
        <v>29596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22774278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22774278</v>
      </c>
      <c r="O5" s="33">
        <f t="shared" ref="O5:O36" si="1">(N5/O$70)</f>
        <v>768.38887951685274</v>
      </c>
      <c r="P5" s="6"/>
    </row>
    <row r="6" spans="1:133">
      <c r="A6" s="12"/>
      <c r="B6" s="25">
        <v>311</v>
      </c>
      <c r="C6" s="20" t="s">
        <v>3</v>
      </c>
      <c r="D6" s="46">
        <v>16750836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16750836</v>
      </c>
      <c r="O6" s="47">
        <f t="shared" si="1"/>
        <v>565.16198252302706</v>
      </c>
      <c r="P6" s="9"/>
    </row>
    <row r="7" spans="1:133">
      <c r="A7" s="12"/>
      <c r="B7" s="25">
        <v>312.41000000000003</v>
      </c>
      <c r="C7" s="20" t="s">
        <v>12</v>
      </c>
      <c r="D7" s="46">
        <v>286795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286795</v>
      </c>
      <c r="O7" s="47">
        <f t="shared" si="1"/>
        <v>9.6762711292553725</v>
      </c>
      <c r="P7" s="9"/>
    </row>
    <row r="8" spans="1:133">
      <c r="A8" s="12"/>
      <c r="B8" s="25">
        <v>312.42</v>
      </c>
      <c r="C8" s="20" t="s">
        <v>11</v>
      </c>
      <c r="D8" s="46">
        <v>289710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289710</v>
      </c>
      <c r="O8" s="47">
        <f t="shared" si="1"/>
        <v>9.7746212760214579</v>
      </c>
      <c r="P8" s="9"/>
    </row>
    <row r="9" spans="1:133">
      <c r="A9" s="12"/>
      <c r="B9" s="25">
        <v>312.51</v>
      </c>
      <c r="C9" s="20" t="s">
        <v>82</v>
      </c>
      <c r="D9" s="46">
        <v>256727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256727</v>
      </c>
      <c r="O9" s="47">
        <f t="shared" si="1"/>
        <v>8.6617969567124398</v>
      </c>
      <c r="P9" s="9"/>
    </row>
    <row r="10" spans="1:133">
      <c r="A10" s="12"/>
      <c r="B10" s="25">
        <v>312.52</v>
      </c>
      <c r="C10" s="20" t="s">
        <v>79</v>
      </c>
      <c r="D10" s="46">
        <v>184453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184453</v>
      </c>
      <c r="O10" s="47">
        <f t="shared" si="1"/>
        <v>6.2233206248523905</v>
      </c>
      <c r="P10" s="9"/>
    </row>
    <row r="11" spans="1:133">
      <c r="A11" s="12"/>
      <c r="B11" s="25">
        <v>314.10000000000002</v>
      </c>
      <c r="C11" s="20" t="s">
        <v>13</v>
      </c>
      <c r="D11" s="46">
        <v>2251162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2251162</v>
      </c>
      <c r="O11" s="47">
        <f t="shared" si="1"/>
        <v>75.95269745942845</v>
      </c>
      <c r="P11" s="9"/>
    </row>
    <row r="12" spans="1:133">
      <c r="A12" s="12"/>
      <c r="B12" s="25">
        <v>314.3</v>
      </c>
      <c r="C12" s="20" t="s">
        <v>14</v>
      </c>
      <c r="D12" s="46">
        <v>597256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597256</v>
      </c>
      <c r="O12" s="47">
        <f t="shared" si="1"/>
        <v>20.151017240797596</v>
      </c>
      <c r="P12" s="9"/>
    </row>
    <row r="13" spans="1:133">
      <c r="A13" s="12"/>
      <c r="B13" s="25">
        <v>314.39999999999998</v>
      </c>
      <c r="C13" s="20" t="s">
        <v>83</v>
      </c>
      <c r="D13" s="46">
        <v>16265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16265</v>
      </c>
      <c r="O13" s="47">
        <f t="shared" si="1"/>
        <v>0.54877020142379973</v>
      </c>
      <c r="P13" s="9"/>
    </row>
    <row r="14" spans="1:133">
      <c r="A14" s="12"/>
      <c r="B14" s="25">
        <v>314.8</v>
      </c>
      <c r="C14" s="20" t="s">
        <v>16</v>
      </c>
      <c r="D14" s="46">
        <v>26371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26371</v>
      </c>
      <c r="O14" s="47">
        <f t="shared" si="1"/>
        <v>0.88973986976618646</v>
      </c>
      <c r="P14" s="9"/>
    </row>
    <row r="15" spans="1:133">
      <c r="A15" s="12"/>
      <c r="B15" s="25">
        <v>315</v>
      </c>
      <c r="C15" s="20" t="s">
        <v>17</v>
      </c>
      <c r="D15" s="46">
        <v>1473654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1473654</v>
      </c>
      <c r="O15" s="47">
        <f t="shared" si="1"/>
        <v>49.720098518843415</v>
      </c>
      <c r="P15" s="9"/>
    </row>
    <row r="16" spans="1:133">
      <c r="A16" s="12"/>
      <c r="B16" s="25">
        <v>316</v>
      </c>
      <c r="C16" s="20" t="s">
        <v>18</v>
      </c>
      <c r="D16" s="46">
        <v>641049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641049</v>
      </c>
      <c r="O16" s="47">
        <f t="shared" si="1"/>
        <v>21.628563716724585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5010389</v>
      </c>
      <c r="E17" s="32">
        <f t="shared" si="3"/>
        <v>1077948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1314795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7403132</v>
      </c>
      <c r="O17" s="45">
        <f t="shared" si="1"/>
        <v>249.77671311447756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802299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802299</v>
      </c>
      <c r="O18" s="47">
        <f t="shared" si="1"/>
        <v>27.069030669050914</v>
      </c>
      <c r="P18" s="9"/>
    </row>
    <row r="19" spans="1:16">
      <c r="A19" s="12"/>
      <c r="B19" s="25">
        <v>323.10000000000002</v>
      </c>
      <c r="C19" s="20" t="s">
        <v>20</v>
      </c>
      <c r="D19" s="46">
        <v>2041381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2041381</v>
      </c>
      <c r="O19" s="47">
        <f t="shared" si="1"/>
        <v>68.874827085934072</v>
      </c>
      <c r="P19" s="9"/>
    </row>
    <row r="20" spans="1:16">
      <c r="A20" s="12"/>
      <c r="B20" s="25">
        <v>323.39999999999998</v>
      </c>
      <c r="C20" s="20" t="s">
        <v>21</v>
      </c>
      <c r="D20" s="46">
        <v>27146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27146</v>
      </c>
      <c r="O20" s="47">
        <f t="shared" si="1"/>
        <v>0.91588785046728971</v>
      </c>
      <c r="P20" s="9"/>
    </row>
    <row r="21" spans="1:16">
      <c r="A21" s="12"/>
      <c r="B21" s="25">
        <v>323.7</v>
      </c>
      <c r="C21" s="20" t="s">
        <v>22</v>
      </c>
      <c r="D21" s="46">
        <v>72878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72878</v>
      </c>
      <c r="O21" s="47">
        <f t="shared" si="1"/>
        <v>2.4588548871419413</v>
      </c>
      <c r="P21" s="9"/>
    </row>
    <row r="22" spans="1:16">
      <c r="A22" s="12"/>
      <c r="B22" s="25">
        <v>324.12</v>
      </c>
      <c r="C22" s="20" t="s">
        <v>23</v>
      </c>
      <c r="D22" s="46">
        <v>68404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68404</v>
      </c>
      <c r="O22" s="47">
        <f t="shared" si="1"/>
        <v>2.3079051250042175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173314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173314</v>
      </c>
      <c r="O23" s="47">
        <f t="shared" si="1"/>
        <v>5.8474982286851782</v>
      </c>
      <c r="P23" s="9"/>
    </row>
    <row r="24" spans="1:16">
      <c r="A24" s="12"/>
      <c r="B24" s="25">
        <v>324.72000000000003</v>
      </c>
      <c r="C24" s="20" t="s">
        <v>24</v>
      </c>
      <c r="D24" s="46">
        <v>19339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19339</v>
      </c>
      <c r="O24" s="47">
        <f t="shared" si="1"/>
        <v>0.65248490164985329</v>
      </c>
      <c r="P24" s="9"/>
    </row>
    <row r="25" spans="1:16">
      <c r="A25" s="12"/>
      <c r="B25" s="25">
        <v>325.2</v>
      </c>
      <c r="C25" s="20" t="s">
        <v>25</v>
      </c>
      <c r="D25" s="46">
        <v>2701745</v>
      </c>
      <c r="E25" s="46">
        <v>0</v>
      </c>
      <c r="F25" s="46">
        <v>0</v>
      </c>
      <c r="G25" s="46">
        <v>0</v>
      </c>
      <c r="H25" s="46">
        <v>0</v>
      </c>
      <c r="I25" s="46">
        <v>1141481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3843226</v>
      </c>
      <c r="O25" s="47">
        <f t="shared" si="1"/>
        <v>129.66787003610108</v>
      </c>
      <c r="P25" s="9"/>
    </row>
    <row r="26" spans="1:16">
      <c r="A26" s="12"/>
      <c r="B26" s="25">
        <v>329</v>
      </c>
      <c r="C26" s="20" t="s">
        <v>26</v>
      </c>
      <c r="D26" s="46">
        <v>79496</v>
      </c>
      <c r="E26" s="46">
        <v>275649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355145</v>
      </c>
      <c r="O26" s="47">
        <f t="shared" si="1"/>
        <v>11.982354330442998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SUM(D28:D38)</f>
        <v>2054932</v>
      </c>
      <c r="E27" s="32">
        <f t="shared" si="5"/>
        <v>311941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2366873</v>
      </c>
      <c r="O27" s="45">
        <f t="shared" si="1"/>
        <v>79.856709065757954</v>
      </c>
      <c r="P27" s="10"/>
    </row>
    <row r="28" spans="1:16">
      <c r="A28" s="12"/>
      <c r="B28" s="25">
        <v>334.1</v>
      </c>
      <c r="C28" s="20" t="s">
        <v>29</v>
      </c>
      <c r="D28" s="46">
        <v>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27</v>
      </c>
      <c r="O28" s="47">
        <f t="shared" si="1"/>
        <v>9.1096190829650123E-4</v>
      </c>
      <c r="P28" s="9"/>
    </row>
    <row r="29" spans="1:16">
      <c r="A29" s="12"/>
      <c r="B29" s="25">
        <v>334.2</v>
      </c>
      <c r="C29" s="20" t="s">
        <v>30</v>
      </c>
      <c r="D29" s="46">
        <v>0</v>
      </c>
      <c r="E29" s="46">
        <v>47898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47898</v>
      </c>
      <c r="O29" s="47">
        <f t="shared" si="1"/>
        <v>1.6160464253179931</v>
      </c>
      <c r="P29" s="9"/>
    </row>
    <row r="30" spans="1:16">
      <c r="A30" s="12"/>
      <c r="B30" s="25">
        <v>335.12</v>
      </c>
      <c r="C30" s="20" t="s">
        <v>32</v>
      </c>
      <c r="D30" s="46">
        <v>534086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534086</v>
      </c>
      <c r="O30" s="47">
        <f t="shared" si="1"/>
        <v>18.019703768683154</v>
      </c>
      <c r="P30" s="9"/>
    </row>
    <row r="31" spans="1:16">
      <c r="A31" s="12"/>
      <c r="B31" s="25">
        <v>335.14</v>
      </c>
      <c r="C31" s="20" t="s">
        <v>33</v>
      </c>
      <c r="D31" s="46">
        <v>4055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4055</v>
      </c>
      <c r="O31" s="47">
        <f t="shared" si="1"/>
        <v>0.13681298289415972</v>
      </c>
      <c r="P31" s="9"/>
    </row>
    <row r="32" spans="1:16">
      <c r="A32" s="12"/>
      <c r="B32" s="25">
        <v>335.15</v>
      </c>
      <c r="C32" s="20" t="s">
        <v>34</v>
      </c>
      <c r="D32" s="46">
        <v>20263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20263</v>
      </c>
      <c r="O32" s="47">
        <f t="shared" si="1"/>
        <v>0.68366004251155577</v>
      </c>
      <c r="P32" s="9"/>
    </row>
    <row r="33" spans="1:16">
      <c r="A33" s="12"/>
      <c r="B33" s="25">
        <v>335.18</v>
      </c>
      <c r="C33" s="20" t="s">
        <v>35</v>
      </c>
      <c r="D33" s="46">
        <v>1433641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1433641</v>
      </c>
      <c r="O33" s="47">
        <f t="shared" si="1"/>
        <v>48.370086710077935</v>
      </c>
      <c r="P33" s="9"/>
    </row>
    <row r="34" spans="1:16">
      <c r="A34" s="12"/>
      <c r="B34" s="25">
        <v>335.21</v>
      </c>
      <c r="C34" s="20" t="s">
        <v>36</v>
      </c>
      <c r="D34" s="46">
        <v>21560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21560</v>
      </c>
      <c r="O34" s="47">
        <f t="shared" si="1"/>
        <v>0.72741995343972465</v>
      </c>
      <c r="P34" s="9"/>
    </row>
    <row r="35" spans="1:16">
      <c r="A35" s="12"/>
      <c r="B35" s="25">
        <v>335.49</v>
      </c>
      <c r="C35" s="20" t="s">
        <v>37</v>
      </c>
      <c r="D35" s="46">
        <v>6800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6800</v>
      </c>
      <c r="O35" s="47">
        <f t="shared" si="1"/>
        <v>0.22942744357097067</v>
      </c>
      <c r="P35" s="9"/>
    </row>
    <row r="36" spans="1:16">
      <c r="A36" s="12"/>
      <c r="B36" s="25">
        <v>337.7</v>
      </c>
      <c r="C36" s="20" t="s">
        <v>38</v>
      </c>
      <c r="D36" s="46">
        <v>0</v>
      </c>
      <c r="E36" s="46">
        <v>19152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19152</v>
      </c>
      <c r="O36" s="47">
        <f t="shared" si="1"/>
        <v>0.64617564695165153</v>
      </c>
      <c r="P36" s="9"/>
    </row>
    <row r="37" spans="1:16">
      <c r="A37" s="12"/>
      <c r="B37" s="25">
        <v>337.9</v>
      </c>
      <c r="C37" s="20" t="s">
        <v>39</v>
      </c>
      <c r="D37" s="46">
        <v>0</v>
      </c>
      <c r="E37" s="46">
        <v>244891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244891</v>
      </c>
      <c r="O37" s="47">
        <f t="shared" ref="O37:O68" si="7">(N37/O$70)</f>
        <v>8.2624582475792039</v>
      </c>
      <c r="P37" s="9"/>
    </row>
    <row r="38" spans="1:16">
      <c r="A38" s="12"/>
      <c r="B38" s="25">
        <v>338</v>
      </c>
      <c r="C38" s="20" t="s">
        <v>40</v>
      </c>
      <c r="D38" s="46">
        <v>34500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34500</v>
      </c>
      <c r="O38" s="47">
        <f t="shared" si="7"/>
        <v>1.1640068828233072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SUM(D40:D52)</f>
        <v>3718422</v>
      </c>
      <c r="E39" s="32">
        <f t="shared" si="8"/>
        <v>30668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8607253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12356343</v>
      </c>
      <c r="O39" s="45">
        <f t="shared" si="7"/>
        <v>416.89473329059683</v>
      </c>
      <c r="P39" s="10"/>
    </row>
    <row r="40" spans="1:16">
      <c r="A40" s="12"/>
      <c r="B40" s="25">
        <v>341.9</v>
      </c>
      <c r="C40" s="20" t="s">
        <v>48</v>
      </c>
      <c r="D40" s="46">
        <v>39200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39200</v>
      </c>
      <c r="O40" s="47">
        <f t="shared" si="7"/>
        <v>1.3225817335267722</v>
      </c>
      <c r="P40" s="9"/>
    </row>
    <row r="41" spans="1:16">
      <c r="A41" s="12"/>
      <c r="B41" s="25">
        <v>342.2</v>
      </c>
      <c r="C41" s="20" t="s">
        <v>49</v>
      </c>
      <c r="D41" s="46">
        <v>108255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108255</v>
      </c>
      <c r="O41" s="47">
        <f t="shared" si="7"/>
        <v>3.6524511623199163</v>
      </c>
      <c r="P41" s="9"/>
    </row>
    <row r="42" spans="1:16">
      <c r="A42" s="12"/>
      <c r="B42" s="25">
        <v>342.6</v>
      </c>
      <c r="C42" s="20" t="s">
        <v>50</v>
      </c>
      <c r="D42" s="46">
        <v>587959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587959</v>
      </c>
      <c r="O42" s="47">
        <f t="shared" si="7"/>
        <v>19.837342690374168</v>
      </c>
      <c r="P42" s="9"/>
    </row>
    <row r="43" spans="1:16">
      <c r="A43" s="12"/>
      <c r="B43" s="25">
        <v>342.9</v>
      </c>
      <c r="C43" s="20" t="s">
        <v>85</v>
      </c>
      <c r="D43" s="46">
        <v>15950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15950</v>
      </c>
      <c r="O43" s="47">
        <f t="shared" si="7"/>
        <v>0.53814231249367384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3933145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3933145</v>
      </c>
      <c r="O44" s="47">
        <f t="shared" si="7"/>
        <v>132.70167684469786</v>
      </c>
      <c r="P44" s="9"/>
    </row>
    <row r="45" spans="1:16">
      <c r="A45" s="12"/>
      <c r="B45" s="25">
        <v>343.4</v>
      </c>
      <c r="C45" s="20" t="s">
        <v>86</v>
      </c>
      <c r="D45" s="46">
        <v>1975095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1975095</v>
      </c>
      <c r="O45" s="47">
        <f t="shared" si="7"/>
        <v>66.638381861736221</v>
      </c>
      <c r="P45" s="9"/>
    </row>
    <row r="46" spans="1:16">
      <c r="A46" s="12"/>
      <c r="B46" s="25">
        <v>343.5</v>
      </c>
      <c r="C46" s="20" t="s">
        <v>52</v>
      </c>
      <c r="D46" s="46">
        <v>333379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333379</v>
      </c>
      <c r="O46" s="47">
        <f t="shared" si="7"/>
        <v>11.247984075036269</v>
      </c>
      <c r="P46" s="9"/>
    </row>
    <row r="47" spans="1:16">
      <c r="A47" s="12"/>
      <c r="B47" s="25">
        <v>343.6</v>
      </c>
      <c r="C47" s="20" t="s">
        <v>87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4674108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4674108</v>
      </c>
      <c r="O47" s="47">
        <f t="shared" si="7"/>
        <v>157.70127197273862</v>
      </c>
      <c r="P47" s="9"/>
    </row>
    <row r="48" spans="1:16">
      <c r="A48" s="12"/>
      <c r="B48" s="25">
        <v>343.8</v>
      </c>
      <c r="C48" s="20" t="s">
        <v>53</v>
      </c>
      <c r="D48" s="46">
        <v>42795</v>
      </c>
      <c r="E48" s="46">
        <v>30668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73463</v>
      </c>
      <c r="O48" s="47">
        <f t="shared" si="7"/>
        <v>2.4785923951550322</v>
      </c>
      <c r="P48" s="9"/>
    </row>
    <row r="49" spans="1:16">
      <c r="A49" s="12"/>
      <c r="B49" s="25">
        <v>343.9</v>
      </c>
      <c r="C49" s="20" t="s">
        <v>54</v>
      </c>
      <c r="D49" s="46">
        <v>54145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54145</v>
      </c>
      <c r="O49" s="47">
        <f t="shared" si="7"/>
        <v>1.8268160194338541</v>
      </c>
      <c r="P49" s="9"/>
    </row>
    <row r="50" spans="1:16">
      <c r="A50" s="12"/>
      <c r="B50" s="25">
        <v>344.5</v>
      </c>
      <c r="C50" s="20" t="s">
        <v>55</v>
      </c>
      <c r="D50" s="46">
        <v>449083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449083</v>
      </c>
      <c r="O50" s="47">
        <f t="shared" si="7"/>
        <v>15.15175950605621</v>
      </c>
      <c r="P50" s="9"/>
    </row>
    <row r="51" spans="1:16">
      <c r="A51" s="12"/>
      <c r="B51" s="25">
        <v>347.2</v>
      </c>
      <c r="C51" s="20" t="s">
        <v>56</v>
      </c>
      <c r="D51" s="46">
        <v>109311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109311</v>
      </c>
      <c r="O51" s="47">
        <f t="shared" si="7"/>
        <v>3.6880798947332907</v>
      </c>
      <c r="P51" s="9"/>
    </row>
    <row r="52" spans="1:16">
      <c r="A52" s="12"/>
      <c r="B52" s="25">
        <v>347.4</v>
      </c>
      <c r="C52" s="20" t="s">
        <v>88</v>
      </c>
      <c r="D52" s="46">
        <v>3250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3250</v>
      </c>
      <c r="O52" s="47">
        <f t="shared" si="7"/>
        <v>0.10965282229494923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SUM(D54:D55)</f>
        <v>532307</v>
      </c>
      <c r="E53" s="32">
        <f t="shared" si="10"/>
        <v>29759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>SUM(D53:M53)</f>
        <v>562066</v>
      </c>
      <c r="O53" s="45">
        <f t="shared" si="7"/>
        <v>18.963730220317824</v>
      </c>
      <c r="P53" s="10"/>
    </row>
    <row r="54" spans="1:16">
      <c r="A54" s="13"/>
      <c r="B54" s="39">
        <v>351.1</v>
      </c>
      <c r="C54" s="21" t="s">
        <v>59</v>
      </c>
      <c r="D54" s="46">
        <v>139857</v>
      </c>
      <c r="E54" s="46">
        <v>29759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169616</v>
      </c>
      <c r="O54" s="47">
        <f t="shared" si="7"/>
        <v>5.7227301865784943</v>
      </c>
      <c r="P54" s="9"/>
    </row>
    <row r="55" spans="1:16">
      <c r="A55" s="13"/>
      <c r="B55" s="39">
        <v>354</v>
      </c>
      <c r="C55" s="21" t="s">
        <v>60</v>
      </c>
      <c r="D55" s="46">
        <v>392450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392450</v>
      </c>
      <c r="O55" s="47">
        <f t="shared" si="7"/>
        <v>13.241000033739329</v>
      </c>
      <c r="P55" s="9"/>
    </row>
    <row r="56" spans="1:16" ht="15.75">
      <c r="A56" s="29" t="s">
        <v>4</v>
      </c>
      <c r="B56" s="30"/>
      <c r="C56" s="31"/>
      <c r="D56" s="32">
        <f t="shared" ref="D56:M56" si="11">SUM(D57:D64)</f>
        <v>1598053</v>
      </c>
      <c r="E56" s="32">
        <f t="shared" si="11"/>
        <v>222019</v>
      </c>
      <c r="F56" s="32">
        <f t="shared" si="11"/>
        <v>3246</v>
      </c>
      <c r="G56" s="32">
        <f t="shared" si="11"/>
        <v>10675</v>
      </c>
      <c r="H56" s="32">
        <f t="shared" si="11"/>
        <v>0</v>
      </c>
      <c r="I56" s="32">
        <f t="shared" si="11"/>
        <v>322267</v>
      </c>
      <c r="J56" s="32">
        <f t="shared" si="11"/>
        <v>0</v>
      </c>
      <c r="K56" s="32">
        <f t="shared" si="11"/>
        <v>6122207</v>
      </c>
      <c r="L56" s="32">
        <f t="shared" si="11"/>
        <v>2192768</v>
      </c>
      <c r="M56" s="32">
        <f t="shared" si="11"/>
        <v>0</v>
      </c>
      <c r="N56" s="32">
        <f>SUM(D56:M56)</f>
        <v>10471235</v>
      </c>
      <c r="O56" s="45">
        <f t="shared" si="7"/>
        <v>353.29245251189309</v>
      </c>
      <c r="P56" s="10"/>
    </row>
    <row r="57" spans="1:16">
      <c r="A57" s="12"/>
      <c r="B57" s="25">
        <v>361.1</v>
      </c>
      <c r="C57" s="20" t="s">
        <v>61</v>
      </c>
      <c r="D57" s="46">
        <v>323393</v>
      </c>
      <c r="E57" s="46">
        <v>3475</v>
      </c>
      <c r="F57" s="46">
        <v>3246</v>
      </c>
      <c r="G57" s="46">
        <v>10675</v>
      </c>
      <c r="H57" s="46">
        <v>0</v>
      </c>
      <c r="I57" s="46">
        <v>23031</v>
      </c>
      <c r="J57" s="46">
        <v>0</v>
      </c>
      <c r="K57" s="46">
        <v>594466</v>
      </c>
      <c r="L57" s="46">
        <v>172735</v>
      </c>
      <c r="M57" s="46">
        <v>0</v>
      </c>
      <c r="N57" s="46">
        <f>SUM(D57:M57)</f>
        <v>1131021</v>
      </c>
      <c r="O57" s="47">
        <f t="shared" si="7"/>
        <v>38.159890684571003</v>
      </c>
      <c r="P57" s="9"/>
    </row>
    <row r="58" spans="1:16">
      <c r="A58" s="12"/>
      <c r="B58" s="25">
        <v>361.4</v>
      </c>
      <c r="C58" s="20" t="s">
        <v>89</v>
      </c>
      <c r="D58" s="46">
        <v>172193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1973298</v>
      </c>
      <c r="L58" s="46">
        <v>0</v>
      </c>
      <c r="M58" s="46">
        <v>0</v>
      </c>
      <c r="N58" s="46">
        <f t="shared" ref="N58:N64" si="12">SUM(D58:M58)</f>
        <v>2145491</v>
      </c>
      <c r="O58" s="47">
        <f t="shared" si="7"/>
        <v>72.387428725665515</v>
      </c>
      <c r="P58" s="9"/>
    </row>
    <row r="59" spans="1:16">
      <c r="A59" s="12"/>
      <c r="B59" s="25">
        <v>362</v>
      </c>
      <c r="C59" s="20" t="s">
        <v>63</v>
      </c>
      <c r="D59" s="46">
        <v>493170</v>
      </c>
      <c r="E59" s="46">
        <v>166920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660090</v>
      </c>
      <c r="O59" s="47">
        <f t="shared" si="7"/>
        <v>22.270994298053239</v>
      </c>
      <c r="P59" s="9"/>
    </row>
    <row r="60" spans="1:16">
      <c r="A60" s="12"/>
      <c r="B60" s="25">
        <v>364</v>
      </c>
      <c r="C60" s="20" t="s">
        <v>64</v>
      </c>
      <c r="D60" s="46">
        <v>45694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45694</v>
      </c>
      <c r="O60" s="47">
        <f t="shared" si="7"/>
        <v>1.5416849421370491</v>
      </c>
      <c r="P60" s="9"/>
    </row>
    <row r="61" spans="1:16">
      <c r="A61" s="12"/>
      <c r="B61" s="25">
        <v>366</v>
      </c>
      <c r="C61" s="20" t="s">
        <v>65</v>
      </c>
      <c r="D61" s="46">
        <v>235700</v>
      </c>
      <c r="E61" s="46">
        <v>7811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243511</v>
      </c>
      <c r="O61" s="47">
        <f t="shared" si="7"/>
        <v>8.2158979722662711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3364830</v>
      </c>
      <c r="L62" s="46">
        <v>0</v>
      </c>
      <c r="M62" s="46">
        <v>0</v>
      </c>
      <c r="N62" s="46">
        <f t="shared" si="12"/>
        <v>3364830</v>
      </c>
      <c r="O62" s="47">
        <f t="shared" si="7"/>
        <v>113.52710955160431</v>
      </c>
      <c r="P62" s="9"/>
    </row>
    <row r="63" spans="1:16">
      <c r="A63" s="12"/>
      <c r="B63" s="25">
        <v>369.3</v>
      </c>
      <c r="C63" s="20" t="s">
        <v>90</v>
      </c>
      <c r="D63" s="46">
        <v>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2000</v>
      </c>
      <c r="O63" s="47">
        <f t="shared" si="7"/>
        <v>6.7478659873814906E-2</v>
      </c>
      <c r="P63" s="9"/>
    </row>
    <row r="64" spans="1:16">
      <c r="A64" s="12"/>
      <c r="B64" s="25">
        <v>369.9</v>
      </c>
      <c r="C64" s="20" t="s">
        <v>68</v>
      </c>
      <c r="D64" s="46">
        <v>325903</v>
      </c>
      <c r="E64" s="46">
        <v>43813</v>
      </c>
      <c r="F64" s="46">
        <v>0</v>
      </c>
      <c r="G64" s="46">
        <v>0</v>
      </c>
      <c r="H64" s="46">
        <v>0</v>
      </c>
      <c r="I64" s="46">
        <v>299236</v>
      </c>
      <c r="J64" s="46">
        <v>0</v>
      </c>
      <c r="K64" s="46">
        <v>189613</v>
      </c>
      <c r="L64" s="46">
        <v>2020033</v>
      </c>
      <c r="M64" s="46">
        <v>0</v>
      </c>
      <c r="N64" s="46">
        <f t="shared" si="12"/>
        <v>2878598</v>
      </c>
      <c r="O64" s="47">
        <f t="shared" si="7"/>
        <v>97.121967677721926</v>
      </c>
      <c r="P64" s="9"/>
    </row>
    <row r="65" spans="1:119" ht="15.75">
      <c r="A65" s="29" t="s">
        <v>47</v>
      </c>
      <c r="B65" s="30"/>
      <c r="C65" s="31"/>
      <c r="D65" s="32">
        <f t="shared" ref="D65:M65" si="13">SUM(D66:D67)</f>
        <v>719570</v>
      </c>
      <c r="E65" s="32">
        <f t="shared" si="13"/>
        <v>3427192</v>
      </c>
      <c r="F65" s="32">
        <f t="shared" si="13"/>
        <v>1428632</v>
      </c>
      <c r="G65" s="32">
        <f t="shared" si="13"/>
        <v>13691018</v>
      </c>
      <c r="H65" s="32">
        <f t="shared" si="13"/>
        <v>0</v>
      </c>
      <c r="I65" s="32">
        <f t="shared" si="13"/>
        <v>265000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19531412</v>
      </c>
      <c r="O65" s="45">
        <f t="shared" si="7"/>
        <v>658.97675360167352</v>
      </c>
      <c r="P65" s="9"/>
    </row>
    <row r="66" spans="1:119">
      <c r="A66" s="12"/>
      <c r="B66" s="25">
        <v>381</v>
      </c>
      <c r="C66" s="20" t="s">
        <v>69</v>
      </c>
      <c r="D66" s="46">
        <v>719570</v>
      </c>
      <c r="E66" s="46">
        <v>696283</v>
      </c>
      <c r="F66" s="46">
        <v>1428632</v>
      </c>
      <c r="G66" s="46">
        <v>9185163</v>
      </c>
      <c r="H66" s="46">
        <v>0</v>
      </c>
      <c r="I66" s="46">
        <v>265000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12294648</v>
      </c>
      <c r="O66" s="47">
        <f t="shared" si="7"/>
        <v>414.81318533013933</v>
      </c>
      <c r="P66" s="9"/>
    </row>
    <row r="67" spans="1:119" ht="15.75" thickBot="1">
      <c r="A67" s="12"/>
      <c r="B67" s="25">
        <v>384</v>
      </c>
      <c r="C67" s="20" t="s">
        <v>70</v>
      </c>
      <c r="D67" s="46">
        <v>0</v>
      </c>
      <c r="E67" s="46">
        <v>2730909</v>
      </c>
      <c r="F67" s="46">
        <v>0</v>
      </c>
      <c r="G67" s="46">
        <v>4505855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7236764</v>
      </c>
      <c r="O67" s="47">
        <f t="shared" si="7"/>
        <v>244.16356827153413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4">SUM(D5,D17,D27,D39,D53,D56,D65)</f>
        <v>36407951</v>
      </c>
      <c r="E68" s="15">
        <f t="shared" si="14"/>
        <v>5099527</v>
      </c>
      <c r="F68" s="15">
        <f t="shared" si="14"/>
        <v>1431878</v>
      </c>
      <c r="G68" s="15">
        <f t="shared" si="14"/>
        <v>13701693</v>
      </c>
      <c r="H68" s="15">
        <f t="shared" si="14"/>
        <v>0</v>
      </c>
      <c r="I68" s="15">
        <f t="shared" si="14"/>
        <v>10509315</v>
      </c>
      <c r="J68" s="15">
        <f t="shared" si="14"/>
        <v>0</v>
      </c>
      <c r="K68" s="15">
        <f t="shared" si="14"/>
        <v>6122207</v>
      </c>
      <c r="L68" s="15">
        <f t="shared" si="14"/>
        <v>2192768</v>
      </c>
      <c r="M68" s="15">
        <f t="shared" si="14"/>
        <v>0</v>
      </c>
      <c r="N68" s="15">
        <f>SUM(D68:M68)</f>
        <v>75465339</v>
      </c>
      <c r="O68" s="38">
        <f t="shared" si="7"/>
        <v>2546.1499713215694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91</v>
      </c>
      <c r="M70" s="48"/>
      <c r="N70" s="48"/>
      <c r="O70" s="43">
        <v>29639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22659979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22659979</v>
      </c>
      <c r="O5" s="33">
        <f t="shared" ref="O5:O36" si="1">(N5/O$68)</f>
        <v>798.13951604381668</v>
      </c>
      <c r="P5" s="6"/>
    </row>
    <row r="6" spans="1:133">
      <c r="A6" s="12"/>
      <c r="B6" s="25">
        <v>311</v>
      </c>
      <c r="C6" s="20" t="s">
        <v>3</v>
      </c>
      <c r="D6" s="46">
        <v>16798253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16798253</v>
      </c>
      <c r="O6" s="47">
        <f t="shared" si="1"/>
        <v>591.67528442111939</v>
      </c>
      <c r="P6" s="9"/>
    </row>
    <row r="7" spans="1:133">
      <c r="A7" s="12"/>
      <c r="B7" s="25">
        <v>312.41000000000003</v>
      </c>
      <c r="C7" s="20" t="s">
        <v>12</v>
      </c>
      <c r="D7" s="46">
        <v>300391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300391</v>
      </c>
      <c r="O7" s="47">
        <f t="shared" si="1"/>
        <v>10.580500862949526</v>
      </c>
      <c r="P7" s="9"/>
    </row>
    <row r="8" spans="1:133">
      <c r="A8" s="12"/>
      <c r="B8" s="25">
        <v>312.42</v>
      </c>
      <c r="C8" s="20" t="s">
        <v>11</v>
      </c>
      <c r="D8" s="46">
        <v>331056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331056</v>
      </c>
      <c r="O8" s="47">
        <f t="shared" si="1"/>
        <v>11.660596667958156</v>
      </c>
      <c r="P8" s="9"/>
    </row>
    <row r="9" spans="1:133">
      <c r="A9" s="12"/>
      <c r="B9" s="25">
        <v>312.51</v>
      </c>
      <c r="C9" s="20" t="s">
        <v>78</v>
      </c>
      <c r="D9" s="46">
        <v>233143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233143</v>
      </c>
      <c r="O9" s="47">
        <f t="shared" si="1"/>
        <v>8.2118629143038291</v>
      </c>
      <c r="P9" s="9"/>
    </row>
    <row r="10" spans="1:133">
      <c r="A10" s="12"/>
      <c r="B10" s="25">
        <v>312.52</v>
      </c>
      <c r="C10" s="20" t="s">
        <v>79</v>
      </c>
      <c r="D10" s="46">
        <v>182705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182705</v>
      </c>
      <c r="O10" s="47">
        <f t="shared" si="1"/>
        <v>6.4353140079602689</v>
      </c>
      <c r="P10" s="9"/>
    </row>
    <row r="11" spans="1:133">
      <c r="A11" s="12"/>
      <c r="B11" s="25">
        <v>314.10000000000002</v>
      </c>
      <c r="C11" s="20" t="s">
        <v>13</v>
      </c>
      <c r="D11" s="46">
        <v>2058835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2058835</v>
      </c>
      <c r="O11" s="47">
        <f t="shared" si="1"/>
        <v>72.517170934451059</v>
      </c>
      <c r="P11" s="9"/>
    </row>
    <row r="12" spans="1:133">
      <c r="A12" s="12"/>
      <c r="B12" s="25">
        <v>314.3</v>
      </c>
      <c r="C12" s="20" t="s">
        <v>14</v>
      </c>
      <c r="D12" s="46">
        <v>568205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568205</v>
      </c>
      <c r="O12" s="47">
        <f t="shared" si="1"/>
        <v>20.013560635412631</v>
      </c>
      <c r="P12" s="9"/>
    </row>
    <row r="13" spans="1:133">
      <c r="A13" s="12"/>
      <c r="B13" s="25">
        <v>314.7</v>
      </c>
      <c r="C13" s="20" t="s">
        <v>15</v>
      </c>
      <c r="D13" s="46">
        <v>16754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16754</v>
      </c>
      <c r="O13" s="47">
        <f t="shared" si="1"/>
        <v>0.59011658624211893</v>
      </c>
      <c r="P13" s="9"/>
    </row>
    <row r="14" spans="1:133">
      <c r="A14" s="12"/>
      <c r="B14" s="25">
        <v>314.8</v>
      </c>
      <c r="C14" s="20" t="s">
        <v>16</v>
      </c>
      <c r="D14" s="46">
        <v>23853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23853</v>
      </c>
      <c r="O14" s="47">
        <f t="shared" si="1"/>
        <v>0.84016061427917299</v>
      </c>
      <c r="P14" s="9"/>
    </row>
    <row r="15" spans="1:133">
      <c r="A15" s="12"/>
      <c r="B15" s="25">
        <v>315</v>
      </c>
      <c r="C15" s="20" t="s">
        <v>17</v>
      </c>
      <c r="D15" s="46">
        <v>1544420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1544420</v>
      </c>
      <c r="O15" s="47">
        <f t="shared" si="1"/>
        <v>54.398224789545985</v>
      </c>
      <c r="P15" s="9"/>
    </row>
    <row r="16" spans="1:133">
      <c r="A16" s="12"/>
      <c r="B16" s="25">
        <v>316</v>
      </c>
      <c r="C16" s="20" t="s">
        <v>18</v>
      </c>
      <c r="D16" s="46">
        <v>602364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602364</v>
      </c>
      <c r="O16" s="47">
        <f t="shared" si="1"/>
        <v>21.216723609594588</v>
      </c>
      <c r="P16" s="9"/>
    </row>
    <row r="17" spans="1:16" ht="15.75">
      <c r="A17" s="29" t="s">
        <v>19</v>
      </c>
      <c r="B17" s="30"/>
      <c r="C17" s="31"/>
      <c r="D17" s="32">
        <f>SUM(D18:D25)</f>
        <v>5374344</v>
      </c>
      <c r="E17" s="32">
        <f t="shared" ref="E17:M17" si="3">SUM(E18:E25)</f>
        <v>2000916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998682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8373942</v>
      </c>
      <c r="O17" s="45">
        <f t="shared" si="1"/>
        <v>294.95058293121059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1774262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1774262</v>
      </c>
      <c r="O18" s="47">
        <f t="shared" si="1"/>
        <v>62.49381846359762</v>
      </c>
      <c r="P18" s="9"/>
    </row>
    <row r="19" spans="1:16">
      <c r="A19" s="12"/>
      <c r="B19" s="25">
        <v>323.10000000000002</v>
      </c>
      <c r="C19" s="20" t="s">
        <v>20</v>
      </c>
      <c r="D19" s="46">
        <v>2246823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2246823</v>
      </c>
      <c r="O19" s="47">
        <f t="shared" si="1"/>
        <v>79.138565038216342</v>
      </c>
      <c r="P19" s="9"/>
    </row>
    <row r="20" spans="1:16">
      <c r="A20" s="12"/>
      <c r="B20" s="25">
        <v>323.39999999999998</v>
      </c>
      <c r="C20" s="20" t="s">
        <v>21</v>
      </c>
      <c r="D20" s="46">
        <v>36095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36095</v>
      </c>
      <c r="O20" s="47">
        <f t="shared" si="1"/>
        <v>1.2713535979711881</v>
      </c>
      <c r="P20" s="9"/>
    </row>
    <row r="21" spans="1:16">
      <c r="A21" s="12"/>
      <c r="B21" s="25">
        <v>323.7</v>
      </c>
      <c r="C21" s="20" t="s">
        <v>22</v>
      </c>
      <c r="D21" s="46">
        <v>95350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95350</v>
      </c>
      <c r="O21" s="47">
        <f t="shared" si="1"/>
        <v>3.3584586664788136</v>
      </c>
      <c r="P21" s="9"/>
    </row>
    <row r="22" spans="1:16">
      <c r="A22" s="12"/>
      <c r="B22" s="25">
        <v>324.12</v>
      </c>
      <c r="C22" s="20" t="s">
        <v>23</v>
      </c>
      <c r="D22" s="46">
        <v>348011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348011</v>
      </c>
      <c r="O22" s="47">
        <f t="shared" si="1"/>
        <v>12.257792962558558</v>
      </c>
      <c r="P22" s="9"/>
    </row>
    <row r="23" spans="1:16">
      <c r="A23" s="12"/>
      <c r="B23" s="25">
        <v>324.72000000000003</v>
      </c>
      <c r="C23" s="20" t="s">
        <v>24</v>
      </c>
      <c r="D23" s="46">
        <v>98391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98391</v>
      </c>
      <c r="O23" s="47">
        <f t="shared" si="1"/>
        <v>3.4655700750237752</v>
      </c>
      <c r="P23" s="9"/>
    </row>
    <row r="24" spans="1:16">
      <c r="A24" s="12"/>
      <c r="B24" s="25">
        <v>325.2</v>
      </c>
      <c r="C24" s="20" t="s">
        <v>25</v>
      </c>
      <c r="D24" s="46">
        <v>2326218</v>
      </c>
      <c r="E24" s="46">
        <v>0</v>
      </c>
      <c r="F24" s="46">
        <v>0</v>
      </c>
      <c r="G24" s="46">
        <v>0</v>
      </c>
      <c r="H24" s="46">
        <v>0</v>
      </c>
      <c r="I24" s="46">
        <v>998682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3324900</v>
      </c>
      <c r="O24" s="47">
        <f t="shared" si="1"/>
        <v>117.111056320665</v>
      </c>
      <c r="P24" s="9"/>
    </row>
    <row r="25" spans="1:16">
      <c r="A25" s="12"/>
      <c r="B25" s="25">
        <v>329</v>
      </c>
      <c r="C25" s="20" t="s">
        <v>26</v>
      </c>
      <c r="D25" s="46">
        <v>223456</v>
      </c>
      <c r="E25" s="46">
        <v>226654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450110</v>
      </c>
      <c r="O25" s="47">
        <f t="shared" si="1"/>
        <v>15.853967806699305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SUM(D27:D39)</f>
        <v>2114711</v>
      </c>
      <c r="E26" s="32">
        <f t="shared" si="5"/>
        <v>247949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2362660</v>
      </c>
      <c r="O26" s="45">
        <f t="shared" si="1"/>
        <v>83.218625620795322</v>
      </c>
      <c r="P26" s="10"/>
    </row>
    <row r="27" spans="1:16">
      <c r="A27" s="12"/>
      <c r="B27" s="25">
        <v>331.1</v>
      </c>
      <c r="C27" s="20" t="s">
        <v>27</v>
      </c>
      <c r="D27" s="46">
        <v>-1312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-1312</v>
      </c>
      <c r="O27" s="47">
        <f t="shared" si="1"/>
        <v>-4.6211827691874187E-2</v>
      </c>
      <c r="P27" s="9"/>
    </row>
    <row r="28" spans="1:16">
      <c r="A28" s="12"/>
      <c r="B28" s="25">
        <v>334.1</v>
      </c>
      <c r="C28" s="20" t="s">
        <v>29</v>
      </c>
      <c r="D28" s="46">
        <v>14843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14843</v>
      </c>
      <c r="O28" s="47">
        <f t="shared" si="1"/>
        <v>0.52280652319396992</v>
      </c>
      <c r="P28" s="9"/>
    </row>
    <row r="29" spans="1:16">
      <c r="A29" s="12"/>
      <c r="B29" s="25">
        <v>334.2</v>
      </c>
      <c r="C29" s="20" t="s">
        <v>30</v>
      </c>
      <c r="D29" s="46">
        <v>0</v>
      </c>
      <c r="E29" s="46">
        <v>6079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6079</v>
      </c>
      <c r="O29" s="47">
        <f t="shared" si="1"/>
        <v>0.21411714980099328</v>
      </c>
      <c r="P29" s="9"/>
    </row>
    <row r="30" spans="1:16">
      <c r="A30" s="12"/>
      <c r="B30" s="25">
        <v>334.39</v>
      </c>
      <c r="C30" s="20" t="s">
        <v>31</v>
      </c>
      <c r="D30" s="46">
        <v>0</v>
      </c>
      <c r="E30" s="46">
        <v>9600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9600</v>
      </c>
      <c r="O30" s="47">
        <f t="shared" si="1"/>
        <v>0.33813532457468914</v>
      </c>
      <c r="P30" s="9"/>
    </row>
    <row r="31" spans="1:16">
      <c r="A31" s="12"/>
      <c r="B31" s="25">
        <v>335.12</v>
      </c>
      <c r="C31" s="20" t="s">
        <v>32</v>
      </c>
      <c r="D31" s="46">
        <v>540107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540107</v>
      </c>
      <c r="O31" s="47">
        <f t="shared" si="1"/>
        <v>19.023880807298088</v>
      </c>
      <c r="P31" s="9"/>
    </row>
    <row r="32" spans="1:16">
      <c r="A32" s="12"/>
      <c r="B32" s="25">
        <v>335.14</v>
      </c>
      <c r="C32" s="20" t="s">
        <v>33</v>
      </c>
      <c r="D32" s="46">
        <v>4972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4972</v>
      </c>
      <c r="O32" s="47">
        <f t="shared" si="1"/>
        <v>0.17512592018597442</v>
      </c>
      <c r="P32" s="9"/>
    </row>
    <row r="33" spans="1:16">
      <c r="A33" s="12"/>
      <c r="B33" s="25">
        <v>335.15</v>
      </c>
      <c r="C33" s="20" t="s">
        <v>34</v>
      </c>
      <c r="D33" s="46">
        <v>16904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16904</v>
      </c>
      <c r="O33" s="47">
        <f t="shared" si="1"/>
        <v>0.59539995068859852</v>
      </c>
      <c r="P33" s="9"/>
    </row>
    <row r="34" spans="1:16">
      <c r="A34" s="12"/>
      <c r="B34" s="25">
        <v>335.18</v>
      </c>
      <c r="C34" s="20" t="s">
        <v>35</v>
      </c>
      <c r="D34" s="46">
        <v>1491806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1491806</v>
      </c>
      <c r="O34" s="47">
        <f t="shared" si="1"/>
        <v>52.545031876298829</v>
      </c>
      <c r="P34" s="9"/>
    </row>
    <row r="35" spans="1:16">
      <c r="A35" s="12"/>
      <c r="B35" s="25">
        <v>335.21</v>
      </c>
      <c r="C35" s="20" t="s">
        <v>36</v>
      </c>
      <c r="D35" s="46">
        <v>19382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19382</v>
      </c>
      <c r="O35" s="47">
        <f t="shared" si="1"/>
        <v>0.68268113134444008</v>
      </c>
      <c r="P35" s="9"/>
    </row>
    <row r="36" spans="1:16">
      <c r="A36" s="12"/>
      <c r="B36" s="25">
        <v>335.49</v>
      </c>
      <c r="C36" s="20" t="s">
        <v>37</v>
      </c>
      <c r="D36" s="46">
        <v>6703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6703</v>
      </c>
      <c r="O36" s="47">
        <f t="shared" si="1"/>
        <v>0.23609594589834806</v>
      </c>
      <c r="P36" s="9"/>
    </row>
    <row r="37" spans="1:16">
      <c r="A37" s="12"/>
      <c r="B37" s="25">
        <v>337.7</v>
      </c>
      <c r="C37" s="20" t="s">
        <v>38</v>
      </c>
      <c r="D37" s="46">
        <v>0</v>
      </c>
      <c r="E37" s="46">
        <v>650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650</v>
      </c>
      <c r="O37" s="47">
        <f t="shared" ref="O37:O66" si="7">(N37/O$68)</f>
        <v>2.2894579268077912E-2</v>
      </c>
      <c r="P37" s="9"/>
    </row>
    <row r="38" spans="1:16">
      <c r="A38" s="12"/>
      <c r="B38" s="25">
        <v>337.9</v>
      </c>
      <c r="C38" s="20" t="s">
        <v>39</v>
      </c>
      <c r="D38" s="46">
        <v>0</v>
      </c>
      <c r="E38" s="46">
        <v>231620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231620</v>
      </c>
      <c r="O38" s="47">
        <f t="shared" si="7"/>
        <v>8.1582191539572406</v>
      </c>
      <c r="P38" s="9"/>
    </row>
    <row r="39" spans="1:16">
      <c r="A39" s="12"/>
      <c r="B39" s="25">
        <v>338</v>
      </c>
      <c r="C39" s="20" t="s">
        <v>40</v>
      </c>
      <c r="D39" s="46">
        <v>21306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21306</v>
      </c>
      <c r="O39" s="47">
        <f t="shared" si="7"/>
        <v>0.75044908597795079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SUM(D41:D50)</f>
        <v>3834064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14285</v>
      </c>
      <c r="I40" s="32">
        <f t="shared" si="8"/>
        <v>7813380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11661729</v>
      </c>
      <c r="O40" s="45">
        <f t="shared" si="7"/>
        <v>410.75442922052764</v>
      </c>
      <c r="P40" s="10"/>
    </row>
    <row r="41" spans="1:16">
      <c r="A41" s="12"/>
      <c r="B41" s="25">
        <v>341.9</v>
      </c>
      <c r="C41" s="20" t="s">
        <v>48</v>
      </c>
      <c r="D41" s="46">
        <v>24375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24375</v>
      </c>
      <c r="O41" s="47">
        <f t="shared" si="7"/>
        <v>0.85854672255292175</v>
      </c>
      <c r="P41" s="9"/>
    </row>
    <row r="42" spans="1:16">
      <c r="A42" s="12"/>
      <c r="B42" s="25">
        <v>342.2</v>
      </c>
      <c r="C42" s="20" t="s">
        <v>49</v>
      </c>
      <c r="D42" s="46">
        <v>466676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466676</v>
      </c>
      <c r="O42" s="47">
        <f t="shared" si="7"/>
        <v>16.437462576168503</v>
      </c>
      <c r="P42" s="9"/>
    </row>
    <row r="43" spans="1:16">
      <c r="A43" s="12"/>
      <c r="B43" s="25">
        <v>342.6</v>
      </c>
      <c r="C43" s="20" t="s">
        <v>50</v>
      </c>
      <c r="D43" s="46">
        <v>966871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966871</v>
      </c>
      <c r="O43" s="47">
        <f t="shared" si="7"/>
        <v>34.055545771547322</v>
      </c>
      <c r="P43" s="9"/>
    </row>
    <row r="44" spans="1:16">
      <c r="A44" s="12"/>
      <c r="B44" s="25">
        <v>343.3</v>
      </c>
      <c r="C44" s="20" t="s">
        <v>51</v>
      </c>
      <c r="D44" s="46">
        <v>1715146</v>
      </c>
      <c r="E44" s="46">
        <v>0</v>
      </c>
      <c r="F44" s="46">
        <v>0</v>
      </c>
      <c r="G44" s="46">
        <v>0</v>
      </c>
      <c r="H44" s="46">
        <v>0</v>
      </c>
      <c r="I44" s="46">
        <v>3614226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5329372</v>
      </c>
      <c r="O44" s="47">
        <f t="shared" si="7"/>
        <v>187.71343031242296</v>
      </c>
      <c r="P44" s="9"/>
    </row>
    <row r="45" spans="1:16">
      <c r="A45" s="12"/>
      <c r="B45" s="25">
        <v>343.5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4199154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4199154</v>
      </c>
      <c r="O45" s="47">
        <f t="shared" si="7"/>
        <v>147.90440632594837</v>
      </c>
      <c r="P45" s="9"/>
    </row>
    <row r="46" spans="1:16">
      <c r="A46" s="12"/>
      <c r="B46" s="25">
        <v>343.8</v>
      </c>
      <c r="C46" s="20" t="s">
        <v>53</v>
      </c>
      <c r="D46" s="46">
        <v>25575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25575</v>
      </c>
      <c r="O46" s="47">
        <f t="shared" si="7"/>
        <v>0.9008136381247579</v>
      </c>
      <c r="P46" s="9"/>
    </row>
    <row r="47" spans="1:16">
      <c r="A47" s="12"/>
      <c r="B47" s="25">
        <v>343.9</v>
      </c>
      <c r="C47" s="20" t="s">
        <v>54</v>
      </c>
      <c r="D47" s="46">
        <v>77077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77077</v>
      </c>
      <c r="O47" s="47">
        <f t="shared" si="7"/>
        <v>2.7148392096086789</v>
      </c>
      <c r="P47" s="9"/>
    </row>
    <row r="48" spans="1:16">
      <c r="A48" s="12"/>
      <c r="B48" s="25">
        <v>344.5</v>
      </c>
      <c r="C48" s="20" t="s">
        <v>55</v>
      </c>
      <c r="D48" s="46">
        <v>448821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448821</v>
      </c>
      <c r="O48" s="47">
        <f t="shared" si="7"/>
        <v>15.808566094889226</v>
      </c>
      <c r="P48" s="9"/>
    </row>
    <row r="49" spans="1:16">
      <c r="A49" s="12"/>
      <c r="B49" s="25">
        <v>347.2</v>
      </c>
      <c r="C49" s="20" t="s">
        <v>56</v>
      </c>
      <c r="D49" s="46">
        <v>109523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109523</v>
      </c>
      <c r="O49" s="47">
        <f t="shared" si="7"/>
        <v>3.8576661618118417</v>
      </c>
      <c r="P49" s="9"/>
    </row>
    <row r="50" spans="1:16">
      <c r="A50" s="12"/>
      <c r="B50" s="25">
        <v>349</v>
      </c>
      <c r="C50" s="20" t="s">
        <v>1</v>
      </c>
      <c r="D50" s="46">
        <v>0</v>
      </c>
      <c r="E50" s="46">
        <v>0</v>
      </c>
      <c r="F50" s="46">
        <v>0</v>
      </c>
      <c r="G50" s="46">
        <v>0</v>
      </c>
      <c r="H50" s="46">
        <v>14285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0">SUM(D50:M50)</f>
        <v>14285</v>
      </c>
      <c r="O50" s="47">
        <f t="shared" si="7"/>
        <v>0.50315240745306611</v>
      </c>
      <c r="P50" s="9"/>
    </row>
    <row r="51" spans="1:16" ht="15.75">
      <c r="A51" s="29" t="s">
        <v>46</v>
      </c>
      <c r="B51" s="30"/>
      <c r="C51" s="31"/>
      <c r="D51" s="32">
        <f t="shared" ref="D51:M51" si="11">SUM(D52:D53)</f>
        <v>424115</v>
      </c>
      <c r="E51" s="32">
        <f t="shared" si="11"/>
        <v>30985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455100</v>
      </c>
      <c r="O51" s="45">
        <f t="shared" si="7"/>
        <v>16.029727730618859</v>
      </c>
      <c r="P51" s="10"/>
    </row>
    <row r="52" spans="1:16">
      <c r="A52" s="13"/>
      <c r="B52" s="39">
        <v>351.1</v>
      </c>
      <c r="C52" s="21" t="s">
        <v>59</v>
      </c>
      <c r="D52" s="46">
        <v>97444</v>
      </c>
      <c r="E52" s="46">
        <v>30985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128429</v>
      </c>
      <c r="O52" s="47">
        <f t="shared" si="7"/>
        <v>4.5235814166461203</v>
      </c>
      <c r="P52" s="9"/>
    </row>
    <row r="53" spans="1:16">
      <c r="A53" s="13"/>
      <c r="B53" s="39">
        <v>354</v>
      </c>
      <c r="C53" s="21" t="s">
        <v>60</v>
      </c>
      <c r="D53" s="46">
        <v>326671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326671</v>
      </c>
      <c r="O53" s="47">
        <f t="shared" si="7"/>
        <v>11.506146313972739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SUM(D55:D62)</f>
        <v>1980337</v>
      </c>
      <c r="E54" s="32">
        <f t="shared" si="12"/>
        <v>350542</v>
      </c>
      <c r="F54" s="32">
        <f t="shared" si="12"/>
        <v>2462</v>
      </c>
      <c r="G54" s="32">
        <f t="shared" si="12"/>
        <v>157851</v>
      </c>
      <c r="H54" s="32">
        <f t="shared" si="12"/>
        <v>45</v>
      </c>
      <c r="I54" s="32">
        <f t="shared" si="12"/>
        <v>143301</v>
      </c>
      <c r="J54" s="32">
        <f t="shared" si="12"/>
        <v>0</v>
      </c>
      <c r="K54" s="32">
        <f t="shared" si="12"/>
        <v>3086009</v>
      </c>
      <c r="L54" s="32">
        <f t="shared" si="12"/>
        <v>1369747</v>
      </c>
      <c r="M54" s="32">
        <f t="shared" si="12"/>
        <v>0</v>
      </c>
      <c r="N54" s="32">
        <f t="shared" si="10"/>
        <v>7090294</v>
      </c>
      <c r="O54" s="45">
        <f t="shared" si="7"/>
        <v>249.73738156458032</v>
      </c>
      <c r="P54" s="10"/>
    </row>
    <row r="55" spans="1:16">
      <c r="A55" s="12"/>
      <c r="B55" s="25">
        <v>361.1</v>
      </c>
      <c r="C55" s="20" t="s">
        <v>61</v>
      </c>
      <c r="D55" s="46">
        <v>890628</v>
      </c>
      <c r="E55" s="46">
        <v>7998</v>
      </c>
      <c r="F55" s="46">
        <v>4106</v>
      </c>
      <c r="G55" s="46">
        <v>54227</v>
      </c>
      <c r="H55" s="46">
        <v>45</v>
      </c>
      <c r="I55" s="46">
        <v>56962</v>
      </c>
      <c r="J55" s="46">
        <v>0</v>
      </c>
      <c r="K55" s="46">
        <v>514319</v>
      </c>
      <c r="L55" s="46">
        <v>69747</v>
      </c>
      <c r="M55" s="46">
        <v>0</v>
      </c>
      <c r="N55" s="46">
        <f t="shared" si="10"/>
        <v>1598032</v>
      </c>
      <c r="O55" s="47">
        <f t="shared" si="7"/>
        <v>56.28656968757705</v>
      </c>
      <c r="P55" s="9"/>
    </row>
    <row r="56" spans="1:16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-760453</v>
      </c>
      <c r="L56" s="46">
        <v>0</v>
      </c>
      <c r="M56" s="46">
        <v>0</v>
      </c>
      <c r="N56" s="46">
        <f t="shared" ref="N56:N62" si="13">SUM(D56:M56)</f>
        <v>-760453</v>
      </c>
      <c r="O56" s="47">
        <f t="shared" si="7"/>
        <v>-26.785002289457928</v>
      </c>
      <c r="P56" s="9"/>
    </row>
    <row r="57" spans="1:16">
      <c r="A57" s="12"/>
      <c r="B57" s="25">
        <v>362</v>
      </c>
      <c r="C57" s="20" t="s">
        <v>63</v>
      </c>
      <c r="D57" s="46">
        <v>495336</v>
      </c>
      <c r="E57" s="46">
        <v>242382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737718</v>
      </c>
      <c r="O57" s="47">
        <f t="shared" si="7"/>
        <v>25.984220351519848</v>
      </c>
      <c r="P57" s="9"/>
    </row>
    <row r="58" spans="1:16">
      <c r="A58" s="12"/>
      <c r="B58" s="25">
        <v>364</v>
      </c>
      <c r="C58" s="20" t="s">
        <v>64</v>
      </c>
      <c r="D58" s="46">
        <v>15586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15586</v>
      </c>
      <c r="O58" s="47">
        <f t="shared" si="7"/>
        <v>0.5489767884188651</v>
      </c>
      <c r="P58" s="9"/>
    </row>
    <row r="59" spans="1:16">
      <c r="A59" s="12"/>
      <c r="B59" s="25">
        <v>366</v>
      </c>
      <c r="C59" s="20" t="s">
        <v>65</v>
      </c>
      <c r="D59" s="46">
        <v>343743</v>
      </c>
      <c r="E59" s="46">
        <v>18660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362403</v>
      </c>
      <c r="O59" s="47">
        <f t="shared" si="7"/>
        <v>12.764714169983446</v>
      </c>
      <c r="P59" s="9"/>
    </row>
    <row r="60" spans="1:16">
      <c r="A60" s="12"/>
      <c r="B60" s="25">
        <v>367</v>
      </c>
      <c r="C60" s="20" t="s">
        <v>66</v>
      </c>
      <c r="D60" s="46">
        <v>-142054</v>
      </c>
      <c r="E60" s="46">
        <v>0</v>
      </c>
      <c r="F60" s="46">
        <v>-1644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-143698</v>
      </c>
      <c r="O60" s="47">
        <f t="shared" si="7"/>
        <v>-5.0613926948680916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3197376</v>
      </c>
      <c r="L61" s="46">
        <v>1300000</v>
      </c>
      <c r="M61" s="46">
        <v>0</v>
      </c>
      <c r="N61" s="46">
        <f t="shared" si="13"/>
        <v>4497376</v>
      </c>
      <c r="O61" s="47">
        <f t="shared" si="7"/>
        <v>158.4085097390018</v>
      </c>
      <c r="P61" s="9"/>
    </row>
    <row r="62" spans="1:16">
      <c r="A62" s="12"/>
      <c r="B62" s="25">
        <v>369.9</v>
      </c>
      <c r="C62" s="20" t="s">
        <v>68</v>
      </c>
      <c r="D62" s="46">
        <v>377098</v>
      </c>
      <c r="E62" s="46">
        <v>81502</v>
      </c>
      <c r="F62" s="46">
        <v>0</v>
      </c>
      <c r="G62" s="46">
        <v>103624</v>
      </c>
      <c r="H62" s="46">
        <v>0</v>
      </c>
      <c r="I62" s="46">
        <v>86339</v>
      </c>
      <c r="J62" s="46">
        <v>0</v>
      </c>
      <c r="K62" s="46">
        <v>134767</v>
      </c>
      <c r="L62" s="46">
        <v>0</v>
      </c>
      <c r="M62" s="46">
        <v>0</v>
      </c>
      <c r="N62" s="46">
        <f t="shared" si="13"/>
        <v>783330</v>
      </c>
      <c r="O62" s="47">
        <f t="shared" si="7"/>
        <v>27.59078581240534</v>
      </c>
      <c r="P62" s="9"/>
    </row>
    <row r="63" spans="1:16" ht="15.75">
      <c r="A63" s="29" t="s">
        <v>47</v>
      </c>
      <c r="B63" s="30"/>
      <c r="C63" s="31"/>
      <c r="D63" s="32">
        <f t="shared" ref="D63:M63" si="14">SUM(D64:D65)</f>
        <v>576870</v>
      </c>
      <c r="E63" s="32">
        <f t="shared" si="14"/>
        <v>3002642</v>
      </c>
      <c r="F63" s="32">
        <f t="shared" si="14"/>
        <v>627588</v>
      </c>
      <c r="G63" s="32">
        <f t="shared" si="14"/>
        <v>2857572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7064672</v>
      </c>
      <c r="O63" s="45">
        <f t="shared" si="7"/>
        <v>248.83491247226235</v>
      </c>
      <c r="P63" s="9"/>
    </row>
    <row r="64" spans="1:16">
      <c r="A64" s="12"/>
      <c r="B64" s="25">
        <v>381</v>
      </c>
      <c r="C64" s="20" t="s">
        <v>69</v>
      </c>
      <c r="D64" s="46">
        <v>576870</v>
      </c>
      <c r="E64" s="46">
        <v>668442</v>
      </c>
      <c r="F64" s="46">
        <v>627588</v>
      </c>
      <c r="G64" s="46">
        <v>2857572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4730472</v>
      </c>
      <c r="O64" s="47">
        <f t="shared" si="7"/>
        <v>166.61871719911238</v>
      </c>
      <c r="P64" s="9"/>
    </row>
    <row r="65" spans="1:119" ht="15.75" thickBot="1">
      <c r="A65" s="12"/>
      <c r="B65" s="25">
        <v>384</v>
      </c>
      <c r="C65" s="20" t="s">
        <v>70</v>
      </c>
      <c r="D65" s="46">
        <v>0</v>
      </c>
      <c r="E65" s="46">
        <v>2334200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2334200</v>
      </c>
      <c r="O65" s="47">
        <f t="shared" si="7"/>
        <v>82.216195273149935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5">SUM(D5,D17,D26,D40,D51,D54,D63)</f>
        <v>36964420</v>
      </c>
      <c r="E66" s="15">
        <f t="shared" si="15"/>
        <v>5633034</v>
      </c>
      <c r="F66" s="15">
        <f t="shared" si="15"/>
        <v>630050</v>
      </c>
      <c r="G66" s="15">
        <f t="shared" si="15"/>
        <v>3015423</v>
      </c>
      <c r="H66" s="15">
        <f t="shared" si="15"/>
        <v>14330</v>
      </c>
      <c r="I66" s="15">
        <f t="shared" si="15"/>
        <v>8955363</v>
      </c>
      <c r="J66" s="15">
        <f t="shared" si="15"/>
        <v>0</v>
      </c>
      <c r="K66" s="15">
        <f t="shared" si="15"/>
        <v>3086009</v>
      </c>
      <c r="L66" s="15">
        <f t="shared" si="15"/>
        <v>1369747</v>
      </c>
      <c r="M66" s="15">
        <f t="shared" si="15"/>
        <v>0</v>
      </c>
      <c r="N66" s="15">
        <f>SUM(D66:M66)</f>
        <v>59668376</v>
      </c>
      <c r="O66" s="38">
        <f t="shared" si="7"/>
        <v>2101.6651755838116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77</v>
      </c>
      <c r="M68" s="48"/>
      <c r="N68" s="48"/>
      <c r="O68" s="43">
        <v>28391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A70:O70"/>
    <mergeCell ref="A1:O1"/>
    <mergeCell ref="D3:H3"/>
    <mergeCell ref="I3:J3"/>
    <mergeCell ref="K3:L3"/>
    <mergeCell ref="O3:O4"/>
    <mergeCell ref="A2:O2"/>
    <mergeCell ref="A3:C4"/>
    <mergeCell ref="A69:O69"/>
    <mergeCell ref="L68:N6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23381113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23381113</v>
      </c>
      <c r="O5" s="33">
        <f t="shared" ref="O5:O36" si="1">(N5/O$69)</f>
        <v>822.55454705364991</v>
      </c>
      <c r="P5" s="6"/>
    </row>
    <row r="6" spans="1:133">
      <c r="A6" s="12"/>
      <c r="B6" s="25">
        <v>311</v>
      </c>
      <c r="C6" s="20" t="s">
        <v>3</v>
      </c>
      <c r="D6" s="46">
        <v>17452748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17452748</v>
      </c>
      <c r="O6" s="47">
        <f t="shared" si="1"/>
        <v>613.99289357959537</v>
      </c>
      <c r="P6" s="9"/>
    </row>
    <row r="7" spans="1:133">
      <c r="A7" s="12"/>
      <c r="B7" s="25">
        <v>312.41000000000003</v>
      </c>
      <c r="C7" s="20" t="s">
        <v>12</v>
      </c>
      <c r="D7" s="46">
        <v>299106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299106</v>
      </c>
      <c r="O7" s="47">
        <f t="shared" si="1"/>
        <v>10.522638522427441</v>
      </c>
      <c r="P7" s="9"/>
    </row>
    <row r="8" spans="1:133">
      <c r="A8" s="12"/>
      <c r="B8" s="25">
        <v>312.42</v>
      </c>
      <c r="C8" s="20" t="s">
        <v>11</v>
      </c>
      <c r="D8" s="46">
        <v>329197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329197</v>
      </c>
      <c r="O8" s="47">
        <f t="shared" si="1"/>
        <v>11.581248900615655</v>
      </c>
      <c r="P8" s="9"/>
    </row>
    <row r="9" spans="1:133">
      <c r="A9" s="12"/>
      <c r="B9" s="25">
        <v>312.51</v>
      </c>
      <c r="C9" s="20" t="s">
        <v>78</v>
      </c>
      <c r="D9" s="46">
        <v>274373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274373</v>
      </c>
      <c r="O9" s="47">
        <f t="shared" si="1"/>
        <v>9.6525241864555849</v>
      </c>
      <c r="P9" s="9"/>
    </row>
    <row r="10" spans="1:133">
      <c r="A10" s="12"/>
      <c r="B10" s="25">
        <v>312.52</v>
      </c>
      <c r="C10" s="20" t="s">
        <v>79</v>
      </c>
      <c r="D10" s="46">
        <v>148242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148242</v>
      </c>
      <c r="O10" s="47">
        <f t="shared" si="1"/>
        <v>5.2151978891820576</v>
      </c>
      <c r="P10" s="9"/>
    </row>
    <row r="11" spans="1:133">
      <c r="A11" s="12"/>
      <c r="B11" s="25">
        <v>314.10000000000002</v>
      </c>
      <c r="C11" s="20" t="s">
        <v>13</v>
      </c>
      <c r="D11" s="46">
        <v>2097524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2097524</v>
      </c>
      <c r="O11" s="47">
        <f t="shared" si="1"/>
        <v>73.791521547933158</v>
      </c>
      <c r="P11" s="9"/>
    </row>
    <row r="12" spans="1:133">
      <c r="A12" s="12"/>
      <c r="B12" s="25">
        <v>314.3</v>
      </c>
      <c r="C12" s="20" t="s">
        <v>14</v>
      </c>
      <c r="D12" s="46">
        <v>564243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564243</v>
      </c>
      <c r="O12" s="47">
        <f t="shared" si="1"/>
        <v>19.85023746701847</v>
      </c>
      <c r="P12" s="9"/>
    </row>
    <row r="13" spans="1:133">
      <c r="A13" s="12"/>
      <c r="B13" s="25">
        <v>314.7</v>
      </c>
      <c r="C13" s="20" t="s">
        <v>15</v>
      </c>
      <c r="D13" s="46">
        <v>18007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18007</v>
      </c>
      <c r="O13" s="47">
        <f t="shared" si="1"/>
        <v>0.63349164467897978</v>
      </c>
      <c r="P13" s="9"/>
    </row>
    <row r="14" spans="1:133">
      <c r="A14" s="12"/>
      <c r="B14" s="25">
        <v>314.8</v>
      </c>
      <c r="C14" s="20" t="s">
        <v>16</v>
      </c>
      <c r="D14" s="46">
        <v>27388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27388</v>
      </c>
      <c r="O14" s="47">
        <f t="shared" si="1"/>
        <v>0.96351802990325419</v>
      </c>
      <c r="P14" s="9"/>
    </row>
    <row r="15" spans="1:133">
      <c r="A15" s="12"/>
      <c r="B15" s="25">
        <v>315</v>
      </c>
      <c r="C15" s="20" t="s">
        <v>17</v>
      </c>
      <c r="D15" s="46">
        <v>1625336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1625336</v>
      </c>
      <c r="O15" s="47">
        <f t="shared" si="1"/>
        <v>57.17980650835532</v>
      </c>
      <c r="P15" s="9"/>
    </row>
    <row r="16" spans="1:133">
      <c r="A16" s="12"/>
      <c r="B16" s="25">
        <v>316</v>
      </c>
      <c r="C16" s="20" t="s">
        <v>18</v>
      </c>
      <c r="D16" s="46">
        <v>544949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544949</v>
      </c>
      <c r="O16" s="47">
        <f t="shared" si="1"/>
        <v>19.171468777484609</v>
      </c>
      <c r="P16" s="9"/>
    </row>
    <row r="17" spans="1:16" ht="15.75">
      <c r="A17" s="29" t="s">
        <v>105</v>
      </c>
      <c r="B17" s="30"/>
      <c r="C17" s="31"/>
      <c r="D17" s="32">
        <f t="shared" ref="D17:M17" si="3">SUM(D18:D22)</f>
        <v>3492100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3492100</v>
      </c>
      <c r="O17" s="45">
        <f t="shared" si="1"/>
        <v>122.85312225153913</v>
      </c>
      <c r="P17" s="10"/>
    </row>
    <row r="18" spans="1:16">
      <c r="A18" s="12"/>
      <c r="B18" s="25">
        <v>322</v>
      </c>
      <c r="C18" s="20" t="s">
        <v>0</v>
      </c>
      <c r="D18" s="46">
        <v>761469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761469</v>
      </c>
      <c r="O18" s="47">
        <f t="shared" si="1"/>
        <v>26.788707124010553</v>
      </c>
      <c r="P18" s="9"/>
    </row>
    <row r="19" spans="1:16">
      <c r="A19" s="12"/>
      <c r="B19" s="25">
        <v>323.10000000000002</v>
      </c>
      <c r="C19" s="20" t="s">
        <v>20</v>
      </c>
      <c r="D19" s="46">
        <v>2270251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2270251</v>
      </c>
      <c r="O19" s="47">
        <f t="shared" si="1"/>
        <v>79.868109058927004</v>
      </c>
      <c r="P19" s="9"/>
    </row>
    <row r="20" spans="1:16">
      <c r="A20" s="12"/>
      <c r="B20" s="25">
        <v>323.39999999999998</v>
      </c>
      <c r="C20" s="20" t="s">
        <v>21</v>
      </c>
      <c r="D20" s="46">
        <v>36011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36011</v>
      </c>
      <c r="O20" s="47">
        <f t="shared" si="1"/>
        <v>1.266877748460862</v>
      </c>
      <c r="P20" s="9"/>
    </row>
    <row r="21" spans="1:16">
      <c r="A21" s="12"/>
      <c r="B21" s="25">
        <v>323.7</v>
      </c>
      <c r="C21" s="20" t="s">
        <v>22</v>
      </c>
      <c r="D21" s="46">
        <v>93173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93173</v>
      </c>
      <c r="O21" s="47">
        <f t="shared" si="1"/>
        <v>3.2778540017590148</v>
      </c>
      <c r="P21" s="9"/>
    </row>
    <row r="22" spans="1:16">
      <c r="A22" s="12"/>
      <c r="B22" s="25">
        <v>329</v>
      </c>
      <c r="C22" s="20" t="s">
        <v>106</v>
      </c>
      <c r="D22" s="46">
        <v>331196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331196</v>
      </c>
      <c r="O22" s="47">
        <f t="shared" si="1"/>
        <v>11.651574318381707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SUM(D24:D36)</f>
        <v>2306755</v>
      </c>
      <c r="E23" s="32">
        <f t="shared" si="5"/>
        <v>604028</v>
      </c>
      <c r="F23" s="32">
        <f t="shared" si="5"/>
        <v>0</v>
      </c>
      <c r="G23" s="32">
        <f t="shared" si="5"/>
        <v>42853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2953636</v>
      </c>
      <c r="O23" s="45">
        <f t="shared" si="1"/>
        <v>103.90979771328057</v>
      </c>
      <c r="P23" s="10"/>
    </row>
    <row r="24" spans="1:16">
      <c r="A24" s="12"/>
      <c r="B24" s="25">
        <v>331.1</v>
      </c>
      <c r="C24" s="20" t="s">
        <v>27</v>
      </c>
      <c r="D24" s="46">
        <v>-1446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-1446</v>
      </c>
      <c r="O24" s="47">
        <f t="shared" si="1"/>
        <v>-5.087071240105541E-2</v>
      </c>
      <c r="P24" s="9"/>
    </row>
    <row r="25" spans="1:16">
      <c r="A25" s="12"/>
      <c r="B25" s="25">
        <v>334.1</v>
      </c>
      <c r="C25" s="20" t="s">
        <v>29</v>
      </c>
      <c r="D25" s="46">
        <v>1824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1824</v>
      </c>
      <c r="O25" s="47">
        <f t="shared" si="1"/>
        <v>6.4168865435356201E-2</v>
      </c>
      <c r="P25" s="9"/>
    </row>
    <row r="26" spans="1:16">
      <c r="A26" s="12"/>
      <c r="B26" s="25">
        <v>334.39</v>
      </c>
      <c r="C26" s="20" t="s">
        <v>31</v>
      </c>
      <c r="D26" s="46">
        <v>0</v>
      </c>
      <c r="E26" s="46">
        <v>400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400</v>
      </c>
      <c r="O26" s="47">
        <f t="shared" si="1"/>
        <v>1.4072119613016711E-2</v>
      </c>
      <c r="P26" s="9"/>
    </row>
    <row r="27" spans="1:16">
      <c r="A27" s="12"/>
      <c r="B27" s="25">
        <v>335.12</v>
      </c>
      <c r="C27" s="20" t="s">
        <v>32</v>
      </c>
      <c r="D27" s="46">
        <v>617311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617311</v>
      </c>
      <c r="O27" s="47">
        <f t="shared" si="1"/>
        <v>21.717185576077398</v>
      </c>
      <c r="P27" s="9"/>
    </row>
    <row r="28" spans="1:16">
      <c r="A28" s="12"/>
      <c r="B28" s="25">
        <v>335.14</v>
      </c>
      <c r="C28" s="20" t="s">
        <v>33</v>
      </c>
      <c r="D28" s="46">
        <v>4686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4686</v>
      </c>
      <c r="O28" s="47">
        <f t="shared" si="1"/>
        <v>0.16485488126649075</v>
      </c>
      <c r="P28" s="9"/>
    </row>
    <row r="29" spans="1:16">
      <c r="A29" s="12"/>
      <c r="B29" s="25">
        <v>335.15</v>
      </c>
      <c r="C29" s="20" t="s">
        <v>34</v>
      </c>
      <c r="D29" s="46">
        <v>15403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15403</v>
      </c>
      <c r="O29" s="47">
        <f t="shared" si="1"/>
        <v>0.54188214599824103</v>
      </c>
      <c r="P29" s="9"/>
    </row>
    <row r="30" spans="1:16">
      <c r="A30" s="12"/>
      <c r="B30" s="25">
        <v>335.18</v>
      </c>
      <c r="C30" s="20" t="s">
        <v>35</v>
      </c>
      <c r="D30" s="46">
        <v>1621125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1621125</v>
      </c>
      <c r="O30" s="47">
        <f t="shared" si="1"/>
        <v>57.031662269129285</v>
      </c>
      <c r="P30" s="9"/>
    </row>
    <row r="31" spans="1:16">
      <c r="A31" s="12"/>
      <c r="B31" s="25">
        <v>335.21</v>
      </c>
      <c r="C31" s="20" t="s">
        <v>36</v>
      </c>
      <c r="D31" s="46">
        <v>15464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15464</v>
      </c>
      <c r="O31" s="47">
        <f t="shared" si="1"/>
        <v>0.54402814423922607</v>
      </c>
      <c r="P31" s="9"/>
    </row>
    <row r="32" spans="1:16">
      <c r="A32" s="12"/>
      <c r="B32" s="25">
        <v>335.49</v>
      </c>
      <c r="C32" s="20" t="s">
        <v>37</v>
      </c>
      <c r="D32" s="46">
        <v>6417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6417</v>
      </c>
      <c r="O32" s="47">
        <f t="shared" si="1"/>
        <v>0.22575197889182058</v>
      </c>
      <c r="P32" s="9"/>
    </row>
    <row r="33" spans="1:16">
      <c r="A33" s="12"/>
      <c r="B33" s="25">
        <v>337.2</v>
      </c>
      <c r="C33" s="20" t="s">
        <v>95</v>
      </c>
      <c r="D33" s="46">
        <v>0</v>
      </c>
      <c r="E33" s="46">
        <v>19850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19850</v>
      </c>
      <c r="O33" s="47">
        <f t="shared" si="1"/>
        <v>0.69832893579595423</v>
      </c>
      <c r="P33" s="9"/>
    </row>
    <row r="34" spans="1:16">
      <c r="A34" s="12"/>
      <c r="B34" s="25">
        <v>337.7</v>
      </c>
      <c r="C34" s="20" t="s">
        <v>38</v>
      </c>
      <c r="D34" s="46">
        <v>0</v>
      </c>
      <c r="E34" s="46">
        <v>271760</v>
      </c>
      <c r="F34" s="46">
        <v>0</v>
      </c>
      <c r="G34" s="46">
        <v>42853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314613</v>
      </c>
      <c r="O34" s="47">
        <f t="shared" si="1"/>
        <v>11.068179419525066</v>
      </c>
      <c r="P34" s="9"/>
    </row>
    <row r="35" spans="1:16">
      <c r="A35" s="12"/>
      <c r="B35" s="25">
        <v>337.9</v>
      </c>
      <c r="C35" s="20" t="s">
        <v>39</v>
      </c>
      <c r="D35" s="46">
        <v>0</v>
      </c>
      <c r="E35" s="46">
        <v>312018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312018</v>
      </c>
      <c r="O35" s="47">
        <f t="shared" si="1"/>
        <v>10.97688654353562</v>
      </c>
      <c r="P35" s="9"/>
    </row>
    <row r="36" spans="1:16">
      <c r="A36" s="12"/>
      <c r="B36" s="25">
        <v>338</v>
      </c>
      <c r="C36" s="20" t="s">
        <v>40</v>
      </c>
      <c r="D36" s="46">
        <v>25971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25971</v>
      </c>
      <c r="O36" s="47">
        <f t="shared" si="1"/>
        <v>0.91366754617414248</v>
      </c>
      <c r="P36" s="9"/>
    </row>
    <row r="37" spans="1:16" ht="15.75">
      <c r="A37" s="29" t="s">
        <v>45</v>
      </c>
      <c r="B37" s="30"/>
      <c r="C37" s="31"/>
      <c r="D37" s="32">
        <f t="shared" ref="D37:M37" si="7">SUM(D38:D48)</f>
        <v>3680100</v>
      </c>
      <c r="E37" s="32">
        <f t="shared" si="7"/>
        <v>25462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8140626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11846188</v>
      </c>
      <c r="O37" s="45">
        <f t="shared" ref="O37:O67" si="8">(N37/O$69)</f>
        <v>416.75243623570799</v>
      </c>
      <c r="P37" s="10"/>
    </row>
    <row r="38" spans="1:16">
      <c r="A38" s="12"/>
      <c r="B38" s="25">
        <v>341.9</v>
      </c>
      <c r="C38" s="20" t="s">
        <v>48</v>
      </c>
      <c r="D38" s="46">
        <v>28075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28075</v>
      </c>
      <c r="O38" s="47">
        <f t="shared" si="8"/>
        <v>0.98768689533861043</v>
      </c>
      <c r="P38" s="9"/>
    </row>
    <row r="39" spans="1:16">
      <c r="A39" s="12"/>
      <c r="B39" s="25">
        <v>342.2</v>
      </c>
      <c r="C39" s="20" t="s">
        <v>49</v>
      </c>
      <c r="D39" s="46">
        <v>418002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418002</v>
      </c>
      <c r="O39" s="47">
        <f t="shared" si="8"/>
        <v>14.705435356200528</v>
      </c>
      <c r="P39" s="9"/>
    </row>
    <row r="40" spans="1:16">
      <c r="A40" s="12"/>
      <c r="B40" s="25">
        <v>342.6</v>
      </c>
      <c r="C40" s="20" t="s">
        <v>50</v>
      </c>
      <c r="D40" s="46">
        <v>831003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831003</v>
      </c>
      <c r="O40" s="47">
        <f t="shared" si="8"/>
        <v>29.234934036939315</v>
      </c>
      <c r="P40" s="9"/>
    </row>
    <row r="41" spans="1:16">
      <c r="A41" s="12"/>
      <c r="B41" s="25">
        <v>343.3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3659225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3659225</v>
      </c>
      <c r="O41" s="47">
        <f t="shared" si="8"/>
        <v>128.73262972735267</v>
      </c>
      <c r="P41" s="9"/>
    </row>
    <row r="42" spans="1:16">
      <c r="A42" s="12"/>
      <c r="B42" s="25">
        <v>343.4</v>
      </c>
      <c r="C42" s="20" t="s">
        <v>86</v>
      </c>
      <c r="D42" s="46">
        <v>1731780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1731780</v>
      </c>
      <c r="O42" s="47">
        <f t="shared" si="8"/>
        <v>60.924538258575197</v>
      </c>
      <c r="P42" s="9"/>
    </row>
    <row r="43" spans="1:16">
      <c r="A43" s="12"/>
      <c r="B43" s="25">
        <v>343.5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3378956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3378956</v>
      </c>
      <c r="O43" s="47">
        <f t="shared" si="8"/>
        <v>118.87268249780124</v>
      </c>
      <c r="P43" s="9"/>
    </row>
    <row r="44" spans="1:16">
      <c r="A44" s="12"/>
      <c r="B44" s="25">
        <v>343.8</v>
      </c>
      <c r="C44" s="20" t="s">
        <v>53</v>
      </c>
      <c r="D44" s="46">
        <v>40525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40525</v>
      </c>
      <c r="O44" s="47">
        <f t="shared" si="8"/>
        <v>1.4256816182937555</v>
      </c>
      <c r="P44" s="9"/>
    </row>
    <row r="45" spans="1:16">
      <c r="A45" s="12"/>
      <c r="B45" s="25">
        <v>343.9</v>
      </c>
      <c r="C45" s="20" t="s">
        <v>54</v>
      </c>
      <c r="D45" s="46">
        <v>91414</v>
      </c>
      <c r="E45" s="46">
        <v>0</v>
      </c>
      <c r="F45" s="46">
        <v>0</v>
      </c>
      <c r="G45" s="46">
        <v>0</v>
      </c>
      <c r="H45" s="46">
        <v>0</v>
      </c>
      <c r="I45" s="46">
        <v>1102445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1193859</v>
      </c>
      <c r="O45" s="47">
        <f t="shared" si="8"/>
        <v>42.000316622691294</v>
      </c>
      <c r="P45" s="9"/>
    </row>
    <row r="46" spans="1:16">
      <c r="A46" s="12"/>
      <c r="B46" s="25">
        <v>344.5</v>
      </c>
      <c r="C46" s="20" t="s">
        <v>55</v>
      </c>
      <c r="D46" s="46">
        <v>437157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437157</v>
      </c>
      <c r="O46" s="47">
        <f t="shared" si="8"/>
        <v>15.379313984168865</v>
      </c>
      <c r="P46" s="9"/>
    </row>
    <row r="47" spans="1:16">
      <c r="A47" s="12"/>
      <c r="B47" s="25">
        <v>347.2</v>
      </c>
      <c r="C47" s="20" t="s">
        <v>56</v>
      </c>
      <c r="D47" s="46">
        <v>102144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102144</v>
      </c>
      <c r="O47" s="47">
        <f t="shared" si="8"/>
        <v>3.5934564643799471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25462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25462</v>
      </c>
      <c r="O48" s="47">
        <f t="shared" si="8"/>
        <v>0.89576077396657872</v>
      </c>
      <c r="P48" s="9"/>
    </row>
    <row r="49" spans="1:16" ht="15.75">
      <c r="A49" s="29" t="s">
        <v>46</v>
      </c>
      <c r="B49" s="30"/>
      <c r="C49" s="31"/>
      <c r="D49" s="32">
        <f t="shared" ref="D49:M49" si="10">SUM(D50:D51)</f>
        <v>663782</v>
      </c>
      <c r="E49" s="32">
        <f t="shared" si="10"/>
        <v>133083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796865</v>
      </c>
      <c r="O49" s="45">
        <f t="shared" si="8"/>
        <v>28.033948988566404</v>
      </c>
      <c r="P49" s="10"/>
    </row>
    <row r="50" spans="1:16">
      <c r="A50" s="13"/>
      <c r="B50" s="39">
        <v>351.1</v>
      </c>
      <c r="C50" s="21" t="s">
        <v>59</v>
      </c>
      <c r="D50" s="46">
        <v>148639</v>
      </c>
      <c r="E50" s="46">
        <v>133083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281722</v>
      </c>
      <c r="O50" s="47">
        <f t="shared" si="8"/>
        <v>9.9110642040457346</v>
      </c>
      <c r="P50" s="9"/>
    </row>
    <row r="51" spans="1:16">
      <c r="A51" s="13"/>
      <c r="B51" s="39">
        <v>354</v>
      </c>
      <c r="C51" s="21" t="s">
        <v>60</v>
      </c>
      <c r="D51" s="46">
        <v>515143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515143</v>
      </c>
      <c r="O51" s="47">
        <f t="shared" si="8"/>
        <v>18.122884784520668</v>
      </c>
      <c r="P51" s="9"/>
    </row>
    <row r="52" spans="1:16" ht="15.75">
      <c r="A52" s="29" t="s">
        <v>4</v>
      </c>
      <c r="B52" s="30"/>
      <c r="C52" s="31"/>
      <c r="D52" s="32">
        <f t="shared" ref="D52:M52" si="11">SUM(D53:D64)</f>
        <v>4976994</v>
      </c>
      <c r="E52" s="32">
        <f t="shared" si="11"/>
        <v>321872</v>
      </c>
      <c r="F52" s="32">
        <f t="shared" si="11"/>
        <v>5733</v>
      </c>
      <c r="G52" s="32">
        <f t="shared" si="11"/>
        <v>192187</v>
      </c>
      <c r="H52" s="32">
        <f t="shared" si="11"/>
        <v>0</v>
      </c>
      <c r="I52" s="32">
        <f t="shared" si="11"/>
        <v>367383</v>
      </c>
      <c r="J52" s="32">
        <f t="shared" si="11"/>
        <v>2320972</v>
      </c>
      <c r="K52" s="32">
        <f t="shared" si="11"/>
        <v>-2113956</v>
      </c>
      <c r="L52" s="32">
        <f t="shared" si="11"/>
        <v>0</v>
      </c>
      <c r="M52" s="32">
        <f t="shared" si="11"/>
        <v>0</v>
      </c>
      <c r="N52" s="32">
        <f>SUM(D52:M52)</f>
        <v>6071185</v>
      </c>
      <c r="O52" s="45">
        <f t="shared" si="8"/>
        <v>213.58610378188214</v>
      </c>
      <c r="P52" s="10"/>
    </row>
    <row r="53" spans="1:16">
      <c r="A53" s="12"/>
      <c r="B53" s="25">
        <v>361.1</v>
      </c>
      <c r="C53" s="20" t="s">
        <v>61</v>
      </c>
      <c r="D53" s="46">
        <v>1578912</v>
      </c>
      <c r="E53" s="46">
        <v>12598</v>
      </c>
      <c r="F53" s="46">
        <v>5733</v>
      </c>
      <c r="G53" s="46">
        <v>142187</v>
      </c>
      <c r="H53" s="46">
        <v>0</v>
      </c>
      <c r="I53" s="46">
        <v>228822</v>
      </c>
      <c r="J53" s="46">
        <v>65547</v>
      </c>
      <c r="K53" s="46">
        <v>1265258</v>
      </c>
      <c r="L53" s="46">
        <v>0</v>
      </c>
      <c r="M53" s="46">
        <v>0</v>
      </c>
      <c r="N53" s="46">
        <f>SUM(D53:M53)</f>
        <v>3299057</v>
      </c>
      <c r="O53" s="47">
        <f t="shared" si="8"/>
        <v>116.06181178540018</v>
      </c>
      <c r="P53" s="9"/>
    </row>
    <row r="54" spans="1:16">
      <c r="A54" s="12"/>
      <c r="B54" s="25">
        <v>361.3</v>
      </c>
      <c r="C54" s="20" t="s">
        <v>62</v>
      </c>
      <c r="D54" s="46">
        <v>-177809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-6750699</v>
      </c>
      <c r="L54" s="46">
        <v>0</v>
      </c>
      <c r="M54" s="46">
        <v>0</v>
      </c>
      <c r="N54" s="46">
        <f t="shared" ref="N54:N64" si="12">SUM(D54:M54)</f>
        <v>-6928508</v>
      </c>
      <c r="O54" s="47">
        <f t="shared" si="8"/>
        <v>-243.74698328935796</v>
      </c>
      <c r="P54" s="9"/>
    </row>
    <row r="55" spans="1:16">
      <c r="A55" s="12"/>
      <c r="B55" s="25">
        <v>362</v>
      </c>
      <c r="C55" s="20" t="s">
        <v>63</v>
      </c>
      <c r="D55" s="46">
        <v>566681</v>
      </c>
      <c r="E55" s="46">
        <v>279464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846145</v>
      </c>
      <c r="O55" s="47">
        <f t="shared" si="8"/>
        <v>29.767634124890062</v>
      </c>
      <c r="P55" s="9"/>
    </row>
    <row r="56" spans="1:16">
      <c r="A56" s="12"/>
      <c r="B56" s="25">
        <v>363.11</v>
      </c>
      <c r="C56" s="20" t="s">
        <v>108</v>
      </c>
      <c r="D56" s="46">
        <v>2407457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2407457</v>
      </c>
      <c r="O56" s="47">
        <f t="shared" si="8"/>
        <v>84.695057167985922</v>
      </c>
      <c r="P56" s="9"/>
    </row>
    <row r="57" spans="1:16">
      <c r="A57" s="12"/>
      <c r="B57" s="25">
        <v>363.22</v>
      </c>
      <c r="C57" s="20" t="s">
        <v>109</v>
      </c>
      <c r="D57" s="46">
        <v>105149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105149</v>
      </c>
      <c r="O57" s="47">
        <f t="shared" si="8"/>
        <v>3.6991732629727352</v>
      </c>
      <c r="P57" s="9"/>
    </row>
    <row r="58" spans="1:16">
      <c r="A58" s="12"/>
      <c r="B58" s="25">
        <v>363.23</v>
      </c>
      <c r="C58" s="20" t="s">
        <v>110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55814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55814</v>
      </c>
      <c r="O58" s="47">
        <f t="shared" si="8"/>
        <v>1.9635532102022868</v>
      </c>
      <c r="P58" s="9"/>
    </row>
    <row r="59" spans="1:16">
      <c r="A59" s="12"/>
      <c r="B59" s="25">
        <v>363.29</v>
      </c>
      <c r="C59" s="20" t="s">
        <v>111</v>
      </c>
      <c r="D59" s="46">
        <v>29728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29728</v>
      </c>
      <c r="O59" s="47">
        <f t="shared" si="8"/>
        <v>1.0458399296394019</v>
      </c>
      <c r="P59" s="9"/>
    </row>
    <row r="60" spans="1:16">
      <c r="A60" s="12"/>
      <c r="B60" s="25">
        <v>364</v>
      </c>
      <c r="C60" s="20" t="s">
        <v>64</v>
      </c>
      <c r="D60" s="46">
        <v>28063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28063</v>
      </c>
      <c r="O60" s="47">
        <f t="shared" si="8"/>
        <v>0.98726473175021989</v>
      </c>
      <c r="P60" s="9"/>
    </row>
    <row r="61" spans="1:16">
      <c r="A61" s="12"/>
      <c r="B61" s="25">
        <v>365</v>
      </c>
      <c r="C61" s="20" t="s">
        <v>97</v>
      </c>
      <c r="D61" s="46">
        <v>7466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7466</v>
      </c>
      <c r="O61" s="47">
        <f t="shared" si="8"/>
        <v>0.26265611257695692</v>
      </c>
      <c r="P61" s="9"/>
    </row>
    <row r="62" spans="1:16">
      <c r="A62" s="12"/>
      <c r="B62" s="25">
        <v>366</v>
      </c>
      <c r="C62" s="20" t="s">
        <v>65</v>
      </c>
      <c r="D62" s="46">
        <v>154161</v>
      </c>
      <c r="E62" s="46">
        <v>10270</v>
      </c>
      <c r="F62" s="46">
        <v>0</v>
      </c>
      <c r="G62" s="46">
        <v>0</v>
      </c>
      <c r="H62" s="46">
        <v>0</v>
      </c>
      <c r="I62" s="46">
        <v>0</v>
      </c>
      <c r="J62" s="46">
        <v>2247297</v>
      </c>
      <c r="K62" s="46">
        <v>0</v>
      </c>
      <c r="L62" s="46">
        <v>0</v>
      </c>
      <c r="M62" s="46">
        <v>0</v>
      </c>
      <c r="N62" s="46">
        <f t="shared" si="12"/>
        <v>2411728</v>
      </c>
      <c r="O62" s="47">
        <f t="shared" si="8"/>
        <v>84.845312225153918</v>
      </c>
      <c r="P62" s="9"/>
    </row>
    <row r="63" spans="1:16">
      <c r="A63" s="12"/>
      <c r="B63" s="25">
        <v>368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3239220</v>
      </c>
      <c r="L63" s="46">
        <v>0</v>
      </c>
      <c r="M63" s="46">
        <v>0</v>
      </c>
      <c r="N63" s="46">
        <f t="shared" si="12"/>
        <v>3239220</v>
      </c>
      <c r="O63" s="47">
        <f t="shared" si="8"/>
        <v>113.95672823218997</v>
      </c>
      <c r="P63" s="9"/>
    </row>
    <row r="64" spans="1:16">
      <c r="A64" s="12"/>
      <c r="B64" s="25">
        <v>369.9</v>
      </c>
      <c r="C64" s="20" t="s">
        <v>68</v>
      </c>
      <c r="D64" s="46">
        <v>277186</v>
      </c>
      <c r="E64" s="46">
        <v>19540</v>
      </c>
      <c r="F64" s="46">
        <v>0</v>
      </c>
      <c r="G64" s="46">
        <v>50000</v>
      </c>
      <c r="H64" s="46">
        <v>0</v>
      </c>
      <c r="I64" s="46">
        <v>82747</v>
      </c>
      <c r="J64" s="46">
        <v>8128</v>
      </c>
      <c r="K64" s="46">
        <v>132265</v>
      </c>
      <c r="L64" s="46">
        <v>0</v>
      </c>
      <c r="M64" s="46">
        <v>0</v>
      </c>
      <c r="N64" s="46">
        <f t="shared" si="12"/>
        <v>569866</v>
      </c>
      <c r="O64" s="47">
        <f t="shared" si="8"/>
        <v>20.048056288478453</v>
      </c>
      <c r="P64" s="9"/>
    </row>
    <row r="65" spans="1:119" ht="15.75">
      <c r="A65" s="29" t="s">
        <v>47</v>
      </c>
      <c r="B65" s="30"/>
      <c r="C65" s="31"/>
      <c r="D65" s="32">
        <f t="shared" ref="D65:M65" si="13">SUM(D66:D66)</f>
        <v>487960</v>
      </c>
      <c r="E65" s="32">
        <f t="shared" si="13"/>
        <v>293293</v>
      </c>
      <c r="F65" s="32">
        <f t="shared" si="13"/>
        <v>627110</v>
      </c>
      <c r="G65" s="32">
        <f t="shared" si="13"/>
        <v>7473667</v>
      </c>
      <c r="H65" s="32">
        <f t="shared" si="13"/>
        <v>0</v>
      </c>
      <c r="I65" s="32">
        <f t="shared" si="13"/>
        <v>0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8882030</v>
      </c>
      <c r="O65" s="45">
        <f t="shared" si="8"/>
        <v>312.47247141600701</v>
      </c>
      <c r="P65" s="9"/>
    </row>
    <row r="66" spans="1:119" ht="15.75" thickBot="1">
      <c r="A66" s="12"/>
      <c r="B66" s="25">
        <v>381</v>
      </c>
      <c r="C66" s="20" t="s">
        <v>69</v>
      </c>
      <c r="D66" s="46">
        <v>487960</v>
      </c>
      <c r="E66" s="46">
        <v>293293</v>
      </c>
      <c r="F66" s="46">
        <v>627110</v>
      </c>
      <c r="G66" s="46">
        <v>7473667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8882030</v>
      </c>
      <c r="O66" s="47">
        <f t="shared" si="8"/>
        <v>312.47247141600701</v>
      </c>
      <c r="P66" s="9"/>
    </row>
    <row r="67" spans="1:119" ht="16.5" thickBot="1">
      <c r="A67" s="14" t="s">
        <v>57</v>
      </c>
      <c r="B67" s="23"/>
      <c r="C67" s="22"/>
      <c r="D67" s="15">
        <f t="shared" ref="D67:M67" si="14">SUM(D5,D17,D23,D37,D49,D52,D65)</f>
        <v>38988804</v>
      </c>
      <c r="E67" s="15">
        <f t="shared" si="14"/>
        <v>1377738</v>
      </c>
      <c r="F67" s="15">
        <f t="shared" si="14"/>
        <v>632843</v>
      </c>
      <c r="G67" s="15">
        <f t="shared" si="14"/>
        <v>7708707</v>
      </c>
      <c r="H67" s="15">
        <f t="shared" si="14"/>
        <v>0</v>
      </c>
      <c r="I67" s="15">
        <f t="shared" si="14"/>
        <v>8508009</v>
      </c>
      <c r="J67" s="15">
        <f t="shared" si="14"/>
        <v>2320972</v>
      </c>
      <c r="K67" s="15">
        <f t="shared" si="14"/>
        <v>-2113956</v>
      </c>
      <c r="L67" s="15">
        <f t="shared" si="14"/>
        <v>0</v>
      </c>
      <c r="M67" s="15">
        <f t="shared" si="14"/>
        <v>0</v>
      </c>
      <c r="N67" s="15">
        <f>SUM(D67:M67)</f>
        <v>57423117</v>
      </c>
      <c r="O67" s="38">
        <f t="shared" si="8"/>
        <v>2020.1624274406333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112</v>
      </c>
      <c r="M69" s="48"/>
      <c r="N69" s="48"/>
      <c r="O69" s="43">
        <v>28425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92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SUM(D6:D15)</f>
        <v>34748494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34748494</v>
      </c>
      <c r="P5" s="33">
        <f t="shared" ref="P5:P36" si="1">(O5/P$78)</f>
        <v>1081.1603609209708</v>
      </c>
      <c r="Q5" s="6"/>
    </row>
    <row r="6" spans="1:134">
      <c r="A6" s="12"/>
      <c r="B6" s="25">
        <v>311</v>
      </c>
      <c r="C6" s="20" t="s">
        <v>3</v>
      </c>
      <c r="D6" s="46">
        <v>27419982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27419982</v>
      </c>
      <c r="P6" s="47">
        <f t="shared" si="1"/>
        <v>853.14194150591163</v>
      </c>
      <c r="Q6" s="9"/>
    </row>
    <row r="7" spans="1:134">
      <c r="A7" s="12"/>
      <c r="B7" s="25">
        <v>312.41000000000003</v>
      </c>
      <c r="C7" s="20" t="s">
        <v>157</v>
      </c>
      <c r="D7" s="46">
        <v>796778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796778</v>
      </c>
      <c r="P7" s="47">
        <f t="shared" si="1"/>
        <v>24.790852520224021</v>
      </c>
      <c r="Q7" s="9"/>
    </row>
    <row r="8" spans="1:134">
      <c r="A8" s="12"/>
      <c r="B8" s="25">
        <v>312.51</v>
      </c>
      <c r="C8" s="20" t="s">
        <v>78</v>
      </c>
      <c r="D8" s="46">
        <v>169415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169415</v>
      </c>
      <c r="P8" s="47">
        <f t="shared" si="1"/>
        <v>5.2711574362165523</v>
      </c>
      <c r="Q8" s="9"/>
    </row>
    <row r="9" spans="1:134">
      <c r="A9" s="12"/>
      <c r="B9" s="25">
        <v>312.52</v>
      </c>
      <c r="C9" s="20" t="s">
        <v>114</v>
      </c>
      <c r="D9" s="46">
        <v>303654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303654</v>
      </c>
      <c r="P9" s="47">
        <f t="shared" si="1"/>
        <v>9.4478531425015557</v>
      </c>
      <c r="Q9" s="9"/>
    </row>
    <row r="10" spans="1:134">
      <c r="A10" s="12"/>
      <c r="B10" s="25">
        <v>314.10000000000002</v>
      </c>
      <c r="C10" s="20" t="s">
        <v>13</v>
      </c>
      <c r="D10" s="46">
        <v>3456520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3456520</v>
      </c>
      <c r="P10" s="47">
        <f t="shared" si="1"/>
        <v>107.54573739887989</v>
      </c>
      <c r="Q10" s="9"/>
    </row>
    <row r="11" spans="1:134">
      <c r="A11" s="12"/>
      <c r="B11" s="25">
        <v>314.3</v>
      </c>
      <c r="C11" s="20" t="s">
        <v>14</v>
      </c>
      <c r="D11" s="46">
        <v>967142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967142</v>
      </c>
      <c r="P11" s="47">
        <f t="shared" si="1"/>
        <v>30.091537025513379</v>
      </c>
      <c r="Q11" s="9"/>
    </row>
    <row r="12" spans="1:134">
      <c r="A12" s="12"/>
      <c r="B12" s="25">
        <v>314.39999999999998</v>
      </c>
      <c r="C12" s="20" t="s">
        <v>83</v>
      </c>
      <c r="D12" s="46">
        <v>9364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9364</v>
      </c>
      <c r="P12" s="47">
        <f t="shared" si="1"/>
        <v>0.29135034225264467</v>
      </c>
      <c r="Q12" s="9"/>
    </row>
    <row r="13" spans="1:134">
      <c r="A13" s="12"/>
      <c r="B13" s="25">
        <v>314.8</v>
      </c>
      <c r="C13" s="20" t="s">
        <v>16</v>
      </c>
      <c r="D13" s="46">
        <v>39117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39117</v>
      </c>
      <c r="P13" s="47">
        <f t="shared" si="1"/>
        <v>1.2170815183571873</v>
      </c>
      <c r="Q13" s="9"/>
    </row>
    <row r="14" spans="1:134">
      <c r="A14" s="12"/>
      <c r="B14" s="25">
        <v>315.10000000000002</v>
      </c>
      <c r="C14" s="20" t="s">
        <v>159</v>
      </c>
      <c r="D14" s="46">
        <v>1010617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1010617</v>
      </c>
      <c r="P14" s="47">
        <f t="shared" si="1"/>
        <v>31.444212818917237</v>
      </c>
      <c r="Q14" s="9"/>
    </row>
    <row r="15" spans="1:134">
      <c r="A15" s="12"/>
      <c r="B15" s="25">
        <v>316</v>
      </c>
      <c r="C15" s="20" t="s">
        <v>116</v>
      </c>
      <c r="D15" s="46">
        <v>575905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575905</v>
      </c>
      <c r="P15" s="47">
        <f t="shared" si="1"/>
        <v>17.918637212196639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SUM(D17:D34)</f>
        <v>13332666</v>
      </c>
      <c r="E16" s="32">
        <f t="shared" si="3"/>
        <v>6396242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3104668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22833576</v>
      </c>
      <c r="P16" s="45">
        <f t="shared" si="1"/>
        <v>710.44107031736155</v>
      </c>
      <c r="Q16" s="10"/>
    </row>
    <row r="17" spans="1:17">
      <c r="A17" s="12"/>
      <c r="B17" s="25">
        <v>322</v>
      </c>
      <c r="C17" s="20" t="s">
        <v>160</v>
      </c>
      <c r="D17" s="46">
        <v>0</v>
      </c>
      <c r="E17" s="46">
        <v>5100595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5100595</v>
      </c>
      <c r="P17" s="47">
        <f t="shared" si="1"/>
        <v>158.69928438083386</v>
      </c>
      <c r="Q17" s="9"/>
    </row>
    <row r="18" spans="1:17">
      <c r="A18" s="12"/>
      <c r="B18" s="25">
        <v>323.10000000000002</v>
      </c>
      <c r="C18" s="20" t="s">
        <v>20</v>
      </c>
      <c r="D18" s="46">
        <v>2707854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4" si="4">SUM(D18:N18)</f>
        <v>2707854</v>
      </c>
      <c r="P18" s="47">
        <f t="shared" si="1"/>
        <v>84.251835718730547</v>
      </c>
      <c r="Q18" s="9"/>
    </row>
    <row r="19" spans="1:17">
      <c r="A19" s="12"/>
      <c r="B19" s="25">
        <v>323.3</v>
      </c>
      <c r="C19" s="20" t="s">
        <v>168</v>
      </c>
      <c r="D19" s="46">
        <v>67910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67910</v>
      </c>
      <c r="P19" s="47">
        <f t="shared" si="1"/>
        <v>2.1129433727442439</v>
      </c>
      <c r="Q19" s="9"/>
    </row>
    <row r="20" spans="1:17">
      <c r="A20" s="12"/>
      <c r="B20" s="25">
        <v>323.7</v>
      </c>
      <c r="C20" s="20" t="s">
        <v>22</v>
      </c>
      <c r="D20" s="46">
        <v>691030</v>
      </c>
      <c r="E20" s="46">
        <v>243332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934362</v>
      </c>
      <c r="P20" s="47">
        <f t="shared" si="1"/>
        <v>29.071624144368389</v>
      </c>
      <c r="Q20" s="9"/>
    </row>
    <row r="21" spans="1:17">
      <c r="A21" s="12"/>
      <c r="B21" s="25">
        <v>323.89999999999998</v>
      </c>
      <c r="C21" s="20" t="s">
        <v>169</v>
      </c>
      <c r="D21" s="46">
        <v>12024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12024</v>
      </c>
      <c r="P21" s="47">
        <f t="shared" si="1"/>
        <v>0.37411325451151212</v>
      </c>
      <c r="Q21" s="9"/>
    </row>
    <row r="22" spans="1:17">
      <c r="A22" s="12"/>
      <c r="B22" s="25">
        <v>324.11</v>
      </c>
      <c r="C22" s="20" t="s">
        <v>148</v>
      </c>
      <c r="D22" s="46">
        <v>792842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792842</v>
      </c>
      <c r="P22" s="47">
        <f t="shared" si="1"/>
        <v>24.668388301182329</v>
      </c>
      <c r="Q22" s="9"/>
    </row>
    <row r="23" spans="1:17">
      <c r="A23" s="12"/>
      <c r="B23" s="25">
        <v>324.12</v>
      </c>
      <c r="C23" s="20" t="s">
        <v>23</v>
      </c>
      <c r="D23" s="46">
        <v>106582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106582</v>
      </c>
      <c r="P23" s="47">
        <f t="shared" si="1"/>
        <v>3.3161792159303047</v>
      </c>
      <c r="Q23" s="9"/>
    </row>
    <row r="24" spans="1:17">
      <c r="A24" s="12"/>
      <c r="B24" s="25">
        <v>324.20999999999998</v>
      </c>
      <c r="C24" s="20" t="s">
        <v>140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175417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175417</v>
      </c>
      <c r="P24" s="47">
        <f t="shared" si="1"/>
        <v>5.4579029247044177</v>
      </c>
      <c r="Q24" s="9"/>
    </row>
    <row r="25" spans="1:17">
      <c r="A25" s="12"/>
      <c r="B25" s="25">
        <v>324.22000000000003</v>
      </c>
      <c r="C25" s="20" t="s">
        <v>84</v>
      </c>
      <c r="D25" s="46">
        <v>15471</v>
      </c>
      <c r="E25" s="46">
        <v>0</v>
      </c>
      <c r="F25" s="46">
        <v>0</v>
      </c>
      <c r="G25" s="46">
        <v>0</v>
      </c>
      <c r="H25" s="46">
        <v>0</v>
      </c>
      <c r="I25" s="46">
        <v>12456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27927</v>
      </c>
      <c r="P25" s="47">
        <f t="shared" si="1"/>
        <v>0.86891723708774116</v>
      </c>
      <c r="Q25" s="9"/>
    </row>
    <row r="26" spans="1:17">
      <c r="A26" s="12"/>
      <c r="B26" s="25">
        <v>324.31</v>
      </c>
      <c r="C26" s="20" t="s">
        <v>131</v>
      </c>
      <c r="D26" s="46">
        <v>0</v>
      </c>
      <c r="E26" s="46">
        <v>14818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14818</v>
      </c>
      <c r="P26" s="47">
        <f t="shared" si="1"/>
        <v>0.46104542626011202</v>
      </c>
      <c r="Q26" s="9"/>
    </row>
    <row r="27" spans="1:17">
      <c r="A27" s="12"/>
      <c r="B27" s="25">
        <v>324.32</v>
      </c>
      <c r="C27" s="20" t="s">
        <v>135</v>
      </c>
      <c r="D27" s="46">
        <v>0</v>
      </c>
      <c r="E27" s="46">
        <v>14775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14775</v>
      </c>
      <c r="P27" s="47">
        <f t="shared" si="1"/>
        <v>0.45970752955818295</v>
      </c>
      <c r="Q27" s="9"/>
    </row>
    <row r="28" spans="1:17">
      <c r="A28" s="12"/>
      <c r="B28" s="25">
        <v>324.61</v>
      </c>
      <c r="C28" s="20" t="s">
        <v>149</v>
      </c>
      <c r="D28" s="46">
        <v>1472079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1472079</v>
      </c>
      <c r="P28" s="47">
        <f t="shared" si="1"/>
        <v>45.802084629744868</v>
      </c>
      <c r="Q28" s="9"/>
    </row>
    <row r="29" spans="1:17">
      <c r="A29" s="12"/>
      <c r="B29" s="25">
        <v>324.91000000000003</v>
      </c>
      <c r="C29" s="20" t="s">
        <v>150</v>
      </c>
      <c r="D29" s="46">
        <v>253620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253620</v>
      </c>
      <c r="P29" s="47">
        <f t="shared" si="1"/>
        <v>7.8911014312383321</v>
      </c>
      <c r="Q29" s="9"/>
    </row>
    <row r="30" spans="1:17">
      <c r="A30" s="12"/>
      <c r="B30" s="25">
        <v>324.92</v>
      </c>
      <c r="C30" s="20" t="s">
        <v>24</v>
      </c>
      <c r="D30" s="46">
        <v>5347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5347</v>
      </c>
      <c r="P30" s="47">
        <f t="shared" si="1"/>
        <v>0.1663658991910392</v>
      </c>
      <c r="Q30" s="9"/>
    </row>
    <row r="31" spans="1:17">
      <c r="A31" s="12"/>
      <c r="B31" s="25">
        <v>325.2</v>
      </c>
      <c r="C31" s="20" t="s">
        <v>25</v>
      </c>
      <c r="D31" s="46">
        <v>6937076</v>
      </c>
      <c r="E31" s="46">
        <v>0</v>
      </c>
      <c r="F31" s="46">
        <v>0</v>
      </c>
      <c r="G31" s="46">
        <v>0</v>
      </c>
      <c r="H31" s="46">
        <v>0</v>
      </c>
      <c r="I31" s="46">
        <v>2896067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9833143</v>
      </c>
      <c r="P31" s="47">
        <f t="shared" si="1"/>
        <v>305.94719975108899</v>
      </c>
      <c r="Q31" s="9"/>
    </row>
    <row r="32" spans="1:17">
      <c r="A32" s="12"/>
      <c r="B32" s="25">
        <v>329.1</v>
      </c>
      <c r="C32" s="20" t="s">
        <v>161</v>
      </c>
      <c r="D32" s="46">
        <v>0</v>
      </c>
      <c r="E32" s="46">
        <v>1022722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1022722</v>
      </c>
      <c r="P32" s="47">
        <f t="shared" si="1"/>
        <v>31.820846297448661</v>
      </c>
      <c r="Q32" s="9"/>
    </row>
    <row r="33" spans="1:17">
      <c r="A33" s="12"/>
      <c r="B33" s="25">
        <v>329.2</v>
      </c>
      <c r="C33" s="20" t="s">
        <v>170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20728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20728</v>
      </c>
      <c r="P33" s="47">
        <f t="shared" si="1"/>
        <v>0.64492843808338518</v>
      </c>
      <c r="Q33" s="9"/>
    </row>
    <row r="34" spans="1:17">
      <c r="A34" s="12"/>
      <c r="B34" s="25">
        <v>329.5</v>
      </c>
      <c r="C34" s="20" t="s">
        <v>171</v>
      </c>
      <c r="D34" s="46">
        <v>270831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270831</v>
      </c>
      <c r="P34" s="47">
        <f t="shared" si="1"/>
        <v>8.4266023646546362</v>
      </c>
      <c r="Q34" s="9"/>
    </row>
    <row r="35" spans="1:17" ht="15.75">
      <c r="A35" s="29" t="s">
        <v>162</v>
      </c>
      <c r="B35" s="30"/>
      <c r="C35" s="31"/>
      <c r="D35" s="32">
        <f t="shared" ref="D35:N35" si="5">SUM(D36:D46)</f>
        <v>14312523</v>
      </c>
      <c r="E35" s="32">
        <f t="shared" si="5"/>
        <v>20000</v>
      </c>
      <c r="F35" s="32">
        <f t="shared" si="5"/>
        <v>0</v>
      </c>
      <c r="G35" s="32">
        <f t="shared" si="5"/>
        <v>0</v>
      </c>
      <c r="H35" s="32">
        <f t="shared" si="5"/>
        <v>0</v>
      </c>
      <c r="I35" s="32">
        <f t="shared" si="5"/>
        <v>180753</v>
      </c>
      <c r="J35" s="32">
        <f t="shared" si="5"/>
        <v>0</v>
      </c>
      <c r="K35" s="32">
        <f t="shared" si="5"/>
        <v>0</v>
      </c>
      <c r="L35" s="32">
        <f t="shared" si="5"/>
        <v>0</v>
      </c>
      <c r="M35" s="32">
        <f t="shared" si="5"/>
        <v>0</v>
      </c>
      <c r="N35" s="32">
        <f t="shared" si="5"/>
        <v>0</v>
      </c>
      <c r="O35" s="44">
        <f>SUM(D35:N35)</f>
        <v>14513276</v>
      </c>
      <c r="P35" s="45">
        <f t="shared" si="1"/>
        <v>451.56428126944616</v>
      </c>
      <c r="Q35" s="10"/>
    </row>
    <row r="36" spans="1:17">
      <c r="A36" s="12"/>
      <c r="B36" s="25">
        <v>331.1</v>
      </c>
      <c r="C36" s="20" t="s">
        <v>27</v>
      </c>
      <c r="D36" s="46">
        <v>117818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117818</v>
      </c>
      <c r="P36" s="47">
        <f t="shared" si="1"/>
        <v>3.6657747355320471</v>
      </c>
      <c r="Q36" s="9"/>
    </row>
    <row r="37" spans="1:17">
      <c r="A37" s="12"/>
      <c r="B37" s="25">
        <v>331.2</v>
      </c>
      <c r="C37" s="20" t="s">
        <v>172</v>
      </c>
      <c r="D37" s="46">
        <v>45700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45700</v>
      </c>
      <c r="P37" s="47">
        <f t="shared" ref="P37:P68" si="6">(O37/P$78)</f>
        <v>1.4219041692594898</v>
      </c>
      <c r="Q37" s="9"/>
    </row>
    <row r="38" spans="1:17">
      <c r="A38" s="12"/>
      <c r="B38" s="25">
        <v>332</v>
      </c>
      <c r="C38" s="20" t="s">
        <v>173</v>
      </c>
      <c r="D38" s="46">
        <v>10066848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7">SUM(D38:N38)</f>
        <v>10066848</v>
      </c>
      <c r="P38" s="47">
        <f t="shared" si="6"/>
        <v>313.21866832607344</v>
      </c>
      <c r="Q38" s="9"/>
    </row>
    <row r="39" spans="1:17">
      <c r="A39" s="12"/>
      <c r="B39" s="25">
        <v>335.125</v>
      </c>
      <c r="C39" s="20" t="s">
        <v>174</v>
      </c>
      <c r="D39" s="46">
        <v>1381372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1381372</v>
      </c>
      <c r="P39" s="47">
        <f t="shared" si="6"/>
        <v>42.9798382078407</v>
      </c>
      <c r="Q39" s="9"/>
    </row>
    <row r="40" spans="1:17">
      <c r="A40" s="12"/>
      <c r="B40" s="25">
        <v>335.14</v>
      </c>
      <c r="C40" s="20" t="s">
        <v>118</v>
      </c>
      <c r="D40" s="46">
        <v>2343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2343</v>
      </c>
      <c r="P40" s="47">
        <f t="shared" si="6"/>
        <v>7.2899813316739268E-2</v>
      </c>
      <c r="Q40" s="9"/>
    </row>
    <row r="41" spans="1:17">
      <c r="A41" s="12"/>
      <c r="B41" s="25">
        <v>335.15</v>
      </c>
      <c r="C41" s="20" t="s">
        <v>119</v>
      </c>
      <c r="D41" s="46">
        <v>628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628</v>
      </c>
      <c r="P41" s="47">
        <f t="shared" si="6"/>
        <v>1.9539514623522092E-2</v>
      </c>
      <c r="Q41" s="9"/>
    </row>
    <row r="42" spans="1:17">
      <c r="A42" s="12"/>
      <c r="B42" s="25">
        <v>335.18</v>
      </c>
      <c r="C42" s="20" t="s">
        <v>164</v>
      </c>
      <c r="D42" s="46">
        <v>2655483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2655483</v>
      </c>
      <c r="P42" s="47">
        <f t="shared" si="6"/>
        <v>82.622370877411328</v>
      </c>
      <c r="Q42" s="9"/>
    </row>
    <row r="43" spans="1:17">
      <c r="A43" s="12"/>
      <c r="B43" s="25">
        <v>335.48</v>
      </c>
      <c r="C43" s="20" t="s">
        <v>37</v>
      </c>
      <c r="D43" s="46">
        <v>7334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5" si="8">SUM(D43:N43)</f>
        <v>7334</v>
      </c>
      <c r="P43" s="47">
        <f t="shared" si="6"/>
        <v>0.22818917237087741</v>
      </c>
      <c r="Q43" s="9"/>
    </row>
    <row r="44" spans="1:17">
      <c r="A44" s="12"/>
      <c r="B44" s="25">
        <v>337.4</v>
      </c>
      <c r="C44" s="20" t="s">
        <v>175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180753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180753</v>
      </c>
      <c r="P44" s="47">
        <f t="shared" si="6"/>
        <v>5.6239265712507782</v>
      </c>
      <c r="Q44" s="9"/>
    </row>
    <row r="45" spans="1:17">
      <c r="A45" s="12"/>
      <c r="B45" s="25">
        <v>337.5</v>
      </c>
      <c r="C45" s="20" t="s">
        <v>132</v>
      </c>
      <c r="D45" s="46">
        <v>0</v>
      </c>
      <c r="E45" s="46">
        <v>20000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20000</v>
      </c>
      <c r="P45" s="47">
        <f t="shared" si="6"/>
        <v>0.62227753578095835</v>
      </c>
      <c r="Q45" s="9"/>
    </row>
    <row r="46" spans="1:17">
      <c r="A46" s="12"/>
      <c r="B46" s="25">
        <v>338</v>
      </c>
      <c r="C46" s="20" t="s">
        <v>40</v>
      </c>
      <c r="D46" s="46">
        <v>34997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34997</v>
      </c>
      <c r="P46" s="47">
        <f t="shared" si="6"/>
        <v>1.0888923459863098</v>
      </c>
      <c r="Q46" s="9"/>
    </row>
    <row r="47" spans="1:17" ht="15.75">
      <c r="A47" s="29" t="s">
        <v>45</v>
      </c>
      <c r="B47" s="30"/>
      <c r="C47" s="31"/>
      <c r="D47" s="32">
        <f t="shared" ref="D47:N47" si="9">SUM(D48:D59)</f>
        <v>2779296</v>
      </c>
      <c r="E47" s="32">
        <f t="shared" si="9"/>
        <v>2885810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14840421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20505527</v>
      </c>
      <c r="P47" s="45">
        <f t="shared" si="6"/>
        <v>638.00644057249531</v>
      </c>
      <c r="Q47" s="10"/>
    </row>
    <row r="48" spans="1:17">
      <c r="A48" s="12"/>
      <c r="B48" s="25">
        <v>341.9</v>
      </c>
      <c r="C48" s="20" t="s">
        <v>121</v>
      </c>
      <c r="D48" s="46">
        <v>138800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9" si="10">SUM(D48:N48)</f>
        <v>138800</v>
      </c>
      <c r="P48" s="47">
        <f t="shared" si="6"/>
        <v>4.3186060983198509</v>
      </c>
      <c r="Q48" s="9"/>
    </row>
    <row r="49" spans="1:17">
      <c r="A49" s="12"/>
      <c r="B49" s="25">
        <v>342.2</v>
      </c>
      <c r="C49" s="20" t="s">
        <v>49</v>
      </c>
      <c r="D49" s="46">
        <v>42900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42900</v>
      </c>
      <c r="P49" s="47">
        <f t="shared" si="6"/>
        <v>1.3347853142501556</v>
      </c>
      <c r="Q49" s="9"/>
    </row>
    <row r="50" spans="1:17">
      <c r="A50" s="12"/>
      <c r="B50" s="25">
        <v>342.5</v>
      </c>
      <c r="C50" s="20" t="s">
        <v>96</v>
      </c>
      <c r="D50" s="46">
        <v>698482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698482</v>
      </c>
      <c r="P50" s="47">
        <f t="shared" si="6"/>
        <v>21.732482887367766</v>
      </c>
      <c r="Q50" s="9"/>
    </row>
    <row r="51" spans="1:17">
      <c r="A51" s="12"/>
      <c r="B51" s="25">
        <v>342.6</v>
      </c>
      <c r="C51" s="20" t="s">
        <v>50</v>
      </c>
      <c r="D51" s="46">
        <v>1596401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1596401</v>
      </c>
      <c r="P51" s="47">
        <f t="shared" si="6"/>
        <v>49.670224019912879</v>
      </c>
      <c r="Q51" s="9"/>
    </row>
    <row r="52" spans="1:17">
      <c r="A52" s="12"/>
      <c r="B52" s="25">
        <v>342.9</v>
      </c>
      <c r="C52" s="20" t="s">
        <v>85</v>
      </c>
      <c r="D52" s="46">
        <v>28445</v>
      </c>
      <c r="E52" s="46">
        <v>62900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91345</v>
      </c>
      <c r="P52" s="47">
        <f t="shared" si="6"/>
        <v>2.8420970752955816</v>
      </c>
      <c r="Q52" s="9"/>
    </row>
    <row r="53" spans="1:17">
      <c r="A53" s="12"/>
      <c r="B53" s="25">
        <v>343.3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5916495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5916495</v>
      </c>
      <c r="P53" s="47">
        <f t="shared" si="6"/>
        <v>184.08509645301805</v>
      </c>
      <c r="Q53" s="9"/>
    </row>
    <row r="54" spans="1:17">
      <c r="A54" s="12"/>
      <c r="B54" s="25">
        <v>343.4</v>
      </c>
      <c r="C54" s="20" t="s">
        <v>86</v>
      </c>
      <c r="D54" s="46">
        <v>9732</v>
      </c>
      <c r="E54" s="46">
        <v>2822910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2832642</v>
      </c>
      <c r="P54" s="47">
        <f t="shared" si="6"/>
        <v>88.134474175482268</v>
      </c>
      <c r="Q54" s="9"/>
    </row>
    <row r="55" spans="1:17">
      <c r="A55" s="12"/>
      <c r="B55" s="25">
        <v>343.5</v>
      </c>
      <c r="C55" s="20" t="s">
        <v>52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7144638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7144638</v>
      </c>
      <c r="P55" s="47">
        <f t="shared" si="6"/>
        <v>222.29738643434973</v>
      </c>
      <c r="Q55" s="9"/>
    </row>
    <row r="56" spans="1:17">
      <c r="A56" s="12"/>
      <c r="B56" s="25">
        <v>343.8</v>
      </c>
      <c r="C56" s="20" t="s">
        <v>53</v>
      </c>
      <c r="D56" s="46">
        <v>60465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60465</v>
      </c>
      <c r="P56" s="47">
        <f t="shared" si="6"/>
        <v>1.8813005600497823</v>
      </c>
      <c r="Q56" s="9"/>
    </row>
    <row r="57" spans="1:17">
      <c r="A57" s="12"/>
      <c r="B57" s="25">
        <v>343.9</v>
      </c>
      <c r="C57" s="20" t="s">
        <v>54</v>
      </c>
      <c r="D57" s="46">
        <v>4402</v>
      </c>
      <c r="E57" s="46">
        <v>0</v>
      </c>
      <c r="F57" s="46">
        <v>0</v>
      </c>
      <c r="G57" s="46">
        <v>0</v>
      </c>
      <c r="H57" s="46">
        <v>0</v>
      </c>
      <c r="I57" s="46">
        <v>1779288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1783690</v>
      </c>
      <c r="P57" s="47">
        <f t="shared" si="6"/>
        <v>55.497510889856876</v>
      </c>
      <c r="Q57" s="9"/>
    </row>
    <row r="58" spans="1:17">
      <c r="A58" s="12"/>
      <c r="B58" s="25">
        <v>347.2</v>
      </c>
      <c r="C58" s="20" t="s">
        <v>56</v>
      </c>
      <c r="D58" s="46">
        <v>193629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193629</v>
      </c>
      <c r="P58" s="47">
        <f t="shared" si="6"/>
        <v>6.0245488487865586</v>
      </c>
      <c r="Q58" s="9"/>
    </row>
    <row r="59" spans="1:17">
      <c r="A59" s="12"/>
      <c r="B59" s="25">
        <v>347.4</v>
      </c>
      <c r="C59" s="20" t="s">
        <v>88</v>
      </c>
      <c r="D59" s="46">
        <v>6040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6040</v>
      </c>
      <c r="P59" s="47">
        <f t="shared" si="6"/>
        <v>0.18792781580584941</v>
      </c>
      <c r="Q59" s="9"/>
    </row>
    <row r="60" spans="1:17" ht="15.75">
      <c r="A60" s="29" t="s">
        <v>46</v>
      </c>
      <c r="B60" s="30"/>
      <c r="C60" s="31"/>
      <c r="D60" s="32">
        <f t="shared" ref="D60:N60" si="11">SUM(D61:D62)</f>
        <v>265719</v>
      </c>
      <c r="E60" s="32">
        <f t="shared" si="11"/>
        <v>33706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270894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570319</v>
      </c>
      <c r="P60" s="45">
        <f t="shared" si="6"/>
        <v>17.744835096453016</v>
      </c>
      <c r="Q60" s="10"/>
    </row>
    <row r="61" spans="1:17">
      <c r="A61" s="13"/>
      <c r="B61" s="39">
        <v>351.1</v>
      </c>
      <c r="C61" s="21" t="s">
        <v>59</v>
      </c>
      <c r="D61" s="46">
        <v>31029</v>
      </c>
      <c r="E61" s="46">
        <v>33706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64735</v>
      </c>
      <c r="P61" s="47">
        <f t="shared" si="6"/>
        <v>2.0141568139390169</v>
      </c>
      <c r="Q61" s="9"/>
    </row>
    <row r="62" spans="1:17">
      <c r="A62" s="13"/>
      <c r="B62" s="39">
        <v>354</v>
      </c>
      <c r="C62" s="21" t="s">
        <v>60</v>
      </c>
      <c r="D62" s="46">
        <v>234690</v>
      </c>
      <c r="E62" s="46">
        <v>0</v>
      </c>
      <c r="F62" s="46">
        <v>0</v>
      </c>
      <c r="G62" s="46">
        <v>0</v>
      </c>
      <c r="H62" s="46">
        <v>0</v>
      </c>
      <c r="I62" s="46">
        <v>270894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" si="12">SUM(D62:N62)</f>
        <v>505584</v>
      </c>
      <c r="P62" s="47">
        <f t="shared" si="6"/>
        <v>15.730678282514001</v>
      </c>
      <c r="Q62" s="9"/>
    </row>
    <row r="63" spans="1:17" ht="15.75">
      <c r="A63" s="29" t="s">
        <v>4</v>
      </c>
      <c r="B63" s="30"/>
      <c r="C63" s="31"/>
      <c r="D63" s="32">
        <f t="shared" ref="D63:N63" si="13">SUM(D64:D71)</f>
        <v>2398221</v>
      </c>
      <c r="E63" s="32">
        <f t="shared" si="13"/>
        <v>1515655</v>
      </c>
      <c r="F63" s="32">
        <f t="shared" si="13"/>
        <v>21</v>
      </c>
      <c r="G63" s="32">
        <f t="shared" si="13"/>
        <v>130287</v>
      </c>
      <c r="H63" s="32">
        <f t="shared" si="13"/>
        <v>0</v>
      </c>
      <c r="I63" s="32">
        <f t="shared" si="13"/>
        <v>2506215</v>
      </c>
      <c r="J63" s="32">
        <f t="shared" si="13"/>
        <v>17300</v>
      </c>
      <c r="K63" s="32">
        <f t="shared" si="13"/>
        <v>-9529374</v>
      </c>
      <c r="L63" s="32">
        <f t="shared" si="13"/>
        <v>0</v>
      </c>
      <c r="M63" s="32">
        <f t="shared" si="13"/>
        <v>-1467816</v>
      </c>
      <c r="N63" s="32">
        <f t="shared" si="13"/>
        <v>0</v>
      </c>
      <c r="O63" s="32">
        <f>SUM(D63:N63)</f>
        <v>-4429491</v>
      </c>
      <c r="P63" s="45">
        <f t="shared" si="6"/>
        <v>-137.81863721219665</v>
      </c>
      <c r="Q63" s="10"/>
    </row>
    <row r="64" spans="1:17">
      <c r="A64" s="12"/>
      <c r="B64" s="25">
        <v>361.1</v>
      </c>
      <c r="C64" s="20" t="s">
        <v>61</v>
      </c>
      <c r="D64" s="46">
        <v>412813</v>
      </c>
      <c r="E64" s="46">
        <v>33356</v>
      </c>
      <c r="F64" s="46">
        <v>21</v>
      </c>
      <c r="G64" s="46">
        <v>143911</v>
      </c>
      <c r="H64" s="46">
        <v>0</v>
      </c>
      <c r="I64" s="46">
        <v>392306</v>
      </c>
      <c r="J64" s="46">
        <v>0</v>
      </c>
      <c r="K64" s="46">
        <v>2328754</v>
      </c>
      <c r="L64" s="46">
        <v>0</v>
      </c>
      <c r="M64" s="46">
        <v>0</v>
      </c>
      <c r="N64" s="46">
        <v>0</v>
      </c>
      <c r="O64" s="46">
        <f>SUM(D64:N64)</f>
        <v>3311161</v>
      </c>
      <c r="P64" s="47">
        <f t="shared" si="6"/>
        <v>103.02305538270069</v>
      </c>
      <c r="Q64" s="9"/>
    </row>
    <row r="65" spans="1:120">
      <c r="A65" s="12"/>
      <c r="B65" s="25">
        <v>361.3</v>
      </c>
      <c r="C65" s="20" t="s">
        <v>62</v>
      </c>
      <c r="D65" s="46">
        <v>-210767</v>
      </c>
      <c r="E65" s="46">
        <v>-16798</v>
      </c>
      <c r="F65" s="46">
        <v>0</v>
      </c>
      <c r="G65" s="46">
        <v>-13624</v>
      </c>
      <c r="H65" s="46">
        <v>0</v>
      </c>
      <c r="I65" s="46">
        <v>-199489</v>
      </c>
      <c r="J65" s="46">
        <v>0</v>
      </c>
      <c r="K65" s="46">
        <v>-15411171</v>
      </c>
      <c r="L65" s="46">
        <v>0</v>
      </c>
      <c r="M65" s="46">
        <v>-1667816</v>
      </c>
      <c r="N65" s="46">
        <v>0</v>
      </c>
      <c r="O65" s="46">
        <f t="shared" ref="O65:O75" si="14">SUM(D65:N65)</f>
        <v>-17519665</v>
      </c>
      <c r="P65" s="47">
        <f t="shared" si="6"/>
        <v>-545.10469819539514</v>
      </c>
      <c r="Q65" s="9"/>
    </row>
    <row r="66" spans="1:120">
      <c r="A66" s="12"/>
      <c r="B66" s="25">
        <v>362</v>
      </c>
      <c r="C66" s="20" t="s">
        <v>63</v>
      </c>
      <c r="D66" s="46">
        <v>621312</v>
      </c>
      <c r="E66" s="46">
        <v>0</v>
      </c>
      <c r="F66" s="46">
        <v>0</v>
      </c>
      <c r="G66" s="46">
        <v>0</v>
      </c>
      <c r="H66" s="46">
        <v>0</v>
      </c>
      <c r="I66" s="46">
        <v>1762917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2384229</v>
      </c>
      <c r="P66" s="47">
        <f t="shared" si="6"/>
        <v>74.182607342874917</v>
      </c>
      <c r="Q66" s="9"/>
    </row>
    <row r="67" spans="1:120">
      <c r="A67" s="12"/>
      <c r="B67" s="25">
        <v>364</v>
      </c>
      <c r="C67" s="20" t="s">
        <v>124</v>
      </c>
      <c r="D67" s="46">
        <v>127930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127930</v>
      </c>
      <c r="P67" s="47">
        <f t="shared" si="6"/>
        <v>3.9803982576229</v>
      </c>
      <c r="Q67" s="9"/>
    </row>
    <row r="68" spans="1:120">
      <c r="A68" s="12"/>
      <c r="B68" s="25">
        <v>366</v>
      </c>
      <c r="C68" s="20" t="s">
        <v>65</v>
      </c>
      <c r="D68" s="46">
        <v>43887</v>
      </c>
      <c r="E68" s="46">
        <v>903811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947698</v>
      </c>
      <c r="P68" s="47">
        <f t="shared" si="6"/>
        <v>29.48655880522713</v>
      </c>
      <c r="Q68" s="9"/>
    </row>
    <row r="69" spans="1:120">
      <c r="A69" s="12"/>
      <c r="B69" s="25">
        <v>368</v>
      </c>
      <c r="C69" s="20" t="s">
        <v>67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3543300</v>
      </c>
      <c r="L69" s="46">
        <v>0</v>
      </c>
      <c r="M69" s="46">
        <v>200000</v>
      </c>
      <c r="N69" s="46">
        <v>0</v>
      </c>
      <c r="O69" s="46">
        <f t="shared" si="14"/>
        <v>3743300</v>
      </c>
      <c r="P69" s="47">
        <f t="shared" ref="P69:P76" si="15">(O69/P$78)</f>
        <v>116.46857498444307</v>
      </c>
      <c r="Q69" s="9"/>
    </row>
    <row r="70" spans="1:120">
      <c r="A70" s="12"/>
      <c r="B70" s="25">
        <v>369.42</v>
      </c>
      <c r="C70" s="20" t="s">
        <v>176</v>
      </c>
      <c r="D70" s="46">
        <v>538227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538227</v>
      </c>
      <c r="P70" s="47">
        <f t="shared" si="15"/>
        <v>16.746328562538892</v>
      </c>
      <c r="Q70" s="9"/>
    </row>
    <row r="71" spans="1:120">
      <c r="A71" s="12"/>
      <c r="B71" s="25">
        <v>369.9</v>
      </c>
      <c r="C71" s="20" t="s">
        <v>68</v>
      </c>
      <c r="D71" s="46">
        <v>864819</v>
      </c>
      <c r="E71" s="46">
        <v>595286</v>
      </c>
      <c r="F71" s="46">
        <v>0</v>
      </c>
      <c r="G71" s="46">
        <v>0</v>
      </c>
      <c r="H71" s="46">
        <v>0</v>
      </c>
      <c r="I71" s="46">
        <v>550481</v>
      </c>
      <c r="J71" s="46">
        <v>17300</v>
      </c>
      <c r="K71" s="46">
        <v>9743</v>
      </c>
      <c r="L71" s="46">
        <v>0</v>
      </c>
      <c r="M71" s="46">
        <v>0</v>
      </c>
      <c r="N71" s="46">
        <v>0</v>
      </c>
      <c r="O71" s="46">
        <f t="shared" si="14"/>
        <v>2037629</v>
      </c>
      <c r="P71" s="47">
        <f t="shared" si="15"/>
        <v>63.398537647790917</v>
      </c>
      <c r="Q71" s="9"/>
    </row>
    <row r="72" spans="1:120" ht="15.75">
      <c r="A72" s="29" t="s">
        <v>47</v>
      </c>
      <c r="B72" s="30"/>
      <c r="C72" s="31"/>
      <c r="D72" s="32">
        <f t="shared" ref="D72:N72" si="16">SUM(D73:D75)</f>
        <v>15670263</v>
      </c>
      <c r="E72" s="32">
        <f t="shared" si="16"/>
        <v>3212692</v>
      </c>
      <c r="F72" s="32">
        <f t="shared" si="16"/>
        <v>851947</v>
      </c>
      <c r="G72" s="32">
        <f t="shared" si="16"/>
        <v>31991207</v>
      </c>
      <c r="H72" s="32">
        <f t="shared" si="16"/>
        <v>0</v>
      </c>
      <c r="I72" s="32">
        <f t="shared" si="16"/>
        <v>524000</v>
      </c>
      <c r="J72" s="32">
        <f t="shared" si="16"/>
        <v>4326867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56576976</v>
      </c>
      <c r="P72" s="45">
        <f t="shared" si="15"/>
        <v>1760.3290603609209</v>
      </c>
      <c r="Q72" s="9"/>
    </row>
    <row r="73" spans="1:120">
      <c r="A73" s="12"/>
      <c r="B73" s="25">
        <v>381</v>
      </c>
      <c r="C73" s="20" t="s">
        <v>69</v>
      </c>
      <c r="D73" s="46">
        <v>13395263</v>
      </c>
      <c r="E73" s="46">
        <v>3212692</v>
      </c>
      <c r="F73" s="46">
        <v>851947</v>
      </c>
      <c r="G73" s="46">
        <v>13931207</v>
      </c>
      <c r="H73" s="46">
        <v>0</v>
      </c>
      <c r="I73" s="46">
        <v>524000</v>
      </c>
      <c r="J73" s="46">
        <v>4326867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36241976</v>
      </c>
      <c r="P73" s="47">
        <f t="shared" si="15"/>
        <v>1127.6283758556317</v>
      </c>
      <c r="Q73" s="9"/>
    </row>
    <row r="74" spans="1:120">
      <c r="A74" s="12"/>
      <c r="B74" s="25">
        <v>382</v>
      </c>
      <c r="C74" s="20" t="s">
        <v>102</v>
      </c>
      <c r="D74" s="46">
        <v>930000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930000</v>
      </c>
      <c r="P74" s="47">
        <f t="shared" si="15"/>
        <v>28.935905413814563</v>
      </c>
      <c r="Q74" s="9"/>
    </row>
    <row r="75" spans="1:120" ht="15.75" thickBot="1">
      <c r="A75" s="12"/>
      <c r="B75" s="25">
        <v>384</v>
      </c>
      <c r="C75" s="20" t="s">
        <v>70</v>
      </c>
      <c r="D75" s="46">
        <v>1345000</v>
      </c>
      <c r="E75" s="46">
        <v>0</v>
      </c>
      <c r="F75" s="46">
        <v>0</v>
      </c>
      <c r="G75" s="46">
        <v>18060000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19405000</v>
      </c>
      <c r="P75" s="47">
        <f t="shared" si="15"/>
        <v>603.76477909147479</v>
      </c>
      <c r="Q75" s="9"/>
    </row>
    <row r="76" spans="1:120" ht="16.5" thickBot="1">
      <c r="A76" s="14" t="s">
        <v>57</v>
      </c>
      <c r="B76" s="23"/>
      <c r="C76" s="22"/>
      <c r="D76" s="15">
        <f t="shared" ref="D76:N76" si="17">SUM(D5,D16,D35,D47,D60,D63,D72)</f>
        <v>83507182</v>
      </c>
      <c r="E76" s="15">
        <f t="shared" si="17"/>
        <v>14064105</v>
      </c>
      <c r="F76" s="15">
        <f t="shared" si="17"/>
        <v>851968</v>
      </c>
      <c r="G76" s="15">
        <f t="shared" si="17"/>
        <v>32121494</v>
      </c>
      <c r="H76" s="15">
        <f t="shared" si="17"/>
        <v>0</v>
      </c>
      <c r="I76" s="15">
        <f t="shared" si="17"/>
        <v>21426951</v>
      </c>
      <c r="J76" s="15">
        <f t="shared" si="17"/>
        <v>4344167</v>
      </c>
      <c r="K76" s="15">
        <f t="shared" si="17"/>
        <v>-9529374</v>
      </c>
      <c r="L76" s="15">
        <f t="shared" si="17"/>
        <v>0</v>
      </c>
      <c r="M76" s="15">
        <f t="shared" si="17"/>
        <v>-1467816</v>
      </c>
      <c r="N76" s="15">
        <f t="shared" si="17"/>
        <v>0</v>
      </c>
      <c r="O76" s="15">
        <f>SUM(D76:N76)</f>
        <v>145318677</v>
      </c>
      <c r="P76" s="38">
        <f t="shared" si="15"/>
        <v>4521.4274113254514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8" t="s">
        <v>177</v>
      </c>
      <c r="N78" s="48"/>
      <c r="O78" s="48"/>
      <c r="P78" s="43">
        <v>32140</v>
      </c>
    </row>
    <row r="79" spans="1:120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</row>
    <row r="80" spans="1:120" ht="15.75" customHeight="1" thickBot="1">
      <c r="A80" s="52" t="s">
        <v>92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SUM(D6:D16)</f>
        <v>32959013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32959013</v>
      </c>
      <c r="P5" s="33">
        <f t="shared" ref="P5:P36" si="1">(O5/P$72)</f>
        <v>1035.2424223387882</v>
      </c>
      <c r="Q5" s="6"/>
    </row>
    <row r="6" spans="1:134">
      <c r="A6" s="12"/>
      <c r="B6" s="25">
        <v>311</v>
      </c>
      <c r="C6" s="20" t="s">
        <v>3</v>
      </c>
      <c r="D6" s="46">
        <v>26015122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26015122</v>
      </c>
      <c r="P6" s="47">
        <f t="shared" si="1"/>
        <v>817.13484310707668</v>
      </c>
      <c r="Q6" s="9"/>
    </row>
    <row r="7" spans="1:134">
      <c r="A7" s="12"/>
      <c r="B7" s="25">
        <v>312.41000000000003</v>
      </c>
      <c r="C7" s="20" t="s">
        <v>157</v>
      </c>
      <c r="D7" s="46">
        <v>301180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301180</v>
      </c>
      <c r="P7" s="47">
        <f t="shared" si="1"/>
        <v>9.4600621917894276</v>
      </c>
      <c r="Q7" s="9"/>
    </row>
    <row r="8" spans="1:134">
      <c r="A8" s="12"/>
      <c r="B8" s="25">
        <v>312.43</v>
      </c>
      <c r="C8" s="20" t="s">
        <v>158</v>
      </c>
      <c r="D8" s="46">
        <v>494286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494286</v>
      </c>
      <c r="P8" s="47">
        <f t="shared" si="1"/>
        <v>15.525520620661494</v>
      </c>
      <c r="Q8" s="9"/>
    </row>
    <row r="9" spans="1:134">
      <c r="A9" s="12"/>
      <c r="B9" s="25">
        <v>312.51</v>
      </c>
      <c r="C9" s="20" t="s">
        <v>78</v>
      </c>
      <c r="D9" s="46">
        <v>167185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167185</v>
      </c>
      <c r="P9" s="47">
        <f t="shared" si="1"/>
        <v>5.2512799572824074</v>
      </c>
      <c r="Q9" s="9"/>
    </row>
    <row r="10" spans="1:134">
      <c r="A10" s="12"/>
      <c r="B10" s="25">
        <v>312.52</v>
      </c>
      <c r="C10" s="20" t="s">
        <v>114</v>
      </c>
      <c r="D10" s="46">
        <v>291908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291908</v>
      </c>
      <c r="P10" s="47">
        <f t="shared" si="1"/>
        <v>9.1688287212991177</v>
      </c>
      <c r="Q10" s="9"/>
    </row>
    <row r="11" spans="1:134">
      <c r="A11" s="12"/>
      <c r="B11" s="25">
        <v>314.10000000000002</v>
      </c>
      <c r="C11" s="20" t="s">
        <v>13</v>
      </c>
      <c r="D11" s="46">
        <v>3199834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3199834</v>
      </c>
      <c r="P11" s="47">
        <f t="shared" si="1"/>
        <v>100.50676885384929</v>
      </c>
      <c r="Q11" s="9"/>
    </row>
    <row r="12" spans="1:134">
      <c r="A12" s="12"/>
      <c r="B12" s="25">
        <v>314.3</v>
      </c>
      <c r="C12" s="20" t="s">
        <v>14</v>
      </c>
      <c r="D12" s="46">
        <v>871475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871475</v>
      </c>
      <c r="P12" s="47">
        <f t="shared" si="1"/>
        <v>27.373025096585735</v>
      </c>
      <c r="Q12" s="9"/>
    </row>
    <row r="13" spans="1:134">
      <c r="A13" s="12"/>
      <c r="B13" s="25">
        <v>314.39999999999998</v>
      </c>
      <c r="C13" s="20" t="s">
        <v>83</v>
      </c>
      <c r="D13" s="46">
        <v>11546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11546</v>
      </c>
      <c r="P13" s="47">
        <f t="shared" si="1"/>
        <v>0.36265979834783429</v>
      </c>
      <c r="Q13" s="9"/>
    </row>
    <row r="14" spans="1:134">
      <c r="A14" s="12"/>
      <c r="B14" s="25">
        <v>314.8</v>
      </c>
      <c r="C14" s="20" t="s">
        <v>16</v>
      </c>
      <c r="D14" s="46">
        <v>32802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32802</v>
      </c>
      <c r="P14" s="47">
        <f t="shared" si="1"/>
        <v>1.0303106448471904</v>
      </c>
      <c r="Q14" s="9"/>
    </row>
    <row r="15" spans="1:134">
      <c r="A15" s="12"/>
      <c r="B15" s="25">
        <v>315.10000000000002</v>
      </c>
      <c r="C15" s="20" t="s">
        <v>159</v>
      </c>
      <c r="D15" s="46">
        <v>1030435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1030435</v>
      </c>
      <c r="P15" s="47">
        <f t="shared" si="1"/>
        <v>32.365957847787165</v>
      </c>
      <c r="Q15" s="9"/>
    </row>
    <row r="16" spans="1:134">
      <c r="A16" s="12"/>
      <c r="B16" s="25">
        <v>316</v>
      </c>
      <c r="C16" s="20" t="s">
        <v>116</v>
      </c>
      <c r="D16" s="46">
        <v>543240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543240</v>
      </c>
      <c r="P16" s="47">
        <f t="shared" si="1"/>
        <v>17.063165499261864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SUM(D18:D32)</f>
        <v>12680553</v>
      </c>
      <c r="E17" s="32">
        <f t="shared" si="3"/>
        <v>5830134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2294179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20804866</v>
      </c>
      <c r="P17" s="45">
        <f t="shared" si="1"/>
        <v>653.48072996827591</v>
      </c>
      <c r="Q17" s="10"/>
    </row>
    <row r="18" spans="1:17">
      <c r="A18" s="12"/>
      <c r="B18" s="25">
        <v>322</v>
      </c>
      <c r="C18" s="20" t="s">
        <v>160</v>
      </c>
      <c r="D18" s="46">
        <v>0</v>
      </c>
      <c r="E18" s="46">
        <v>4398659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4398659</v>
      </c>
      <c r="P18" s="47">
        <f t="shared" si="1"/>
        <v>138.16185570248453</v>
      </c>
      <c r="Q18" s="9"/>
    </row>
    <row r="19" spans="1:17">
      <c r="A19" s="12"/>
      <c r="B19" s="25">
        <v>323.10000000000002</v>
      </c>
      <c r="C19" s="20" t="s">
        <v>20</v>
      </c>
      <c r="D19" s="46">
        <v>2239046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4">SUM(D19:N19)</f>
        <v>2239046</v>
      </c>
      <c r="P19" s="47">
        <f t="shared" si="1"/>
        <v>70.328422904168107</v>
      </c>
      <c r="Q19" s="9"/>
    </row>
    <row r="20" spans="1:17">
      <c r="A20" s="12"/>
      <c r="B20" s="25">
        <v>323.39999999999998</v>
      </c>
      <c r="C20" s="20" t="s">
        <v>21</v>
      </c>
      <c r="D20" s="46">
        <v>45431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45431</v>
      </c>
      <c r="P20" s="47">
        <f t="shared" si="1"/>
        <v>1.4269874674121306</v>
      </c>
      <c r="Q20" s="9"/>
    </row>
    <row r="21" spans="1:17">
      <c r="A21" s="12"/>
      <c r="B21" s="25">
        <v>323.7</v>
      </c>
      <c r="C21" s="20" t="s">
        <v>22</v>
      </c>
      <c r="D21" s="46">
        <v>712642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712642</v>
      </c>
      <c r="P21" s="47">
        <f t="shared" si="1"/>
        <v>22.384081414706159</v>
      </c>
      <c r="Q21" s="9"/>
    </row>
    <row r="22" spans="1:17">
      <c r="A22" s="12"/>
      <c r="B22" s="25">
        <v>324.11</v>
      </c>
      <c r="C22" s="20" t="s">
        <v>148</v>
      </c>
      <c r="D22" s="46">
        <v>188574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188574</v>
      </c>
      <c r="P22" s="47">
        <f t="shared" si="1"/>
        <v>5.9231083330715837</v>
      </c>
      <c r="Q22" s="9"/>
    </row>
    <row r="23" spans="1:17">
      <c r="A23" s="12"/>
      <c r="B23" s="25">
        <v>324.12</v>
      </c>
      <c r="C23" s="20" t="s">
        <v>23</v>
      </c>
      <c r="D23" s="46">
        <v>771719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771719</v>
      </c>
      <c r="P23" s="47">
        <f t="shared" si="1"/>
        <v>24.239689669252755</v>
      </c>
      <c r="Q23" s="9"/>
    </row>
    <row r="24" spans="1:17">
      <c r="A24" s="12"/>
      <c r="B24" s="25">
        <v>324.20999999999998</v>
      </c>
      <c r="C24" s="20" t="s">
        <v>140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120832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120832</v>
      </c>
      <c r="P24" s="47">
        <f t="shared" si="1"/>
        <v>3.7953324747934793</v>
      </c>
      <c r="Q24" s="9"/>
    </row>
    <row r="25" spans="1:17">
      <c r="A25" s="12"/>
      <c r="B25" s="25">
        <v>324.22000000000003</v>
      </c>
      <c r="C25" s="20" t="s">
        <v>84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171152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171152</v>
      </c>
      <c r="P25" s="47">
        <f t="shared" si="1"/>
        <v>5.3758834060998213</v>
      </c>
      <c r="Q25" s="9"/>
    </row>
    <row r="26" spans="1:17">
      <c r="A26" s="12"/>
      <c r="B26" s="25">
        <v>324.31</v>
      </c>
      <c r="C26" s="20" t="s">
        <v>131</v>
      </c>
      <c r="D26" s="46">
        <v>0</v>
      </c>
      <c r="E26" s="46">
        <v>14668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14668</v>
      </c>
      <c r="P26" s="47">
        <f t="shared" si="1"/>
        <v>0.46072180167729371</v>
      </c>
      <c r="Q26" s="9"/>
    </row>
    <row r="27" spans="1:17">
      <c r="A27" s="12"/>
      <c r="B27" s="25">
        <v>324.32</v>
      </c>
      <c r="C27" s="20" t="s">
        <v>135</v>
      </c>
      <c r="D27" s="46">
        <v>0</v>
      </c>
      <c r="E27" s="46">
        <v>555000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555000</v>
      </c>
      <c r="P27" s="47">
        <f t="shared" si="1"/>
        <v>17.432547036467003</v>
      </c>
      <c r="Q27" s="9"/>
    </row>
    <row r="28" spans="1:17">
      <c r="A28" s="12"/>
      <c r="B28" s="25">
        <v>324.61</v>
      </c>
      <c r="C28" s="20" t="s">
        <v>149</v>
      </c>
      <c r="D28" s="46">
        <v>1360153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1360153</v>
      </c>
      <c r="P28" s="47">
        <f t="shared" si="1"/>
        <v>42.722398467192264</v>
      </c>
      <c r="Q28" s="9"/>
    </row>
    <row r="29" spans="1:17">
      <c r="A29" s="12"/>
      <c r="B29" s="25">
        <v>324.91000000000003</v>
      </c>
      <c r="C29" s="20" t="s">
        <v>150</v>
      </c>
      <c r="D29" s="46">
        <v>52824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52824</v>
      </c>
      <c r="P29" s="47">
        <f t="shared" si="1"/>
        <v>1.6592015579357351</v>
      </c>
      <c r="Q29" s="9"/>
    </row>
    <row r="30" spans="1:17">
      <c r="A30" s="12"/>
      <c r="B30" s="25">
        <v>324.92</v>
      </c>
      <c r="C30" s="20" t="s">
        <v>24</v>
      </c>
      <c r="D30" s="46">
        <v>218916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218916</v>
      </c>
      <c r="P30" s="47">
        <f t="shared" si="1"/>
        <v>6.8761503910544333</v>
      </c>
      <c r="Q30" s="9"/>
    </row>
    <row r="31" spans="1:17">
      <c r="A31" s="12"/>
      <c r="B31" s="25">
        <v>325.2</v>
      </c>
      <c r="C31" s="20" t="s">
        <v>25</v>
      </c>
      <c r="D31" s="46">
        <v>6789857</v>
      </c>
      <c r="E31" s="46">
        <v>0</v>
      </c>
      <c r="F31" s="46">
        <v>0</v>
      </c>
      <c r="G31" s="46">
        <v>0</v>
      </c>
      <c r="H31" s="46">
        <v>0</v>
      </c>
      <c r="I31" s="46">
        <v>1965623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8755480</v>
      </c>
      <c r="P31" s="47">
        <f t="shared" si="1"/>
        <v>275.00958004837139</v>
      </c>
      <c r="Q31" s="9"/>
    </row>
    <row r="32" spans="1:17">
      <c r="A32" s="12"/>
      <c r="B32" s="25">
        <v>329.1</v>
      </c>
      <c r="C32" s="20" t="s">
        <v>161</v>
      </c>
      <c r="D32" s="46">
        <v>301391</v>
      </c>
      <c r="E32" s="46">
        <v>861807</v>
      </c>
      <c r="F32" s="46">
        <v>0</v>
      </c>
      <c r="G32" s="46">
        <v>0</v>
      </c>
      <c r="H32" s="46">
        <v>0</v>
      </c>
      <c r="I32" s="46">
        <v>36572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1199770</v>
      </c>
      <c r="P32" s="47">
        <f t="shared" si="1"/>
        <v>37.68476929358922</v>
      </c>
      <c r="Q32" s="9"/>
    </row>
    <row r="33" spans="1:17" ht="15.75">
      <c r="A33" s="29" t="s">
        <v>162</v>
      </c>
      <c r="B33" s="30"/>
      <c r="C33" s="31"/>
      <c r="D33" s="32">
        <f t="shared" ref="D33:N33" si="5">SUM(D34:D41)</f>
        <v>3982105</v>
      </c>
      <c r="E33" s="32">
        <f t="shared" si="5"/>
        <v>346106</v>
      </c>
      <c r="F33" s="32">
        <f t="shared" si="5"/>
        <v>0</v>
      </c>
      <c r="G33" s="32">
        <f t="shared" si="5"/>
        <v>0</v>
      </c>
      <c r="H33" s="32">
        <f t="shared" si="5"/>
        <v>0</v>
      </c>
      <c r="I33" s="32">
        <f t="shared" si="5"/>
        <v>0</v>
      </c>
      <c r="J33" s="32">
        <f t="shared" si="5"/>
        <v>0</v>
      </c>
      <c r="K33" s="32">
        <f t="shared" si="5"/>
        <v>0</v>
      </c>
      <c r="L33" s="32">
        <f t="shared" si="5"/>
        <v>0</v>
      </c>
      <c r="M33" s="32">
        <f t="shared" si="5"/>
        <v>0</v>
      </c>
      <c r="N33" s="32">
        <f t="shared" si="5"/>
        <v>0</v>
      </c>
      <c r="O33" s="44">
        <f t="shared" ref="O33:O42" si="6">SUM(D33:N33)</f>
        <v>4328211</v>
      </c>
      <c r="P33" s="45">
        <f t="shared" si="1"/>
        <v>135.94908439865566</v>
      </c>
      <c r="Q33" s="10"/>
    </row>
    <row r="34" spans="1:17">
      <c r="A34" s="12"/>
      <c r="B34" s="25">
        <v>334.7</v>
      </c>
      <c r="C34" s="20" t="s">
        <v>101</v>
      </c>
      <c r="D34" s="46">
        <v>558184</v>
      </c>
      <c r="E34" s="46">
        <v>246106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804290</v>
      </c>
      <c r="P34" s="47">
        <f t="shared" si="1"/>
        <v>25.262744605333417</v>
      </c>
      <c r="Q34" s="9"/>
    </row>
    <row r="35" spans="1:17">
      <c r="A35" s="12"/>
      <c r="B35" s="25">
        <v>335.13</v>
      </c>
      <c r="C35" s="20" t="s">
        <v>163</v>
      </c>
      <c r="D35" s="46">
        <v>1099905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1099905</v>
      </c>
      <c r="P35" s="47">
        <f t="shared" si="1"/>
        <v>34.548010176838268</v>
      </c>
      <c r="Q35" s="9"/>
    </row>
    <row r="36" spans="1:17">
      <c r="A36" s="12"/>
      <c r="B36" s="25">
        <v>335.14</v>
      </c>
      <c r="C36" s="20" t="s">
        <v>118</v>
      </c>
      <c r="D36" s="46">
        <v>2794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2794</v>
      </c>
      <c r="P36" s="47">
        <f t="shared" si="1"/>
        <v>8.7759525080880738E-2</v>
      </c>
      <c r="Q36" s="9"/>
    </row>
    <row r="37" spans="1:17">
      <c r="A37" s="12"/>
      <c r="B37" s="25">
        <v>335.15</v>
      </c>
      <c r="C37" s="20" t="s">
        <v>119</v>
      </c>
      <c r="D37" s="46">
        <v>11418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11418</v>
      </c>
      <c r="P37" s="47">
        <f t="shared" ref="P37:P68" si="7">(O37/P$72)</f>
        <v>0.35863931903131574</v>
      </c>
      <c r="Q37" s="9"/>
    </row>
    <row r="38" spans="1:17">
      <c r="A38" s="12"/>
      <c r="B38" s="25">
        <v>335.18</v>
      </c>
      <c r="C38" s="20" t="s">
        <v>164</v>
      </c>
      <c r="D38" s="46">
        <v>2266950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2266950</v>
      </c>
      <c r="P38" s="47">
        <f t="shared" si="7"/>
        <v>71.204887395169138</v>
      </c>
      <c r="Q38" s="9"/>
    </row>
    <row r="39" spans="1:17">
      <c r="A39" s="12"/>
      <c r="B39" s="25">
        <v>335.48</v>
      </c>
      <c r="C39" s="20" t="s">
        <v>37</v>
      </c>
      <c r="D39" s="46">
        <v>5059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5059</v>
      </c>
      <c r="P39" s="47">
        <f t="shared" si="7"/>
        <v>0.15890316298646229</v>
      </c>
      <c r="Q39" s="9"/>
    </row>
    <row r="40" spans="1:17">
      <c r="A40" s="12"/>
      <c r="B40" s="25">
        <v>337.5</v>
      </c>
      <c r="C40" s="20" t="s">
        <v>132</v>
      </c>
      <c r="D40" s="46">
        <v>0</v>
      </c>
      <c r="E40" s="46">
        <v>100000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100000</v>
      </c>
      <c r="P40" s="47">
        <f t="shared" si="7"/>
        <v>3.1409994660300908</v>
      </c>
      <c r="Q40" s="9"/>
    </row>
    <row r="41" spans="1:17">
      <c r="A41" s="12"/>
      <c r="B41" s="25">
        <v>338</v>
      </c>
      <c r="C41" s="20" t="s">
        <v>40</v>
      </c>
      <c r="D41" s="46">
        <v>37795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37795</v>
      </c>
      <c r="P41" s="47">
        <f t="shared" si="7"/>
        <v>1.1871407481860727</v>
      </c>
      <c r="Q41" s="9"/>
    </row>
    <row r="42" spans="1:17" ht="15.75">
      <c r="A42" s="29" t="s">
        <v>45</v>
      </c>
      <c r="B42" s="30"/>
      <c r="C42" s="31"/>
      <c r="D42" s="32">
        <f t="shared" ref="D42:N42" si="8">SUM(D43:D55)</f>
        <v>2432158</v>
      </c>
      <c r="E42" s="32">
        <f t="shared" si="8"/>
        <v>2773116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14048041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 t="shared" si="6"/>
        <v>19253315</v>
      </c>
      <c r="P42" s="45">
        <f t="shared" si="7"/>
        <v>604.74652134309133</v>
      </c>
      <c r="Q42" s="10"/>
    </row>
    <row r="43" spans="1:17">
      <c r="A43" s="12"/>
      <c r="B43" s="25">
        <v>341.9</v>
      </c>
      <c r="C43" s="20" t="s">
        <v>121</v>
      </c>
      <c r="D43" s="46">
        <v>145610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5" si="9">SUM(D43:N43)</f>
        <v>145610</v>
      </c>
      <c r="P43" s="47">
        <f t="shared" si="7"/>
        <v>4.5736093224864156</v>
      </c>
      <c r="Q43" s="9"/>
    </row>
    <row r="44" spans="1:17">
      <c r="A44" s="12"/>
      <c r="B44" s="25">
        <v>342.2</v>
      </c>
      <c r="C44" s="20" t="s">
        <v>49</v>
      </c>
      <c r="D44" s="46">
        <v>43950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43950</v>
      </c>
      <c r="P44" s="47">
        <f t="shared" si="7"/>
        <v>1.3804692653202248</v>
      </c>
      <c r="Q44" s="9"/>
    </row>
    <row r="45" spans="1:17">
      <c r="A45" s="12"/>
      <c r="B45" s="25">
        <v>342.5</v>
      </c>
      <c r="C45" s="20" t="s">
        <v>96</v>
      </c>
      <c r="D45" s="46">
        <v>750464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750464</v>
      </c>
      <c r="P45" s="47">
        <f t="shared" si="7"/>
        <v>23.572070232748061</v>
      </c>
      <c r="Q45" s="9"/>
    </row>
    <row r="46" spans="1:17">
      <c r="A46" s="12"/>
      <c r="B46" s="25">
        <v>342.6</v>
      </c>
      <c r="C46" s="20" t="s">
        <v>50</v>
      </c>
      <c r="D46" s="46">
        <v>1285353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1285353</v>
      </c>
      <c r="P46" s="47">
        <f t="shared" si="7"/>
        <v>40.372930866601756</v>
      </c>
      <c r="Q46" s="9"/>
    </row>
    <row r="47" spans="1:17">
      <c r="A47" s="12"/>
      <c r="B47" s="25">
        <v>342.9</v>
      </c>
      <c r="C47" s="20" t="s">
        <v>85</v>
      </c>
      <c r="D47" s="46">
        <v>21000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21000</v>
      </c>
      <c r="P47" s="47">
        <f t="shared" si="7"/>
        <v>0.65960988786631902</v>
      </c>
      <c r="Q47" s="9"/>
    </row>
    <row r="48" spans="1:17">
      <c r="A48" s="12"/>
      <c r="B48" s="25">
        <v>343.3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5717061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5717061</v>
      </c>
      <c r="P48" s="47">
        <f t="shared" si="7"/>
        <v>179.57285548261456</v>
      </c>
      <c r="Q48" s="9"/>
    </row>
    <row r="49" spans="1:17">
      <c r="A49" s="12"/>
      <c r="B49" s="25">
        <v>343.4</v>
      </c>
      <c r="C49" s="20" t="s">
        <v>86</v>
      </c>
      <c r="D49" s="46">
        <v>900</v>
      </c>
      <c r="E49" s="46">
        <v>2715014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2715914</v>
      </c>
      <c r="P49" s="47">
        <f t="shared" si="7"/>
        <v>85.306844237836486</v>
      </c>
      <c r="Q49" s="9"/>
    </row>
    <row r="50" spans="1:17">
      <c r="A50" s="12"/>
      <c r="B50" s="25">
        <v>343.5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6872635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6872635</v>
      </c>
      <c r="P50" s="47">
        <f t="shared" si="7"/>
        <v>215.86942865219712</v>
      </c>
      <c r="Q50" s="9"/>
    </row>
    <row r="51" spans="1:17">
      <c r="A51" s="12"/>
      <c r="B51" s="25">
        <v>343.8</v>
      </c>
      <c r="C51" s="20" t="s">
        <v>53</v>
      </c>
      <c r="D51" s="46">
        <v>67488</v>
      </c>
      <c r="E51" s="46">
        <v>58102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125590</v>
      </c>
      <c r="P51" s="47">
        <f t="shared" si="7"/>
        <v>3.9447812293871909</v>
      </c>
      <c r="Q51" s="9"/>
    </row>
    <row r="52" spans="1:17">
      <c r="A52" s="12"/>
      <c r="B52" s="25">
        <v>343.9</v>
      </c>
      <c r="C52" s="20" t="s">
        <v>54</v>
      </c>
      <c r="D52" s="46">
        <v>132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132</v>
      </c>
      <c r="P52" s="47">
        <f t="shared" si="7"/>
        <v>4.1461192951597198E-3</v>
      </c>
      <c r="Q52" s="9"/>
    </row>
    <row r="53" spans="1:17">
      <c r="A53" s="12"/>
      <c r="B53" s="25">
        <v>344.5</v>
      </c>
      <c r="C53" s="20" t="s">
        <v>122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1458345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1458345</v>
      </c>
      <c r="P53" s="47">
        <f t="shared" si="7"/>
        <v>45.806608662876528</v>
      </c>
      <c r="Q53" s="9"/>
    </row>
    <row r="54" spans="1:17">
      <c r="A54" s="12"/>
      <c r="B54" s="25">
        <v>347.2</v>
      </c>
      <c r="C54" s="20" t="s">
        <v>56</v>
      </c>
      <c r="D54" s="46">
        <v>107636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107636</v>
      </c>
      <c r="P54" s="47">
        <f t="shared" si="7"/>
        <v>3.3808461852561487</v>
      </c>
      <c r="Q54" s="9"/>
    </row>
    <row r="55" spans="1:17">
      <c r="A55" s="12"/>
      <c r="B55" s="25">
        <v>347.4</v>
      </c>
      <c r="C55" s="20" t="s">
        <v>88</v>
      </c>
      <c r="D55" s="46">
        <v>9625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9625</v>
      </c>
      <c r="P55" s="47">
        <f t="shared" si="7"/>
        <v>0.30232119860539625</v>
      </c>
      <c r="Q55" s="9"/>
    </row>
    <row r="56" spans="1:17" ht="15.75">
      <c r="A56" s="29" t="s">
        <v>46</v>
      </c>
      <c r="B56" s="30"/>
      <c r="C56" s="31"/>
      <c r="D56" s="32">
        <f t="shared" ref="D56:N56" si="10">SUM(D57:D58)</f>
        <v>296523</v>
      </c>
      <c r="E56" s="32">
        <f t="shared" si="10"/>
        <v>31976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259467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10"/>
        <v>0</v>
      </c>
      <c r="O56" s="32">
        <f>SUM(D56:N56)</f>
        <v>587966</v>
      </c>
      <c r="P56" s="45">
        <f t="shared" si="7"/>
        <v>18.468008920438482</v>
      </c>
      <c r="Q56" s="10"/>
    </row>
    <row r="57" spans="1:17">
      <c r="A57" s="13"/>
      <c r="B57" s="39">
        <v>351.1</v>
      </c>
      <c r="C57" s="21" t="s">
        <v>59</v>
      </c>
      <c r="D57" s="46">
        <v>26914</v>
      </c>
      <c r="E57" s="46">
        <v>31976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58890</v>
      </c>
      <c r="P57" s="47">
        <f t="shared" si="7"/>
        <v>1.8497345855451204</v>
      </c>
      <c r="Q57" s="9"/>
    </row>
    <row r="58" spans="1:17">
      <c r="A58" s="13"/>
      <c r="B58" s="39">
        <v>354</v>
      </c>
      <c r="C58" s="21" t="s">
        <v>60</v>
      </c>
      <c r="D58" s="46">
        <v>269609</v>
      </c>
      <c r="E58" s="46">
        <v>0</v>
      </c>
      <c r="F58" s="46">
        <v>0</v>
      </c>
      <c r="G58" s="46">
        <v>0</v>
      </c>
      <c r="H58" s="46">
        <v>0</v>
      </c>
      <c r="I58" s="46">
        <v>259467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529076</v>
      </c>
      <c r="P58" s="47">
        <f t="shared" si="7"/>
        <v>16.618274334893364</v>
      </c>
      <c r="Q58" s="9"/>
    </row>
    <row r="59" spans="1:17" ht="15.75">
      <c r="A59" s="29" t="s">
        <v>4</v>
      </c>
      <c r="B59" s="30"/>
      <c r="C59" s="31"/>
      <c r="D59" s="32">
        <f t="shared" ref="D59:N59" si="11">SUM(D60:D66)</f>
        <v>2748942</v>
      </c>
      <c r="E59" s="32">
        <f t="shared" si="11"/>
        <v>1457873</v>
      </c>
      <c r="F59" s="32">
        <f t="shared" si="11"/>
        <v>12</v>
      </c>
      <c r="G59" s="32">
        <f t="shared" si="11"/>
        <v>3772</v>
      </c>
      <c r="H59" s="32">
        <f t="shared" si="11"/>
        <v>0</v>
      </c>
      <c r="I59" s="32">
        <f t="shared" si="11"/>
        <v>2779250</v>
      </c>
      <c r="J59" s="32">
        <f t="shared" si="11"/>
        <v>0</v>
      </c>
      <c r="K59" s="32">
        <f t="shared" si="11"/>
        <v>30134697</v>
      </c>
      <c r="L59" s="32">
        <f t="shared" si="11"/>
        <v>1733701</v>
      </c>
      <c r="M59" s="32">
        <f t="shared" si="11"/>
        <v>0</v>
      </c>
      <c r="N59" s="32">
        <f t="shared" si="11"/>
        <v>0</v>
      </c>
      <c r="O59" s="32">
        <f>SUM(D59:N59)</f>
        <v>38858247</v>
      </c>
      <c r="P59" s="45">
        <f t="shared" si="7"/>
        <v>1220.5373307786538</v>
      </c>
      <c r="Q59" s="10"/>
    </row>
    <row r="60" spans="1:17">
      <c r="A60" s="12"/>
      <c r="B60" s="25">
        <v>361.1</v>
      </c>
      <c r="C60" s="20" t="s">
        <v>61</v>
      </c>
      <c r="D60" s="46">
        <v>73653</v>
      </c>
      <c r="E60" s="46">
        <v>8856</v>
      </c>
      <c r="F60" s="46">
        <v>12</v>
      </c>
      <c r="G60" s="46">
        <v>3772</v>
      </c>
      <c r="H60" s="46">
        <v>0</v>
      </c>
      <c r="I60" s="46">
        <v>68416</v>
      </c>
      <c r="J60" s="46">
        <v>0</v>
      </c>
      <c r="K60" s="46">
        <v>2368940</v>
      </c>
      <c r="L60" s="46">
        <v>1857555</v>
      </c>
      <c r="M60" s="46">
        <v>0</v>
      </c>
      <c r="N60" s="46">
        <v>0</v>
      </c>
      <c r="O60" s="46">
        <f>SUM(D60:N60)</f>
        <v>4381204</v>
      </c>
      <c r="P60" s="47">
        <f t="shared" si="7"/>
        <v>137.61359424568897</v>
      </c>
      <c r="Q60" s="9"/>
    </row>
    <row r="61" spans="1:17">
      <c r="A61" s="12"/>
      <c r="B61" s="25">
        <v>361.3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18816247</v>
      </c>
      <c r="L61" s="46">
        <v>-123854</v>
      </c>
      <c r="M61" s="46">
        <v>0</v>
      </c>
      <c r="N61" s="46">
        <v>0</v>
      </c>
      <c r="O61" s="46">
        <f t="shared" ref="O61:O66" si="12">SUM(D61:N61)</f>
        <v>18692393</v>
      </c>
      <c r="P61" s="47">
        <f t="shared" si="7"/>
        <v>587.12796431824609</v>
      </c>
      <c r="Q61" s="9"/>
    </row>
    <row r="62" spans="1:17">
      <c r="A62" s="12"/>
      <c r="B62" s="25">
        <v>362</v>
      </c>
      <c r="C62" s="20" t="s">
        <v>63</v>
      </c>
      <c r="D62" s="46">
        <v>651108</v>
      </c>
      <c r="E62" s="46">
        <v>0</v>
      </c>
      <c r="F62" s="46">
        <v>0</v>
      </c>
      <c r="G62" s="46">
        <v>0</v>
      </c>
      <c r="H62" s="46">
        <v>0</v>
      </c>
      <c r="I62" s="46">
        <v>1737577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2388685</v>
      </c>
      <c r="P62" s="47">
        <f t="shared" si="7"/>
        <v>75.028583095140874</v>
      </c>
      <c r="Q62" s="9"/>
    </row>
    <row r="63" spans="1:17">
      <c r="A63" s="12"/>
      <c r="B63" s="25">
        <v>364</v>
      </c>
      <c r="C63" s="20" t="s">
        <v>124</v>
      </c>
      <c r="D63" s="46">
        <v>199461</v>
      </c>
      <c r="E63" s="46">
        <v>0</v>
      </c>
      <c r="F63" s="46">
        <v>0</v>
      </c>
      <c r="G63" s="46">
        <v>0</v>
      </c>
      <c r="H63" s="46">
        <v>0</v>
      </c>
      <c r="I63" s="46">
        <v>37700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237161</v>
      </c>
      <c r="P63" s="47">
        <f t="shared" si="7"/>
        <v>7.4492257436316232</v>
      </c>
      <c r="Q63" s="9"/>
    </row>
    <row r="64" spans="1:17">
      <c r="A64" s="12"/>
      <c r="B64" s="25">
        <v>366</v>
      </c>
      <c r="C64" s="20" t="s">
        <v>65</v>
      </c>
      <c r="D64" s="46">
        <v>0</v>
      </c>
      <c r="E64" s="46">
        <v>591950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591950</v>
      </c>
      <c r="P64" s="47">
        <f t="shared" si="7"/>
        <v>18.593146339165123</v>
      </c>
      <c r="Q64" s="9"/>
    </row>
    <row r="65" spans="1:120">
      <c r="A65" s="12"/>
      <c r="B65" s="25">
        <v>368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8942494</v>
      </c>
      <c r="L65" s="46">
        <v>0</v>
      </c>
      <c r="M65" s="46">
        <v>0</v>
      </c>
      <c r="N65" s="46">
        <v>0</v>
      </c>
      <c r="O65" s="46">
        <f t="shared" si="12"/>
        <v>8942494</v>
      </c>
      <c r="P65" s="47">
        <f t="shared" si="7"/>
        <v>280.88368878977292</v>
      </c>
      <c r="Q65" s="9"/>
    </row>
    <row r="66" spans="1:120">
      <c r="A66" s="12"/>
      <c r="B66" s="25">
        <v>369.9</v>
      </c>
      <c r="C66" s="20" t="s">
        <v>68</v>
      </c>
      <c r="D66" s="46">
        <v>1824720</v>
      </c>
      <c r="E66" s="46">
        <v>857067</v>
      </c>
      <c r="F66" s="46">
        <v>0</v>
      </c>
      <c r="G66" s="46">
        <v>0</v>
      </c>
      <c r="H66" s="46">
        <v>0</v>
      </c>
      <c r="I66" s="46">
        <v>935557</v>
      </c>
      <c r="J66" s="46">
        <v>0</v>
      </c>
      <c r="K66" s="46">
        <v>7016</v>
      </c>
      <c r="L66" s="46">
        <v>0</v>
      </c>
      <c r="M66" s="46">
        <v>0</v>
      </c>
      <c r="N66" s="46">
        <v>0</v>
      </c>
      <c r="O66" s="46">
        <f t="shared" si="12"/>
        <v>3624360</v>
      </c>
      <c r="P66" s="47">
        <f t="shared" si="7"/>
        <v>113.8411282470082</v>
      </c>
      <c r="Q66" s="9"/>
    </row>
    <row r="67" spans="1:120" ht="15.75">
      <c r="A67" s="29" t="s">
        <v>47</v>
      </c>
      <c r="B67" s="30"/>
      <c r="C67" s="31"/>
      <c r="D67" s="32">
        <f t="shared" ref="D67:N67" si="13">SUM(D68:D69)</f>
        <v>4655883</v>
      </c>
      <c r="E67" s="32">
        <f t="shared" si="13"/>
        <v>2031235</v>
      </c>
      <c r="F67" s="32">
        <f t="shared" si="13"/>
        <v>1036141</v>
      </c>
      <c r="G67" s="32">
        <f t="shared" si="13"/>
        <v>850000</v>
      </c>
      <c r="H67" s="32">
        <f t="shared" si="13"/>
        <v>0</v>
      </c>
      <c r="I67" s="32">
        <f t="shared" si="13"/>
        <v>77625</v>
      </c>
      <c r="J67" s="32">
        <f t="shared" si="13"/>
        <v>0</v>
      </c>
      <c r="K67" s="32">
        <f t="shared" si="13"/>
        <v>0</v>
      </c>
      <c r="L67" s="32">
        <f t="shared" si="13"/>
        <v>200000</v>
      </c>
      <c r="M67" s="32">
        <f t="shared" si="13"/>
        <v>0</v>
      </c>
      <c r="N67" s="32">
        <f t="shared" si="13"/>
        <v>0</v>
      </c>
      <c r="O67" s="32">
        <f>SUM(D67:N67)</f>
        <v>8850884</v>
      </c>
      <c r="P67" s="45">
        <f t="shared" si="7"/>
        <v>278.00621917894273</v>
      </c>
      <c r="Q67" s="9"/>
    </row>
    <row r="68" spans="1:120">
      <c r="A68" s="12"/>
      <c r="B68" s="25">
        <v>381</v>
      </c>
      <c r="C68" s="20" t="s">
        <v>69</v>
      </c>
      <c r="D68" s="46">
        <v>4655883</v>
      </c>
      <c r="E68" s="46">
        <v>2031235</v>
      </c>
      <c r="F68" s="46">
        <v>1036141</v>
      </c>
      <c r="G68" s="46">
        <v>850000</v>
      </c>
      <c r="H68" s="46">
        <v>0</v>
      </c>
      <c r="I68" s="46">
        <v>77625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8650884</v>
      </c>
      <c r="P68" s="47">
        <f t="shared" si="7"/>
        <v>271.72422024688257</v>
      </c>
      <c r="Q68" s="9"/>
    </row>
    <row r="69" spans="1:120" ht="15.75" thickBot="1">
      <c r="A69" s="12"/>
      <c r="B69" s="25">
        <v>389.7</v>
      </c>
      <c r="C69" s="20" t="s">
        <v>165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200000</v>
      </c>
      <c r="M69" s="46">
        <v>0</v>
      </c>
      <c r="N69" s="46">
        <v>0</v>
      </c>
      <c r="O69" s="46">
        <f>SUM(D69:N69)</f>
        <v>200000</v>
      </c>
      <c r="P69" s="47">
        <f>(O69/P$72)</f>
        <v>6.2819989320601817</v>
      </c>
      <c r="Q69" s="9"/>
    </row>
    <row r="70" spans="1:120" ht="16.5" thickBot="1">
      <c r="A70" s="14" t="s">
        <v>57</v>
      </c>
      <c r="B70" s="23"/>
      <c r="C70" s="22"/>
      <c r="D70" s="15">
        <f t="shared" ref="D70:N70" si="14">SUM(D5,D17,D33,D42,D56,D59,D67)</f>
        <v>59755177</v>
      </c>
      <c r="E70" s="15">
        <f t="shared" si="14"/>
        <v>12470440</v>
      </c>
      <c r="F70" s="15">
        <f t="shared" si="14"/>
        <v>1036153</v>
      </c>
      <c r="G70" s="15">
        <f t="shared" si="14"/>
        <v>853772</v>
      </c>
      <c r="H70" s="15">
        <f t="shared" si="14"/>
        <v>0</v>
      </c>
      <c r="I70" s="15">
        <f t="shared" si="14"/>
        <v>19458562</v>
      </c>
      <c r="J70" s="15">
        <f t="shared" si="14"/>
        <v>0</v>
      </c>
      <c r="K70" s="15">
        <f t="shared" si="14"/>
        <v>30134697</v>
      </c>
      <c r="L70" s="15">
        <f t="shared" si="14"/>
        <v>1933701</v>
      </c>
      <c r="M70" s="15">
        <f t="shared" si="14"/>
        <v>0</v>
      </c>
      <c r="N70" s="15">
        <f t="shared" si="14"/>
        <v>0</v>
      </c>
      <c r="O70" s="15">
        <f>SUM(D70:N70)</f>
        <v>125642502</v>
      </c>
      <c r="P70" s="38">
        <f>(O70/P$72)</f>
        <v>3946.430316926846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166</v>
      </c>
      <c r="N72" s="48"/>
      <c r="O72" s="48"/>
      <c r="P72" s="43">
        <v>31837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92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34364156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34364156</v>
      </c>
      <c r="O5" s="33">
        <f t="shared" ref="O5:O36" si="1">(N5/O$70)</f>
        <v>1066.7128977184541</v>
      </c>
      <c r="P5" s="6"/>
    </row>
    <row r="6" spans="1:133">
      <c r="A6" s="12"/>
      <c r="B6" s="25">
        <v>311</v>
      </c>
      <c r="C6" s="20" t="s">
        <v>3</v>
      </c>
      <c r="D6" s="46">
        <v>25434453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25434453</v>
      </c>
      <c r="O6" s="47">
        <f t="shared" si="1"/>
        <v>789.52205494334942</v>
      </c>
      <c r="P6" s="9"/>
    </row>
    <row r="7" spans="1:133">
      <c r="A7" s="12"/>
      <c r="B7" s="25">
        <v>312.41000000000003</v>
      </c>
      <c r="C7" s="20" t="s">
        <v>12</v>
      </c>
      <c r="D7" s="46">
        <v>298980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298980</v>
      </c>
      <c r="O7" s="47">
        <f t="shared" si="1"/>
        <v>9.2807698277200057</v>
      </c>
      <c r="P7" s="9"/>
    </row>
    <row r="8" spans="1:133">
      <c r="A8" s="12"/>
      <c r="B8" s="25">
        <v>312.42</v>
      </c>
      <c r="C8" s="20" t="s">
        <v>11</v>
      </c>
      <c r="D8" s="46">
        <v>439983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439983</v>
      </c>
      <c r="O8" s="47">
        <f t="shared" si="1"/>
        <v>13.657706037560143</v>
      </c>
      <c r="P8" s="9"/>
    </row>
    <row r="9" spans="1:133">
      <c r="A9" s="12"/>
      <c r="B9" s="25">
        <v>312.51</v>
      </c>
      <c r="C9" s="20" t="s">
        <v>78</v>
      </c>
      <c r="D9" s="46">
        <v>150994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150994</v>
      </c>
      <c r="O9" s="47">
        <f t="shared" si="1"/>
        <v>4.6870712401055412</v>
      </c>
      <c r="P9" s="9"/>
    </row>
    <row r="10" spans="1:133">
      <c r="A10" s="12"/>
      <c r="B10" s="25">
        <v>312.52</v>
      </c>
      <c r="C10" s="20" t="s">
        <v>114</v>
      </c>
      <c r="D10" s="46">
        <v>312163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312163</v>
      </c>
      <c r="O10" s="47">
        <f t="shared" si="1"/>
        <v>9.6899891354958871</v>
      </c>
      <c r="P10" s="9"/>
    </row>
    <row r="11" spans="1:133">
      <c r="A11" s="12"/>
      <c r="B11" s="25">
        <v>314.10000000000002</v>
      </c>
      <c r="C11" s="20" t="s">
        <v>13</v>
      </c>
      <c r="D11" s="46">
        <v>3123175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3123175</v>
      </c>
      <c r="O11" s="47">
        <f t="shared" si="1"/>
        <v>96.947850380257648</v>
      </c>
      <c r="P11" s="9"/>
    </row>
    <row r="12" spans="1:133">
      <c r="A12" s="12"/>
      <c r="B12" s="25">
        <v>314.3</v>
      </c>
      <c r="C12" s="20" t="s">
        <v>14</v>
      </c>
      <c r="D12" s="46">
        <v>896049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896049</v>
      </c>
      <c r="O12" s="47">
        <f t="shared" si="1"/>
        <v>27.814651559832377</v>
      </c>
      <c r="P12" s="9"/>
    </row>
    <row r="13" spans="1:133">
      <c r="A13" s="12"/>
      <c r="B13" s="25">
        <v>314.39999999999998</v>
      </c>
      <c r="C13" s="20" t="s">
        <v>83</v>
      </c>
      <c r="D13" s="46">
        <v>18029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18029</v>
      </c>
      <c r="O13" s="47">
        <f t="shared" si="1"/>
        <v>0.55964612758031973</v>
      </c>
      <c r="P13" s="9"/>
    </row>
    <row r="14" spans="1:133">
      <c r="A14" s="12"/>
      <c r="B14" s="25">
        <v>314.8</v>
      </c>
      <c r="C14" s="20" t="s">
        <v>16</v>
      </c>
      <c r="D14" s="46">
        <v>28619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28619</v>
      </c>
      <c r="O14" s="47">
        <f t="shared" si="1"/>
        <v>0.88837498059909981</v>
      </c>
      <c r="P14" s="9"/>
    </row>
    <row r="15" spans="1:133">
      <c r="A15" s="12"/>
      <c r="B15" s="25">
        <v>315</v>
      </c>
      <c r="C15" s="20" t="s">
        <v>115</v>
      </c>
      <c r="D15" s="46">
        <v>3032532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3032532</v>
      </c>
      <c r="O15" s="47">
        <f t="shared" si="1"/>
        <v>94.134161105075279</v>
      </c>
      <c r="P15" s="9"/>
    </row>
    <row r="16" spans="1:133">
      <c r="A16" s="12"/>
      <c r="B16" s="25">
        <v>316</v>
      </c>
      <c r="C16" s="20" t="s">
        <v>116</v>
      </c>
      <c r="D16" s="46">
        <v>629179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629179</v>
      </c>
      <c r="O16" s="47">
        <f t="shared" si="1"/>
        <v>19.530622380878473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SUM(D18:D29)</f>
        <v>10119067</v>
      </c>
      <c r="E17" s="32">
        <f t="shared" si="3"/>
        <v>2778261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2028486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14925814</v>
      </c>
      <c r="O17" s="45">
        <f t="shared" si="1"/>
        <v>463.31876455067516</v>
      </c>
      <c r="P17" s="10"/>
    </row>
    <row r="18" spans="1:16">
      <c r="A18" s="12"/>
      <c r="B18" s="25">
        <v>323.10000000000002</v>
      </c>
      <c r="C18" s="20" t="s">
        <v>20</v>
      </c>
      <c r="D18" s="46">
        <v>2136541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2136541</v>
      </c>
      <c r="O18" s="47">
        <f t="shared" si="1"/>
        <v>66.321309948781618</v>
      </c>
      <c r="P18" s="9"/>
    </row>
    <row r="19" spans="1:16">
      <c r="A19" s="12"/>
      <c r="B19" s="25">
        <v>323.39999999999998</v>
      </c>
      <c r="C19" s="20" t="s">
        <v>21</v>
      </c>
      <c r="D19" s="46">
        <v>26639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26639</v>
      </c>
      <c r="O19" s="47">
        <f t="shared" si="1"/>
        <v>0.82691292875989442</v>
      </c>
      <c r="P19" s="9"/>
    </row>
    <row r="20" spans="1:16">
      <c r="A20" s="12"/>
      <c r="B20" s="25">
        <v>323.7</v>
      </c>
      <c r="C20" s="20" t="s">
        <v>22</v>
      </c>
      <c r="D20" s="46">
        <v>677982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677982</v>
      </c>
      <c r="O20" s="47">
        <f t="shared" si="1"/>
        <v>21.045537792953592</v>
      </c>
      <c r="P20" s="9"/>
    </row>
    <row r="21" spans="1:16">
      <c r="A21" s="12"/>
      <c r="B21" s="25">
        <v>324.11</v>
      </c>
      <c r="C21" s="20" t="s">
        <v>148</v>
      </c>
      <c r="D21" s="46">
        <v>185503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185503</v>
      </c>
      <c r="O21" s="47">
        <f t="shared" si="1"/>
        <v>5.7582803042061155</v>
      </c>
      <c r="P21" s="9"/>
    </row>
    <row r="22" spans="1:16">
      <c r="A22" s="12"/>
      <c r="B22" s="25">
        <v>324.12</v>
      </c>
      <c r="C22" s="20" t="s">
        <v>23</v>
      </c>
      <c r="D22" s="46">
        <v>70555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70555</v>
      </c>
      <c r="O22" s="47">
        <f t="shared" si="1"/>
        <v>2.1901288219773396</v>
      </c>
      <c r="P22" s="9"/>
    </row>
    <row r="23" spans="1:16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11685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11685</v>
      </c>
      <c r="O23" s="47">
        <f t="shared" si="1"/>
        <v>0.36271923017227997</v>
      </c>
      <c r="P23" s="9"/>
    </row>
    <row r="24" spans="1:16">
      <c r="A24" s="12"/>
      <c r="B24" s="25">
        <v>324.22000000000003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46580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46580</v>
      </c>
      <c r="O24" s="47">
        <f t="shared" si="1"/>
        <v>1.445910290237467</v>
      </c>
      <c r="P24" s="9"/>
    </row>
    <row r="25" spans="1:16">
      <c r="A25" s="12"/>
      <c r="B25" s="25">
        <v>324.32</v>
      </c>
      <c r="C25" s="20" t="s">
        <v>135</v>
      </c>
      <c r="D25" s="46">
        <v>0</v>
      </c>
      <c r="E25" s="46">
        <v>1036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1036</v>
      </c>
      <c r="O25" s="47">
        <f t="shared" si="1"/>
        <v>3.2158932174452898E-2</v>
      </c>
      <c r="P25" s="9"/>
    </row>
    <row r="26" spans="1:16">
      <c r="A26" s="12"/>
      <c r="B26" s="25">
        <v>324.61</v>
      </c>
      <c r="C26" s="20" t="s">
        <v>149</v>
      </c>
      <c r="D26" s="46">
        <v>312969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312969</v>
      </c>
      <c r="O26" s="47">
        <f t="shared" si="1"/>
        <v>9.7150085363960894</v>
      </c>
      <c r="P26" s="9"/>
    </row>
    <row r="27" spans="1:16">
      <c r="A27" s="12"/>
      <c r="B27" s="25">
        <v>324.91000000000003</v>
      </c>
      <c r="C27" s="20" t="s">
        <v>150</v>
      </c>
      <c r="D27" s="46">
        <v>72523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72523</v>
      </c>
      <c r="O27" s="47">
        <f t="shared" si="1"/>
        <v>2.251218376532671</v>
      </c>
      <c r="P27" s="9"/>
    </row>
    <row r="28" spans="1:16">
      <c r="A28" s="12"/>
      <c r="B28" s="25">
        <v>325.2</v>
      </c>
      <c r="C28" s="20" t="s">
        <v>25</v>
      </c>
      <c r="D28" s="46">
        <v>6333454</v>
      </c>
      <c r="E28" s="46">
        <v>0</v>
      </c>
      <c r="F28" s="46">
        <v>0</v>
      </c>
      <c r="G28" s="46">
        <v>0</v>
      </c>
      <c r="H28" s="46">
        <v>0</v>
      </c>
      <c r="I28" s="46">
        <v>1952231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8285685</v>
      </c>
      <c r="O28" s="47">
        <f t="shared" si="1"/>
        <v>257.1995964612758</v>
      </c>
      <c r="P28" s="9"/>
    </row>
    <row r="29" spans="1:16">
      <c r="A29" s="12"/>
      <c r="B29" s="25">
        <v>329</v>
      </c>
      <c r="C29" s="20" t="s">
        <v>26</v>
      </c>
      <c r="D29" s="46">
        <v>302901</v>
      </c>
      <c r="E29" s="46">
        <v>2777225</v>
      </c>
      <c r="F29" s="46">
        <v>0</v>
      </c>
      <c r="G29" s="46">
        <v>0</v>
      </c>
      <c r="H29" s="46">
        <v>0</v>
      </c>
      <c r="I29" s="46">
        <v>17990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3098116</v>
      </c>
      <c r="O29" s="47">
        <f t="shared" si="1"/>
        <v>96.169982927207826</v>
      </c>
      <c r="P29" s="9"/>
    </row>
    <row r="30" spans="1:16" ht="15.75">
      <c r="A30" s="29" t="s">
        <v>28</v>
      </c>
      <c r="B30" s="30"/>
      <c r="C30" s="31"/>
      <c r="D30" s="32">
        <f t="shared" ref="D30:M30" si="5">SUM(D31:D38)</f>
        <v>3123821</v>
      </c>
      <c r="E30" s="32">
        <f t="shared" si="5"/>
        <v>571825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3695646</v>
      </c>
      <c r="O30" s="45">
        <f t="shared" si="1"/>
        <v>114.71817476330902</v>
      </c>
      <c r="P30" s="10"/>
    </row>
    <row r="31" spans="1:16">
      <c r="A31" s="12"/>
      <c r="B31" s="25">
        <v>335.12</v>
      </c>
      <c r="C31" s="20" t="s">
        <v>117</v>
      </c>
      <c r="D31" s="46">
        <v>913328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913328</v>
      </c>
      <c r="O31" s="47">
        <f t="shared" si="1"/>
        <v>28.351016607170571</v>
      </c>
      <c r="P31" s="9"/>
    </row>
    <row r="32" spans="1:16">
      <c r="A32" s="12"/>
      <c r="B32" s="25">
        <v>335.14</v>
      </c>
      <c r="C32" s="20" t="s">
        <v>118</v>
      </c>
      <c r="D32" s="46">
        <v>3220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3220</v>
      </c>
      <c r="O32" s="47">
        <f t="shared" si="1"/>
        <v>9.9953437839515755E-2</v>
      </c>
      <c r="P32" s="9"/>
    </row>
    <row r="33" spans="1:16">
      <c r="A33" s="12"/>
      <c r="B33" s="25">
        <v>335.15</v>
      </c>
      <c r="C33" s="20" t="s">
        <v>119</v>
      </c>
      <c r="D33" s="46">
        <v>12348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12348</v>
      </c>
      <c r="O33" s="47">
        <f t="shared" si="1"/>
        <v>0.38329970510631695</v>
      </c>
      <c r="P33" s="9"/>
    </row>
    <row r="34" spans="1:16">
      <c r="A34" s="12"/>
      <c r="B34" s="25">
        <v>335.18</v>
      </c>
      <c r="C34" s="20" t="s">
        <v>120</v>
      </c>
      <c r="D34" s="46">
        <v>1939492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1939492</v>
      </c>
      <c r="O34" s="47">
        <f t="shared" si="1"/>
        <v>60.204625174608104</v>
      </c>
      <c r="P34" s="9"/>
    </row>
    <row r="35" spans="1:16">
      <c r="A35" s="12"/>
      <c r="B35" s="25">
        <v>335.49</v>
      </c>
      <c r="C35" s="20" t="s">
        <v>37</v>
      </c>
      <c r="D35" s="46">
        <v>5842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5842</v>
      </c>
      <c r="O35" s="47">
        <f t="shared" si="1"/>
        <v>0.18134409436597859</v>
      </c>
      <c r="P35" s="9"/>
    </row>
    <row r="36" spans="1:16">
      <c r="A36" s="12"/>
      <c r="B36" s="25">
        <v>335.9</v>
      </c>
      <c r="C36" s="20" t="s">
        <v>94</v>
      </c>
      <c r="D36" s="46">
        <v>218439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218439</v>
      </c>
      <c r="O36" s="47">
        <f t="shared" si="1"/>
        <v>6.7806611826788767</v>
      </c>
      <c r="P36" s="9"/>
    </row>
    <row r="37" spans="1:16">
      <c r="A37" s="12"/>
      <c r="B37" s="25">
        <v>337.9</v>
      </c>
      <c r="C37" s="20" t="s">
        <v>39</v>
      </c>
      <c r="D37" s="46">
        <v>0</v>
      </c>
      <c r="E37" s="46">
        <v>571825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571825</v>
      </c>
      <c r="O37" s="47">
        <f t="shared" ref="O37:O68" si="7">(N37/O$70)</f>
        <v>17.750271612602823</v>
      </c>
      <c r="P37" s="9"/>
    </row>
    <row r="38" spans="1:16">
      <c r="A38" s="12"/>
      <c r="B38" s="25">
        <v>338</v>
      </c>
      <c r="C38" s="20" t="s">
        <v>40</v>
      </c>
      <c r="D38" s="46">
        <v>31152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31152</v>
      </c>
      <c r="O38" s="47">
        <f t="shared" si="7"/>
        <v>0.9670029489368307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SUM(D40:D52)</f>
        <v>4648344</v>
      </c>
      <c r="E39" s="32">
        <f t="shared" si="8"/>
        <v>61225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13383759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18093328</v>
      </c>
      <c r="O39" s="45">
        <f t="shared" si="7"/>
        <v>561.6429613534068</v>
      </c>
      <c r="P39" s="10"/>
    </row>
    <row r="40" spans="1:16">
      <c r="A40" s="12"/>
      <c r="B40" s="25">
        <v>341.9</v>
      </c>
      <c r="C40" s="20" t="s">
        <v>121</v>
      </c>
      <c r="D40" s="46">
        <v>111720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2" si="9">SUM(D40:M40)</f>
        <v>111720</v>
      </c>
      <c r="O40" s="47">
        <f t="shared" si="7"/>
        <v>3.4679497128666772</v>
      </c>
      <c r="P40" s="9"/>
    </row>
    <row r="41" spans="1:16">
      <c r="A41" s="12"/>
      <c r="B41" s="25">
        <v>342.2</v>
      </c>
      <c r="C41" s="20" t="s">
        <v>49</v>
      </c>
      <c r="D41" s="46">
        <v>29525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29525</v>
      </c>
      <c r="O41" s="47">
        <f t="shared" si="7"/>
        <v>0.91649852553158462</v>
      </c>
      <c r="P41" s="9"/>
    </row>
    <row r="42" spans="1:16">
      <c r="A42" s="12"/>
      <c r="B42" s="25">
        <v>342.5</v>
      </c>
      <c r="C42" s="20" t="s">
        <v>96</v>
      </c>
      <c r="D42" s="46">
        <v>687310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687310</v>
      </c>
      <c r="O42" s="47">
        <f t="shared" si="7"/>
        <v>21.335092348284959</v>
      </c>
      <c r="P42" s="9"/>
    </row>
    <row r="43" spans="1:16">
      <c r="A43" s="12"/>
      <c r="B43" s="25">
        <v>342.6</v>
      </c>
      <c r="C43" s="20" t="s">
        <v>50</v>
      </c>
      <c r="D43" s="46">
        <v>1058195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1058195</v>
      </c>
      <c r="O43" s="47">
        <f t="shared" si="7"/>
        <v>32.847896942418132</v>
      </c>
      <c r="P43" s="9"/>
    </row>
    <row r="44" spans="1:16">
      <c r="A44" s="12"/>
      <c r="B44" s="25">
        <v>342.9</v>
      </c>
      <c r="C44" s="20" t="s">
        <v>85</v>
      </c>
      <c r="D44" s="46">
        <v>10400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10400</v>
      </c>
      <c r="O44" s="47">
        <f t="shared" si="7"/>
        <v>0.3228309793574422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5548134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5548134</v>
      </c>
      <c r="O45" s="47">
        <f t="shared" si="7"/>
        <v>172.22207046406953</v>
      </c>
      <c r="P45" s="9"/>
    </row>
    <row r="46" spans="1:16">
      <c r="A46" s="12"/>
      <c r="B46" s="25">
        <v>343.4</v>
      </c>
      <c r="C46" s="20" t="s">
        <v>86</v>
      </c>
      <c r="D46" s="46">
        <v>2605500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2605500</v>
      </c>
      <c r="O46" s="47">
        <f t="shared" si="7"/>
        <v>80.878472761136123</v>
      </c>
      <c r="P46" s="9"/>
    </row>
    <row r="47" spans="1:16">
      <c r="A47" s="12"/>
      <c r="B47" s="25">
        <v>343.5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6741623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6741623</v>
      </c>
      <c r="O47" s="47">
        <f t="shared" si="7"/>
        <v>209.26968803352474</v>
      </c>
      <c r="P47" s="9"/>
    </row>
    <row r="48" spans="1:16">
      <c r="A48" s="12"/>
      <c r="B48" s="25">
        <v>343.8</v>
      </c>
      <c r="C48" s="20" t="s">
        <v>53</v>
      </c>
      <c r="D48" s="46">
        <v>73040</v>
      </c>
      <c r="E48" s="46">
        <v>61225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134265</v>
      </c>
      <c r="O48" s="47">
        <f t="shared" si="7"/>
        <v>4.1677789849449018</v>
      </c>
      <c r="P48" s="9"/>
    </row>
    <row r="49" spans="1:16">
      <c r="A49" s="12"/>
      <c r="B49" s="25">
        <v>343.9</v>
      </c>
      <c r="C49" s="20" t="s">
        <v>54</v>
      </c>
      <c r="D49" s="46">
        <v>159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159</v>
      </c>
      <c r="O49" s="47">
        <f t="shared" si="7"/>
        <v>4.9355890113301258E-3</v>
      </c>
      <c r="P49" s="9"/>
    </row>
    <row r="50" spans="1:16">
      <c r="A50" s="12"/>
      <c r="B50" s="25">
        <v>344.5</v>
      </c>
      <c r="C50" s="20" t="s">
        <v>122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1094002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1094002</v>
      </c>
      <c r="O50" s="47">
        <f t="shared" si="7"/>
        <v>33.959397796057736</v>
      </c>
      <c r="P50" s="9"/>
    </row>
    <row r="51" spans="1:16">
      <c r="A51" s="12"/>
      <c r="B51" s="25">
        <v>347.2</v>
      </c>
      <c r="C51" s="20" t="s">
        <v>56</v>
      </c>
      <c r="D51" s="46">
        <v>69395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69395</v>
      </c>
      <c r="O51" s="47">
        <f t="shared" si="7"/>
        <v>2.1541207512028557</v>
      </c>
      <c r="P51" s="9"/>
    </row>
    <row r="52" spans="1:16">
      <c r="A52" s="12"/>
      <c r="B52" s="25">
        <v>347.4</v>
      </c>
      <c r="C52" s="20" t="s">
        <v>88</v>
      </c>
      <c r="D52" s="46">
        <v>3100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3100</v>
      </c>
      <c r="O52" s="47">
        <f t="shared" si="7"/>
        <v>9.6228465000776031E-2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SUM(D54:D55)</f>
        <v>453882</v>
      </c>
      <c r="E53" s="32">
        <f t="shared" si="10"/>
        <v>5560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147944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>SUM(D53:M53)</f>
        <v>607386</v>
      </c>
      <c r="O53" s="45">
        <f t="shared" si="7"/>
        <v>18.854136271923018</v>
      </c>
      <c r="P53" s="10"/>
    </row>
    <row r="54" spans="1:16">
      <c r="A54" s="13"/>
      <c r="B54" s="39">
        <v>351.1</v>
      </c>
      <c r="C54" s="21" t="s">
        <v>59</v>
      </c>
      <c r="D54" s="46">
        <v>54246</v>
      </c>
      <c r="E54" s="46">
        <v>5560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59806</v>
      </c>
      <c r="O54" s="47">
        <f t="shared" si="7"/>
        <v>1.8564643799472296</v>
      </c>
      <c r="P54" s="9"/>
    </row>
    <row r="55" spans="1:16">
      <c r="A55" s="13"/>
      <c r="B55" s="39">
        <v>354</v>
      </c>
      <c r="C55" s="21" t="s">
        <v>60</v>
      </c>
      <c r="D55" s="46">
        <v>399636</v>
      </c>
      <c r="E55" s="46">
        <v>0</v>
      </c>
      <c r="F55" s="46">
        <v>0</v>
      </c>
      <c r="G55" s="46">
        <v>0</v>
      </c>
      <c r="H55" s="46">
        <v>0</v>
      </c>
      <c r="I55" s="46">
        <v>147944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547580</v>
      </c>
      <c r="O55" s="47">
        <f t="shared" si="7"/>
        <v>16.997671891975788</v>
      </c>
      <c r="P55" s="9"/>
    </row>
    <row r="56" spans="1:16" ht="15.75">
      <c r="A56" s="29" t="s">
        <v>4</v>
      </c>
      <c r="B56" s="30"/>
      <c r="C56" s="31"/>
      <c r="D56" s="32">
        <f t="shared" ref="D56:M56" si="11">SUM(D57:D63)</f>
        <v>2283867</v>
      </c>
      <c r="E56" s="32">
        <f t="shared" si="11"/>
        <v>441521</v>
      </c>
      <c r="F56" s="32">
        <f t="shared" si="11"/>
        <v>72</v>
      </c>
      <c r="G56" s="32">
        <f t="shared" si="11"/>
        <v>1069</v>
      </c>
      <c r="H56" s="32">
        <f t="shared" si="11"/>
        <v>0</v>
      </c>
      <c r="I56" s="32">
        <f t="shared" si="11"/>
        <v>1907395</v>
      </c>
      <c r="J56" s="32">
        <f t="shared" si="11"/>
        <v>0</v>
      </c>
      <c r="K56" s="32">
        <f t="shared" si="11"/>
        <v>16565463</v>
      </c>
      <c r="L56" s="32">
        <f t="shared" si="11"/>
        <v>826880</v>
      </c>
      <c r="M56" s="32">
        <f t="shared" si="11"/>
        <v>0</v>
      </c>
      <c r="N56" s="32">
        <f>SUM(D56:M56)</f>
        <v>22026267</v>
      </c>
      <c r="O56" s="45">
        <f t="shared" si="7"/>
        <v>683.72705261524129</v>
      </c>
      <c r="P56" s="10"/>
    </row>
    <row r="57" spans="1:16">
      <c r="A57" s="12"/>
      <c r="B57" s="25">
        <v>361.1</v>
      </c>
      <c r="C57" s="20" t="s">
        <v>61</v>
      </c>
      <c r="D57" s="46">
        <v>456670</v>
      </c>
      <c r="E57" s="46">
        <v>52958</v>
      </c>
      <c r="F57" s="46">
        <v>72</v>
      </c>
      <c r="G57" s="46">
        <v>1069</v>
      </c>
      <c r="H57" s="46">
        <v>0</v>
      </c>
      <c r="I57" s="46">
        <v>234112</v>
      </c>
      <c r="J57" s="46">
        <v>0</v>
      </c>
      <c r="K57" s="46">
        <v>2100078</v>
      </c>
      <c r="L57" s="46">
        <v>1982190</v>
      </c>
      <c r="M57" s="46">
        <v>0</v>
      </c>
      <c r="N57" s="46">
        <f>SUM(D57:M57)</f>
        <v>4827149</v>
      </c>
      <c r="O57" s="47">
        <f t="shared" si="7"/>
        <v>149.84165761291325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4639154</v>
      </c>
      <c r="L58" s="46">
        <v>-1355310</v>
      </c>
      <c r="M58" s="46">
        <v>0</v>
      </c>
      <c r="N58" s="46">
        <f t="shared" ref="N58:N63" si="12">SUM(D58:M58)</f>
        <v>3283844</v>
      </c>
      <c r="O58" s="47">
        <f t="shared" si="7"/>
        <v>101.93524755548657</v>
      </c>
      <c r="P58" s="9"/>
    </row>
    <row r="59" spans="1:16">
      <c r="A59" s="12"/>
      <c r="B59" s="25">
        <v>362</v>
      </c>
      <c r="C59" s="20" t="s">
        <v>63</v>
      </c>
      <c r="D59" s="46">
        <v>696760</v>
      </c>
      <c r="E59" s="46">
        <v>0</v>
      </c>
      <c r="F59" s="46">
        <v>0</v>
      </c>
      <c r="G59" s="46">
        <v>0</v>
      </c>
      <c r="H59" s="46">
        <v>0</v>
      </c>
      <c r="I59" s="46">
        <v>1081945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1778705</v>
      </c>
      <c r="O59" s="47">
        <f t="shared" si="7"/>
        <v>55.213565109421076</v>
      </c>
      <c r="P59" s="9"/>
    </row>
    <row r="60" spans="1:16">
      <c r="A60" s="12"/>
      <c r="B60" s="25">
        <v>364</v>
      </c>
      <c r="C60" s="20" t="s">
        <v>124</v>
      </c>
      <c r="D60" s="46">
        <v>105540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105540</v>
      </c>
      <c r="O60" s="47">
        <f t="shared" si="7"/>
        <v>3.2761136116715814</v>
      </c>
      <c r="P60" s="9"/>
    </row>
    <row r="61" spans="1:16">
      <c r="A61" s="12"/>
      <c r="B61" s="25">
        <v>366</v>
      </c>
      <c r="C61" s="20" t="s">
        <v>65</v>
      </c>
      <c r="D61" s="46">
        <v>0</v>
      </c>
      <c r="E61" s="46">
        <v>22954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22954</v>
      </c>
      <c r="O61" s="47">
        <f t="shared" si="7"/>
        <v>0.71252522117026229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9812736</v>
      </c>
      <c r="L62" s="46">
        <v>0</v>
      </c>
      <c r="M62" s="46">
        <v>0</v>
      </c>
      <c r="N62" s="46">
        <f t="shared" si="12"/>
        <v>9812736</v>
      </c>
      <c r="O62" s="47">
        <f t="shared" si="7"/>
        <v>304.60145894769516</v>
      </c>
      <c r="P62" s="9"/>
    </row>
    <row r="63" spans="1:16">
      <c r="A63" s="12"/>
      <c r="B63" s="25">
        <v>369.9</v>
      </c>
      <c r="C63" s="20" t="s">
        <v>68</v>
      </c>
      <c r="D63" s="46">
        <v>1024897</v>
      </c>
      <c r="E63" s="46">
        <v>365609</v>
      </c>
      <c r="F63" s="46">
        <v>0</v>
      </c>
      <c r="G63" s="46">
        <v>0</v>
      </c>
      <c r="H63" s="46">
        <v>0</v>
      </c>
      <c r="I63" s="46">
        <v>591338</v>
      </c>
      <c r="J63" s="46">
        <v>0</v>
      </c>
      <c r="K63" s="46">
        <v>13495</v>
      </c>
      <c r="L63" s="46">
        <v>200000</v>
      </c>
      <c r="M63" s="46">
        <v>0</v>
      </c>
      <c r="N63" s="46">
        <f t="shared" si="12"/>
        <v>2195339</v>
      </c>
      <c r="O63" s="47">
        <f t="shared" si="7"/>
        <v>68.146484556883436</v>
      </c>
      <c r="P63" s="9"/>
    </row>
    <row r="64" spans="1:16" ht="15.75">
      <c r="A64" s="29" t="s">
        <v>47</v>
      </c>
      <c r="B64" s="30"/>
      <c r="C64" s="31"/>
      <c r="D64" s="32">
        <f t="shared" ref="D64:M64" si="13">SUM(D65:D67)</f>
        <v>4474820</v>
      </c>
      <c r="E64" s="32">
        <f t="shared" si="13"/>
        <v>1780062</v>
      </c>
      <c r="F64" s="32">
        <f t="shared" si="13"/>
        <v>1058277</v>
      </c>
      <c r="G64" s="32">
        <f t="shared" si="13"/>
        <v>460000</v>
      </c>
      <c r="H64" s="32">
        <f t="shared" si="13"/>
        <v>0</v>
      </c>
      <c r="I64" s="32">
        <f t="shared" si="13"/>
        <v>167157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7940316</v>
      </c>
      <c r="O64" s="45">
        <f t="shared" si="7"/>
        <v>246.47884525841999</v>
      </c>
      <c r="P64" s="9"/>
    </row>
    <row r="65" spans="1:119">
      <c r="A65" s="12"/>
      <c r="B65" s="25">
        <v>381</v>
      </c>
      <c r="C65" s="20" t="s">
        <v>69</v>
      </c>
      <c r="D65" s="46">
        <v>4474820</v>
      </c>
      <c r="E65" s="46">
        <v>1780062</v>
      </c>
      <c r="F65" s="46">
        <v>1058277</v>
      </c>
      <c r="G65" s="46">
        <v>460000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7773159</v>
      </c>
      <c r="O65" s="47">
        <f t="shared" si="7"/>
        <v>241.29005121837653</v>
      </c>
      <c r="P65" s="9"/>
    </row>
    <row r="66" spans="1:119">
      <c r="A66" s="12"/>
      <c r="B66" s="25">
        <v>389.1</v>
      </c>
      <c r="C66" s="20" t="s">
        <v>142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165457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165457</v>
      </c>
      <c r="O66" s="47">
        <f t="shared" si="7"/>
        <v>5.136023591494645</v>
      </c>
      <c r="P66" s="9"/>
    </row>
    <row r="67" spans="1:119" ht="15.75" thickBot="1">
      <c r="A67" s="12"/>
      <c r="B67" s="25">
        <v>389.9</v>
      </c>
      <c r="C67" s="20" t="s">
        <v>145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1700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1700</v>
      </c>
      <c r="O67" s="47">
        <f t="shared" si="7"/>
        <v>5.2770448548812667E-2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4">SUM(D5,D17,D30,D39,D53,D56,D64)</f>
        <v>59467957</v>
      </c>
      <c r="E68" s="15">
        <f t="shared" si="14"/>
        <v>5638454</v>
      </c>
      <c r="F68" s="15">
        <f t="shared" si="14"/>
        <v>1058349</v>
      </c>
      <c r="G68" s="15">
        <f t="shared" si="14"/>
        <v>461069</v>
      </c>
      <c r="H68" s="15">
        <f t="shared" si="14"/>
        <v>0</v>
      </c>
      <c r="I68" s="15">
        <f t="shared" si="14"/>
        <v>17634741</v>
      </c>
      <c r="J68" s="15">
        <f t="shared" si="14"/>
        <v>0</v>
      </c>
      <c r="K68" s="15">
        <f t="shared" si="14"/>
        <v>16565463</v>
      </c>
      <c r="L68" s="15">
        <f t="shared" si="14"/>
        <v>826880</v>
      </c>
      <c r="M68" s="15">
        <f t="shared" si="14"/>
        <v>0</v>
      </c>
      <c r="N68" s="15">
        <f>SUM(D68:M68)</f>
        <v>101652913</v>
      </c>
      <c r="O68" s="38">
        <f t="shared" si="7"/>
        <v>3155.4528325314295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151</v>
      </c>
      <c r="M70" s="48"/>
      <c r="N70" s="48"/>
      <c r="O70" s="43">
        <v>32215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31377471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31377471</v>
      </c>
      <c r="O5" s="33">
        <f t="shared" ref="O5:O36" si="1">(N5/O$66)</f>
        <v>987.70684336439183</v>
      </c>
      <c r="P5" s="6"/>
    </row>
    <row r="6" spans="1:133">
      <c r="A6" s="12"/>
      <c r="B6" s="25">
        <v>311</v>
      </c>
      <c r="C6" s="20" t="s">
        <v>3</v>
      </c>
      <c r="D6" s="46">
        <v>24372949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24372949</v>
      </c>
      <c r="O6" s="47">
        <f t="shared" si="1"/>
        <v>767.21697935028965</v>
      </c>
      <c r="P6" s="9"/>
    </row>
    <row r="7" spans="1:133">
      <c r="A7" s="12"/>
      <c r="B7" s="25">
        <v>312.41000000000003</v>
      </c>
      <c r="C7" s="20" t="s">
        <v>12</v>
      </c>
      <c r="D7" s="46">
        <v>336982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336982</v>
      </c>
      <c r="O7" s="47">
        <f t="shared" si="1"/>
        <v>10.607592545958196</v>
      </c>
      <c r="P7" s="9"/>
    </row>
    <row r="8" spans="1:133">
      <c r="A8" s="12"/>
      <c r="B8" s="25">
        <v>312.42</v>
      </c>
      <c r="C8" s="20" t="s">
        <v>11</v>
      </c>
      <c r="D8" s="46">
        <v>268902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268902</v>
      </c>
      <c r="O8" s="47">
        <f t="shared" si="1"/>
        <v>8.4645555275749178</v>
      </c>
      <c r="P8" s="9"/>
    </row>
    <row r="9" spans="1:133">
      <c r="A9" s="12"/>
      <c r="B9" s="25">
        <v>312.51</v>
      </c>
      <c r="C9" s="20" t="s">
        <v>78</v>
      </c>
      <c r="D9" s="46">
        <v>141792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141792</v>
      </c>
      <c r="O9" s="47">
        <f t="shared" si="1"/>
        <v>4.4633593553261139</v>
      </c>
      <c r="P9" s="9"/>
    </row>
    <row r="10" spans="1:133">
      <c r="A10" s="12"/>
      <c r="B10" s="25">
        <v>312.52</v>
      </c>
      <c r="C10" s="20" t="s">
        <v>114</v>
      </c>
      <c r="D10" s="46">
        <v>292261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292261</v>
      </c>
      <c r="O10" s="47">
        <f t="shared" si="1"/>
        <v>9.1998552002014602</v>
      </c>
      <c r="P10" s="9"/>
    </row>
    <row r="11" spans="1:133">
      <c r="A11" s="12"/>
      <c r="B11" s="25">
        <v>314.10000000000002</v>
      </c>
      <c r="C11" s="20" t="s">
        <v>13</v>
      </c>
      <c r="D11" s="46">
        <v>3111756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3111756</v>
      </c>
      <c r="O11" s="47">
        <f t="shared" si="1"/>
        <v>97.952530848652728</v>
      </c>
      <c r="P11" s="9"/>
    </row>
    <row r="12" spans="1:133">
      <c r="A12" s="12"/>
      <c r="B12" s="25">
        <v>314.3</v>
      </c>
      <c r="C12" s="20" t="s">
        <v>14</v>
      </c>
      <c r="D12" s="46">
        <v>946120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946120</v>
      </c>
      <c r="O12" s="47">
        <f t="shared" si="1"/>
        <v>29.782170737849409</v>
      </c>
      <c r="P12" s="9"/>
    </row>
    <row r="13" spans="1:133">
      <c r="A13" s="12"/>
      <c r="B13" s="25">
        <v>314.39999999999998</v>
      </c>
      <c r="C13" s="20" t="s">
        <v>83</v>
      </c>
      <c r="D13" s="46">
        <v>23725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23725</v>
      </c>
      <c r="O13" s="47">
        <f t="shared" si="1"/>
        <v>0.74682070007554768</v>
      </c>
      <c r="P13" s="9"/>
    </row>
    <row r="14" spans="1:133">
      <c r="A14" s="12"/>
      <c r="B14" s="25">
        <v>314.8</v>
      </c>
      <c r="C14" s="20" t="s">
        <v>16</v>
      </c>
      <c r="D14" s="46">
        <v>26865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26865</v>
      </c>
      <c r="O14" s="47">
        <f t="shared" si="1"/>
        <v>0.84566230168723244</v>
      </c>
      <c r="P14" s="9"/>
    </row>
    <row r="15" spans="1:133">
      <c r="A15" s="12"/>
      <c r="B15" s="25">
        <v>315</v>
      </c>
      <c r="C15" s="20" t="s">
        <v>115</v>
      </c>
      <c r="D15" s="46">
        <v>1153719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1153719</v>
      </c>
      <c r="O15" s="47">
        <f t="shared" si="1"/>
        <v>36.317017124150091</v>
      </c>
      <c r="P15" s="9"/>
    </row>
    <row r="16" spans="1:133">
      <c r="A16" s="12"/>
      <c r="B16" s="25">
        <v>316</v>
      </c>
      <c r="C16" s="20" t="s">
        <v>116</v>
      </c>
      <c r="D16" s="46">
        <v>702400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702400</v>
      </c>
      <c r="O16" s="47">
        <f t="shared" si="1"/>
        <v>22.110299672626542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10532723</v>
      </c>
      <c r="E17" s="32">
        <f t="shared" si="3"/>
        <v>6421384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2367787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19321894</v>
      </c>
      <c r="O17" s="45">
        <f t="shared" si="1"/>
        <v>608.21877360866279</v>
      </c>
      <c r="P17" s="10"/>
    </row>
    <row r="18" spans="1:16">
      <c r="A18" s="12"/>
      <c r="B18" s="25">
        <v>323.10000000000002</v>
      </c>
      <c r="C18" s="20" t="s">
        <v>20</v>
      </c>
      <c r="D18" s="46">
        <v>2205518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2205518</v>
      </c>
      <c r="O18" s="47">
        <f t="shared" si="1"/>
        <v>69.425774364140011</v>
      </c>
      <c r="P18" s="9"/>
    </row>
    <row r="19" spans="1:16">
      <c r="A19" s="12"/>
      <c r="B19" s="25">
        <v>323.39999999999998</v>
      </c>
      <c r="C19" s="20" t="s">
        <v>21</v>
      </c>
      <c r="D19" s="46">
        <v>22353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22353</v>
      </c>
      <c r="O19" s="47">
        <f t="shared" si="1"/>
        <v>0.70363258625031477</v>
      </c>
      <c r="P19" s="9"/>
    </row>
    <row r="20" spans="1:16">
      <c r="A20" s="12"/>
      <c r="B20" s="25">
        <v>323.7</v>
      </c>
      <c r="C20" s="20" t="s">
        <v>22</v>
      </c>
      <c r="D20" s="46">
        <v>709108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709108</v>
      </c>
      <c r="O20" s="47">
        <f t="shared" si="1"/>
        <v>22.321455552757492</v>
      </c>
      <c r="P20" s="9"/>
    </row>
    <row r="21" spans="1:16">
      <c r="A21" s="12"/>
      <c r="B21" s="25">
        <v>324.12</v>
      </c>
      <c r="C21" s="20" t="s">
        <v>23</v>
      </c>
      <c r="D21" s="46">
        <v>762902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762902</v>
      </c>
      <c r="O21" s="47">
        <f t="shared" si="1"/>
        <v>24.014794762024678</v>
      </c>
      <c r="P21" s="9"/>
    </row>
    <row r="22" spans="1:16">
      <c r="A22" s="12"/>
      <c r="B22" s="25">
        <v>324.22000000000003</v>
      </c>
      <c r="C22" s="20" t="s">
        <v>84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362997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362997</v>
      </c>
      <c r="O22" s="47">
        <f t="shared" si="1"/>
        <v>11.426498363132712</v>
      </c>
      <c r="P22" s="9"/>
    </row>
    <row r="23" spans="1:16">
      <c r="A23" s="12"/>
      <c r="B23" s="25">
        <v>324.31</v>
      </c>
      <c r="C23" s="20" t="s">
        <v>131</v>
      </c>
      <c r="D23" s="46">
        <v>0</v>
      </c>
      <c r="E23" s="46">
        <v>2998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2998</v>
      </c>
      <c r="O23" s="47">
        <f t="shared" si="1"/>
        <v>9.437169478720725E-2</v>
      </c>
      <c r="P23" s="9"/>
    </row>
    <row r="24" spans="1:16">
      <c r="A24" s="12"/>
      <c r="B24" s="25">
        <v>324.72000000000003</v>
      </c>
      <c r="C24" s="20" t="s">
        <v>24</v>
      </c>
      <c r="D24" s="46">
        <v>215524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215524</v>
      </c>
      <c r="O24" s="47">
        <f t="shared" si="1"/>
        <v>6.784311256610426</v>
      </c>
      <c r="P24" s="9"/>
    </row>
    <row r="25" spans="1:16">
      <c r="A25" s="12"/>
      <c r="B25" s="25">
        <v>325.2</v>
      </c>
      <c r="C25" s="20" t="s">
        <v>25</v>
      </c>
      <c r="D25" s="46">
        <v>6316109</v>
      </c>
      <c r="E25" s="46">
        <v>0</v>
      </c>
      <c r="F25" s="46">
        <v>0</v>
      </c>
      <c r="G25" s="46">
        <v>0</v>
      </c>
      <c r="H25" s="46">
        <v>0</v>
      </c>
      <c r="I25" s="46">
        <v>1962456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8278565</v>
      </c>
      <c r="O25" s="47">
        <f t="shared" si="1"/>
        <v>260.59446612943844</v>
      </c>
      <c r="P25" s="9"/>
    </row>
    <row r="26" spans="1:16">
      <c r="A26" s="12"/>
      <c r="B26" s="25">
        <v>329</v>
      </c>
      <c r="C26" s="20" t="s">
        <v>26</v>
      </c>
      <c r="D26" s="46">
        <v>301209</v>
      </c>
      <c r="E26" s="46">
        <v>6418386</v>
      </c>
      <c r="F26" s="46">
        <v>0</v>
      </c>
      <c r="G26" s="46">
        <v>0</v>
      </c>
      <c r="H26" s="46">
        <v>0</v>
      </c>
      <c r="I26" s="46">
        <v>42334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6761929</v>
      </c>
      <c r="O26" s="47">
        <f t="shared" si="1"/>
        <v>212.85346889952154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SUM(D28:D35)</f>
        <v>3554392</v>
      </c>
      <c r="E27" s="32">
        <f t="shared" si="5"/>
        <v>216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3554608</v>
      </c>
      <c r="O27" s="45">
        <f t="shared" si="1"/>
        <v>111.89272223621253</v>
      </c>
      <c r="P27" s="10"/>
    </row>
    <row r="28" spans="1:16">
      <c r="A28" s="12"/>
      <c r="B28" s="25">
        <v>335.12</v>
      </c>
      <c r="C28" s="20" t="s">
        <v>117</v>
      </c>
      <c r="D28" s="46">
        <v>1018737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1018737</v>
      </c>
      <c r="O28" s="47">
        <f t="shared" si="1"/>
        <v>32.068024427096447</v>
      </c>
      <c r="P28" s="9"/>
    </row>
    <row r="29" spans="1:16">
      <c r="A29" s="12"/>
      <c r="B29" s="25">
        <v>335.14</v>
      </c>
      <c r="C29" s="20" t="s">
        <v>118</v>
      </c>
      <c r="D29" s="46">
        <v>2684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2684</v>
      </c>
      <c r="O29" s="47">
        <f t="shared" si="1"/>
        <v>8.4487534626038779E-2</v>
      </c>
      <c r="P29" s="9"/>
    </row>
    <row r="30" spans="1:16">
      <c r="A30" s="12"/>
      <c r="B30" s="25">
        <v>335.15</v>
      </c>
      <c r="C30" s="20" t="s">
        <v>119</v>
      </c>
      <c r="D30" s="46">
        <v>13180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13180</v>
      </c>
      <c r="O30" s="47">
        <f t="shared" si="1"/>
        <v>0.41488290103248554</v>
      </c>
      <c r="P30" s="9"/>
    </row>
    <row r="31" spans="1:16">
      <c r="A31" s="12"/>
      <c r="B31" s="25">
        <v>335.18</v>
      </c>
      <c r="C31" s="20" t="s">
        <v>120</v>
      </c>
      <c r="D31" s="46">
        <v>2155621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2155621</v>
      </c>
      <c r="O31" s="47">
        <f t="shared" si="1"/>
        <v>67.855105766809373</v>
      </c>
      <c r="P31" s="9"/>
    </row>
    <row r="32" spans="1:16">
      <c r="A32" s="12"/>
      <c r="B32" s="25">
        <v>335.49</v>
      </c>
      <c r="C32" s="20" t="s">
        <v>37</v>
      </c>
      <c r="D32" s="46">
        <v>5874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5874</v>
      </c>
      <c r="O32" s="47">
        <f t="shared" si="1"/>
        <v>0.18490304709141275</v>
      </c>
      <c r="P32" s="9"/>
    </row>
    <row r="33" spans="1:16">
      <c r="A33" s="12"/>
      <c r="B33" s="25">
        <v>335.9</v>
      </c>
      <c r="C33" s="20" t="s">
        <v>94</v>
      </c>
      <c r="D33" s="46">
        <v>325554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325554</v>
      </c>
      <c r="O33" s="47">
        <f t="shared" si="1"/>
        <v>10.247859481238983</v>
      </c>
      <c r="P33" s="9"/>
    </row>
    <row r="34" spans="1:16">
      <c r="A34" s="12"/>
      <c r="B34" s="25">
        <v>337.9</v>
      </c>
      <c r="C34" s="20" t="s">
        <v>39</v>
      </c>
      <c r="D34" s="46">
        <v>0</v>
      </c>
      <c r="E34" s="46">
        <v>216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216</v>
      </c>
      <c r="O34" s="47">
        <f t="shared" si="1"/>
        <v>6.7992948879375473E-3</v>
      </c>
      <c r="P34" s="9"/>
    </row>
    <row r="35" spans="1:16">
      <c r="A35" s="12"/>
      <c r="B35" s="25">
        <v>338</v>
      </c>
      <c r="C35" s="20" t="s">
        <v>40</v>
      </c>
      <c r="D35" s="46">
        <v>32742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32742</v>
      </c>
      <c r="O35" s="47">
        <f t="shared" si="1"/>
        <v>1.0306597834298665</v>
      </c>
      <c r="P35" s="9"/>
    </row>
    <row r="36" spans="1:16" ht="15.75">
      <c r="A36" s="29" t="s">
        <v>45</v>
      </c>
      <c r="B36" s="30"/>
      <c r="C36" s="31"/>
      <c r="D36" s="32">
        <f t="shared" ref="D36:M36" si="7">SUM(D37:D49)</f>
        <v>4649862</v>
      </c>
      <c r="E36" s="32">
        <f t="shared" si="7"/>
        <v>38264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13955808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18643934</v>
      </c>
      <c r="O36" s="45">
        <f t="shared" si="1"/>
        <v>586.87780156131953</v>
      </c>
      <c r="P36" s="10"/>
    </row>
    <row r="37" spans="1:16">
      <c r="A37" s="12"/>
      <c r="B37" s="25">
        <v>341.9</v>
      </c>
      <c r="C37" s="20" t="s">
        <v>121</v>
      </c>
      <c r="D37" s="46">
        <v>123539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9" si="8">SUM(D37:M37)</f>
        <v>123539</v>
      </c>
      <c r="O37" s="47">
        <f t="shared" ref="O37:O64" si="9">(N37/O$66)</f>
        <v>3.8887874590783178</v>
      </c>
      <c r="P37" s="9"/>
    </row>
    <row r="38" spans="1:16">
      <c r="A38" s="12"/>
      <c r="B38" s="25">
        <v>342.2</v>
      </c>
      <c r="C38" s="20" t="s">
        <v>49</v>
      </c>
      <c r="D38" s="46">
        <v>40400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40400</v>
      </c>
      <c r="O38" s="47">
        <f t="shared" si="9"/>
        <v>1.2717199697809116</v>
      </c>
      <c r="P38" s="9"/>
    </row>
    <row r="39" spans="1:16">
      <c r="A39" s="12"/>
      <c r="B39" s="25">
        <v>342.5</v>
      </c>
      <c r="C39" s="20" t="s">
        <v>96</v>
      </c>
      <c r="D39" s="46">
        <v>722333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722333</v>
      </c>
      <c r="O39" s="47">
        <f t="shared" si="9"/>
        <v>22.737754973558296</v>
      </c>
      <c r="P39" s="9"/>
    </row>
    <row r="40" spans="1:16">
      <c r="A40" s="12"/>
      <c r="B40" s="25">
        <v>342.6</v>
      </c>
      <c r="C40" s="20" t="s">
        <v>50</v>
      </c>
      <c r="D40" s="46">
        <v>921806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921806</v>
      </c>
      <c r="O40" s="47">
        <f t="shared" si="9"/>
        <v>29.0168093679174</v>
      </c>
      <c r="P40" s="9"/>
    </row>
    <row r="41" spans="1:16">
      <c r="A41" s="12"/>
      <c r="B41" s="25">
        <v>342.9</v>
      </c>
      <c r="C41" s="20" t="s">
        <v>85</v>
      </c>
      <c r="D41" s="46">
        <v>20100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20100</v>
      </c>
      <c r="O41" s="47">
        <f t="shared" si="9"/>
        <v>0.63271216318307733</v>
      </c>
      <c r="P41" s="9"/>
    </row>
    <row r="42" spans="1:16">
      <c r="A42" s="12"/>
      <c r="B42" s="25">
        <v>343.3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5828372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5828372</v>
      </c>
      <c r="O42" s="47">
        <f t="shared" si="9"/>
        <v>183.46675900277009</v>
      </c>
      <c r="P42" s="9"/>
    </row>
    <row r="43" spans="1:16">
      <c r="A43" s="12"/>
      <c r="B43" s="25">
        <v>343.4</v>
      </c>
      <c r="C43" s="20" t="s">
        <v>86</v>
      </c>
      <c r="D43" s="46">
        <v>2541557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2541557</v>
      </c>
      <c r="O43" s="47">
        <f t="shared" si="9"/>
        <v>80.003682951397636</v>
      </c>
      <c r="P43" s="9"/>
    </row>
    <row r="44" spans="1:16">
      <c r="A44" s="12"/>
      <c r="B44" s="25">
        <v>343.5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6882688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6882688</v>
      </c>
      <c r="O44" s="47">
        <f t="shared" si="9"/>
        <v>216.65474691513472</v>
      </c>
      <c r="P44" s="9"/>
    </row>
    <row r="45" spans="1:16">
      <c r="A45" s="12"/>
      <c r="B45" s="25">
        <v>343.8</v>
      </c>
      <c r="C45" s="20" t="s">
        <v>53</v>
      </c>
      <c r="D45" s="46">
        <v>52296</v>
      </c>
      <c r="E45" s="46">
        <v>38264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90560</v>
      </c>
      <c r="O45" s="47">
        <f t="shared" si="9"/>
        <v>2.8506673382019643</v>
      </c>
      <c r="P45" s="9"/>
    </row>
    <row r="46" spans="1:16">
      <c r="A46" s="12"/>
      <c r="B46" s="25">
        <v>343.9</v>
      </c>
      <c r="C46" s="20" t="s">
        <v>54</v>
      </c>
      <c r="D46" s="46">
        <v>5417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5417</v>
      </c>
      <c r="O46" s="47">
        <f t="shared" si="9"/>
        <v>0.17051750188869302</v>
      </c>
      <c r="P46" s="9"/>
    </row>
    <row r="47" spans="1:16">
      <c r="A47" s="12"/>
      <c r="B47" s="25">
        <v>344.5</v>
      </c>
      <c r="C47" s="20" t="s">
        <v>122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1244748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1244748</v>
      </c>
      <c r="O47" s="47">
        <f t="shared" si="9"/>
        <v>39.18244774615966</v>
      </c>
      <c r="P47" s="9"/>
    </row>
    <row r="48" spans="1:16">
      <c r="A48" s="12"/>
      <c r="B48" s="25">
        <v>347.2</v>
      </c>
      <c r="C48" s="20" t="s">
        <v>56</v>
      </c>
      <c r="D48" s="46">
        <v>221014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221014</v>
      </c>
      <c r="O48" s="47">
        <f t="shared" si="9"/>
        <v>6.9571266683455049</v>
      </c>
      <c r="P48" s="9"/>
    </row>
    <row r="49" spans="1:119">
      <c r="A49" s="12"/>
      <c r="B49" s="25">
        <v>347.4</v>
      </c>
      <c r="C49" s="20" t="s">
        <v>88</v>
      </c>
      <c r="D49" s="46">
        <v>1400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1400</v>
      </c>
      <c r="O49" s="47">
        <f t="shared" si="9"/>
        <v>4.4069503903298918E-2</v>
      </c>
      <c r="P49" s="9"/>
    </row>
    <row r="50" spans="1:119" ht="15.75">
      <c r="A50" s="29" t="s">
        <v>46</v>
      </c>
      <c r="B50" s="30"/>
      <c r="C50" s="31"/>
      <c r="D50" s="32">
        <f t="shared" ref="D50:M50" si="10">SUM(D51:D52)</f>
        <v>496691</v>
      </c>
      <c r="E50" s="32">
        <f t="shared" si="10"/>
        <v>58211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191519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4" si="11">SUM(D50:M50)</f>
        <v>746421</v>
      </c>
      <c r="O50" s="45">
        <f t="shared" si="9"/>
        <v>23.496002266431628</v>
      </c>
      <c r="P50" s="10"/>
    </row>
    <row r="51" spans="1:119">
      <c r="A51" s="13"/>
      <c r="B51" s="39">
        <v>351.1</v>
      </c>
      <c r="C51" s="21" t="s">
        <v>59</v>
      </c>
      <c r="D51" s="46">
        <v>83661</v>
      </c>
      <c r="E51" s="46">
        <v>58211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141872</v>
      </c>
      <c r="O51" s="47">
        <f t="shared" si="9"/>
        <v>4.465877612692017</v>
      </c>
      <c r="P51" s="9"/>
    </row>
    <row r="52" spans="1:119">
      <c r="A52" s="13"/>
      <c r="B52" s="39">
        <v>354</v>
      </c>
      <c r="C52" s="21" t="s">
        <v>60</v>
      </c>
      <c r="D52" s="46">
        <v>413030</v>
      </c>
      <c r="E52" s="46">
        <v>0</v>
      </c>
      <c r="F52" s="46">
        <v>0</v>
      </c>
      <c r="G52" s="46">
        <v>0</v>
      </c>
      <c r="H52" s="46">
        <v>0</v>
      </c>
      <c r="I52" s="46">
        <v>191519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604549</v>
      </c>
      <c r="O52" s="47">
        <f t="shared" si="9"/>
        <v>19.030124653739612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SUM(D54:D59)</f>
        <v>3048731</v>
      </c>
      <c r="E53" s="32">
        <f t="shared" si="12"/>
        <v>937192</v>
      </c>
      <c r="F53" s="32">
        <f t="shared" si="12"/>
        <v>900</v>
      </c>
      <c r="G53" s="32">
        <f t="shared" si="12"/>
        <v>0</v>
      </c>
      <c r="H53" s="32">
        <f t="shared" si="12"/>
        <v>0</v>
      </c>
      <c r="I53" s="32">
        <f t="shared" si="12"/>
        <v>2606859</v>
      </c>
      <c r="J53" s="32">
        <f t="shared" si="12"/>
        <v>0</v>
      </c>
      <c r="K53" s="32">
        <f t="shared" si="12"/>
        <v>14125503</v>
      </c>
      <c r="L53" s="32">
        <f t="shared" si="12"/>
        <v>811289</v>
      </c>
      <c r="M53" s="32">
        <f t="shared" si="12"/>
        <v>0</v>
      </c>
      <c r="N53" s="32">
        <f t="shared" si="11"/>
        <v>21530474</v>
      </c>
      <c r="O53" s="45">
        <f t="shared" si="9"/>
        <v>677.74093427348271</v>
      </c>
      <c r="P53" s="10"/>
    </row>
    <row r="54" spans="1:119">
      <c r="A54" s="12"/>
      <c r="B54" s="25">
        <v>361.1</v>
      </c>
      <c r="C54" s="20" t="s">
        <v>61</v>
      </c>
      <c r="D54" s="46">
        <v>1025022</v>
      </c>
      <c r="E54" s="46">
        <v>103544</v>
      </c>
      <c r="F54" s="46">
        <v>900</v>
      </c>
      <c r="G54" s="46">
        <v>0</v>
      </c>
      <c r="H54" s="46">
        <v>0</v>
      </c>
      <c r="I54" s="46">
        <v>533492</v>
      </c>
      <c r="J54" s="46">
        <v>0</v>
      </c>
      <c r="K54" s="46">
        <v>2027324</v>
      </c>
      <c r="L54" s="46">
        <v>1428715</v>
      </c>
      <c r="M54" s="46">
        <v>0</v>
      </c>
      <c r="N54" s="46">
        <f t="shared" si="11"/>
        <v>5118997</v>
      </c>
      <c r="O54" s="47">
        <f t="shared" si="9"/>
        <v>161.13689876605389</v>
      </c>
      <c r="P54" s="9"/>
    </row>
    <row r="55" spans="1:119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1090387</v>
      </c>
      <c r="L55" s="46">
        <v>-892426</v>
      </c>
      <c r="M55" s="46">
        <v>0</v>
      </c>
      <c r="N55" s="46">
        <f t="shared" si="11"/>
        <v>197961</v>
      </c>
      <c r="O55" s="47">
        <f t="shared" si="9"/>
        <v>6.231459330143541</v>
      </c>
      <c r="P55" s="9"/>
    </row>
    <row r="56" spans="1:119">
      <c r="A56" s="12"/>
      <c r="B56" s="25">
        <v>362</v>
      </c>
      <c r="C56" s="20" t="s">
        <v>63</v>
      </c>
      <c r="D56" s="46">
        <v>710507</v>
      </c>
      <c r="E56" s="46">
        <v>0</v>
      </c>
      <c r="F56" s="46">
        <v>0</v>
      </c>
      <c r="G56" s="46">
        <v>0</v>
      </c>
      <c r="H56" s="46">
        <v>0</v>
      </c>
      <c r="I56" s="46">
        <v>1050666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1761173</v>
      </c>
      <c r="O56" s="47">
        <f t="shared" si="9"/>
        <v>55.438585998489046</v>
      </c>
      <c r="P56" s="9"/>
    </row>
    <row r="57" spans="1:119">
      <c r="A57" s="12"/>
      <c r="B57" s="25">
        <v>364</v>
      </c>
      <c r="C57" s="20" t="s">
        <v>124</v>
      </c>
      <c r="D57" s="46">
        <v>68330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68330</v>
      </c>
      <c r="O57" s="47">
        <f t="shared" si="9"/>
        <v>2.1509065726517251</v>
      </c>
      <c r="P57" s="9"/>
    </row>
    <row r="58" spans="1:119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10931770</v>
      </c>
      <c r="L58" s="46">
        <v>275000</v>
      </c>
      <c r="M58" s="46">
        <v>0</v>
      </c>
      <c r="N58" s="46">
        <f t="shared" si="11"/>
        <v>11206770</v>
      </c>
      <c r="O58" s="47">
        <f t="shared" si="9"/>
        <v>352.76913875598086</v>
      </c>
      <c r="P58" s="9"/>
    </row>
    <row r="59" spans="1:119">
      <c r="A59" s="12"/>
      <c r="B59" s="25">
        <v>369.9</v>
      </c>
      <c r="C59" s="20" t="s">
        <v>68</v>
      </c>
      <c r="D59" s="46">
        <v>1244872</v>
      </c>
      <c r="E59" s="46">
        <v>833648</v>
      </c>
      <c r="F59" s="46">
        <v>0</v>
      </c>
      <c r="G59" s="46">
        <v>0</v>
      </c>
      <c r="H59" s="46">
        <v>0</v>
      </c>
      <c r="I59" s="46">
        <v>1022701</v>
      </c>
      <c r="J59" s="46">
        <v>0</v>
      </c>
      <c r="K59" s="46">
        <v>76022</v>
      </c>
      <c r="L59" s="46">
        <v>0</v>
      </c>
      <c r="M59" s="46">
        <v>0</v>
      </c>
      <c r="N59" s="46">
        <f t="shared" si="11"/>
        <v>3177243</v>
      </c>
      <c r="O59" s="47">
        <f t="shared" si="9"/>
        <v>100.01394485016368</v>
      </c>
      <c r="P59" s="9"/>
    </row>
    <row r="60" spans="1:119" ht="15.75">
      <c r="A60" s="29" t="s">
        <v>47</v>
      </c>
      <c r="B60" s="30"/>
      <c r="C60" s="31"/>
      <c r="D60" s="32">
        <f t="shared" ref="D60:M60" si="13">SUM(D61:D63)</f>
        <v>5260317</v>
      </c>
      <c r="E60" s="32">
        <f t="shared" si="13"/>
        <v>1748839</v>
      </c>
      <c r="F60" s="32">
        <f t="shared" si="13"/>
        <v>1063501</v>
      </c>
      <c r="G60" s="32">
        <f t="shared" si="13"/>
        <v>755187</v>
      </c>
      <c r="H60" s="32">
        <f t="shared" si="13"/>
        <v>0</v>
      </c>
      <c r="I60" s="32">
        <f t="shared" si="13"/>
        <v>405216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9233060</v>
      </c>
      <c r="O60" s="45">
        <f t="shared" si="9"/>
        <v>290.64026693528081</v>
      </c>
      <c r="P60" s="9"/>
    </row>
    <row r="61" spans="1:119">
      <c r="A61" s="12"/>
      <c r="B61" s="25">
        <v>381</v>
      </c>
      <c r="C61" s="20" t="s">
        <v>69</v>
      </c>
      <c r="D61" s="46">
        <v>5260317</v>
      </c>
      <c r="E61" s="46">
        <v>1748839</v>
      </c>
      <c r="F61" s="46">
        <v>1063501</v>
      </c>
      <c r="G61" s="46">
        <v>755187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8827844</v>
      </c>
      <c r="O61" s="47">
        <f t="shared" si="9"/>
        <v>277.88478972550996</v>
      </c>
      <c r="P61" s="9"/>
    </row>
    <row r="62" spans="1:119">
      <c r="A62" s="12"/>
      <c r="B62" s="25">
        <v>389.1</v>
      </c>
      <c r="C62" s="20" t="s">
        <v>142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361466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361466</v>
      </c>
      <c r="O62" s="47">
        <f t="shared" si="9"/>
        <v>11.378305212792748</v>
      </c>
      <c r="P62" s="9"/>
    </row>
    <row r="63" spans="1:119" ht="15.75" thickBot="1">
      <c r="A63" s="12"/>
      <c r="B63" s="25">
        <v>389.9</v>
      </c>
      <c r="C63" s="20" t="s">
        <v>145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43750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43750</v>
      </c>
      <c r="O63" s="47">
        <f t="shared" si="9"/>
        <v>1.3771719969780911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4">SUM(D5,D17,D27,D36,D50,D53,D60)</f>
        <v>58920187</v>
      </c>
      <c r="E64" s="15">
        <f t="shared" si="14"/>
        <v>9204106</v>
      </c>
      <c r="F64" s="15">
        <f t="shared" si="14"/>
        <v>1064401</v>
      </c>
      <c r="G64" s="15">
        <f t="shared" si="14"/>
        <v>755187</v>
      </c>
      <c r="H64" s="15">
        <f t="shared" si="14"/>
        <v>0</v>
      </c>
      <c r="I64" s="15">
        <f t="shared" si="14"/>
        <v>19527189</v>
      </c>
      <c r="J64" s="15">
        <f t="shared" si="14"/>
        <v>0</v>
      </c>
      <c r="K64" s="15">
        <f t="shared" si="14"/>
        <v>14125503</v>
      </c>
      <c r="L64" s="15">
        <f t="shared" si="14"/>
        <v>811289</v>
      </c>
      <c r="M64" s="15">
        <f t="shared" si="14"/>
        <v>0</v>
      </c>
      <c r="N64" s="15">
        <f t="shared" si="11"/>
        <v>104407862</v>
      </c>
      <c r="O64" s="38">
        <f t="shared" si="9"/>
        <v>3286.5733442457818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146</v>
      </c>
      <c r="M66" s="48"/>
      <c r="N66" s="48"/>
      <c r="O66" s="43">
        <v>31768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29683430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29683430</v>
      </c>
      <c r="O5" s="33">
        <f t="shared" ref="O5:O36" si="1">(N5/O$68)</f>
        <v>934.76397417729493</v>
      </c>
      <c r="P5" s="6"/>
    </row>
    <row r="6" spans="1:133">
      <c r="A6" s="12"/>
      <c r="B6" s="25">
        <v>311</v>
      </c>
      <c r="C6" s="20" t="s">
        <v>3</v>
      </c>
      <c r="D6" s="46">
        <v>23028779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23028779</v>
      </c>
      <c r="O6" s="47">
        <f t="shared" si="1"/>
        <v>725.2016690284994</v>
      </c>
      <c r="P6" s="9"/>
    </row>
    <row r="7" spans="1:133">
      <c r="A7" s="12"/>
      <c r="B7" s="25">
        <v>312.41000000000003</v>
      </c>
      <c r="C7" s="20" t="s">
        <v>12</v>
      </c>
      <c r="D7" s="46">
        <v>333409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333409</v>
      </c>
      <c r="O7" s="47">
        <f t="shared" si="1"/>
        <v>10.499417414580382</v>
      </c>
      <c r="P7" s="9"/>
    </row>
    <row r="8" spans="1:133">
      <c r="A8" s="12"/>
      <c r="B8" s="25">
        <v>312.42</v>
      </c>
      <c r="C8" s="20" t="s">
        <v>11</v>
      </c>
      <c r="D8" s="46">
        <v>303854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303854</v>
      </c>
      <c r="O8" s="47">
        <f t="shared" si="1"/>
        <v>9.5686978428593914</v>
      </c>
      <c r="P8" s="9"/>
    </row>
    <row r="9" spans="1:133">
      <c r="A9" s="12"/>
      <c r="B9" s="25">
        <v>312.51</v>
      </c>
      <c r="C9" s="20" t="s">
        <v>78</v>
      </c>
      <c r="D9" s="46">
        <v>141123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141123</v>
      </c>
      <c r="O9" s="47">
        <f t="shared" si="1"/>
        <v>4.4441190363722249</v>
      </c>
      <c r="P9" s="9"/>
    </row>
    <row r="10" spans="1:133">
      <c r="A10" s="12"/>
      <c r="B10" s="25">
        <v>312.52</v>
      </c>
      <c r="C10" s="20" t="s">
        <v>114</v>
      </c>
      <c r="D10" s="46">
        <v>250051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250051</v>
      </c>
      <c r="O10" s="47">
        <f t="shared" si="1"/>
        <v>7.8743819870886478</v>
      </c>
      <c r="P10" s="9"/>
    </row>
    <row r="11" spans="1:133">
      <c r="A11" s="12"/>
      <c r="B11" s="25">
        <v>314.10000000000002</v>
      </c>
      <c r="C11" s="20" t="s">
        <v>13</v>
      </c>
      <c r="D11" s="46">
        <v>2990336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2990336</v>
      </c>
      <c r="O11" s="47">
        <f t="shared" si="1"/>
        <v>94.168981262793267</v>
      </c>
      <c r="P11" s="9"/>
    </row>
    <row r="12" spans="1:133">
      <c r="A12" s="12"/>
      <c r="B12" s="25">
        <v>314.3</v>
      </c>
      <c r="C12" s="20" t="s">
        <v>14</v>
      </c>
      <c r="D12" s="46">
        <v>866230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866230</v>
      </c>
      <c r="O12" s="47">
        <f t="shared" si="1"/>
        <v>27.278538812785389</v>
      </c>
      <c r="P12" s="9"/>
    </row>
    <row r="13" spans="1:133">
      <c r="A13" s="12"/>
      <c r="B13" s="25">
        <v>314.39999999999998</v>
      </c>
      <c r="C13" s="20" t="s">
        <v>83</v>
      </c>
      <c r="D13" s="46">
        <v>22394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22394</v>
      </c>
      <c r="O13" s="47">
        <f t="shared" si="1"/>
        <v>0.70521177767280741</v>
      </c>
      <c r="P13" s="9"/>
    </row>
    <row r="14" spans="1:133">
      <c r="A14" s="12"/>
      <c r="B14" s="25">
        <v>314.8</v>
      </c>
      <c r="C14" s="20" t="s">
        <v>16</v>
      </c>
      <c r="D14" s="46">
        <v>30163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30163</v>
      </c>
      <c r="O14" s="47">
        <f t="shared" si="1"/>
        <v>0.94986616280900649</v>
      </c>
      <c r="P14" s="9"/>
    </row>
    <row r="15" spans="1:133">
      <c r="A15" s="12"/>
      <c r="B15" s="25">
        <v>315</v>
      </c>
      <c r="C15" s="20" t="s">
        <v>115</v>
      </c>
      <c r="D15" s="46">
        <v>1055424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1055424</v>
      </c>
      <c r="O15" s="47">
        <f t="shared" si="1"/>
        <v>33.23646669815777</v>
      </c>
      <c r="P15" s="9"/>
    </row>
    <row r="16" spans="1:133">
      <c r="A16" s="12"/>
      <c r="B16" s="25">
        <v>316</v>
      </c>
      <c r="C16" s="20" t="s">
        <v>116</v>
      </c>
      <c r="D16" s="46">
        <v>661667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661667</v>
      </c>
      <c r="O16" s="47">
        <f t="shared" si="1"/>
        <v>20.836624153676585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SUM(D18:D28)</f>
        <v>9962336</v>
      </c>
      <c r="E17" s="32">
        <f t="shared" si="3"/>
        <v>4213182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2358956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16534474</v>
      </c>
      <c r="O17" s="45">
        <f t="shared" si="1"/>
        <v>520.68883640371598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3105518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3105518</v>
      </c>
      <c r="O18" s="47">
        <f t="shared" si="1"/>
        <v>97.796189576444661</v>
      </c>
      <c r="P18" s="9"/>
    </row>
    <row r="19" spans="1:16">
      <c r="A19" s="12"/>
      <c r="B19" s="25">
        <v>323.10000000000002</v>
      </c>
      <c r="C19" s="20" t="s">
        <v>20</v>
      </c>
      <c r="D19" s="46">
        <v>2123497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2123497</v>
      </c>
      <c r="O19" s="47">
        <f t="shared" si="1"/>
        <v>66.871264367816096</v>
      </c>
      <c r="P19" s="9"/>
    </row>
    <row r="20" spans="1:16">
      <c r="A20" s="12"/>
      <c r="B20" s="25">
        <v>323.39999999999998</v>
      </c>
      <c r="C20" s="20" t="s">
        <v>21</v>
      </c>
      <c r="D20" s="46">
        <v>19743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19743</v>
      </c>
      <c r="O20" s="47">
        <f t="shared" si="1"/>
        <v>0.62172886159659901</v>
      </c>
      <c r="P20" s="9"/>
    </row>
    <row r="21" spans="1:16">
      <c r="A21" s="12"/>
      <c r="B21" s="25">
        <v>323.7</v>
      </c>
      <c r="C21" s="20" t="s">
        <v>22</v>
      </c>
      <c r="D21" s="46">
        <v>612374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612374</v>
      </c>
      <c r="O21" s="47">
        <f t="shared" si="1"/>
        <v>19.284333175877816</v>
      </c>
      <c r="P21" s="9"/>
    </row>
    <row r="22" spans="1:16">
      <c r="A22" s="12"/>
      <c r="B22" s="25">
        <v>324.12</v>
      </c>
      <c r="C22" s="20" t="s">
        <v>23</v>
      </c>
      <c r="D22" s="46">
        <v>502328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502328</v>
      </c>
      <c r="O22" s="47">
        <f t="shared" si="1"/>
        <v>15.818863171154149</v>
      </c>
      <c r="P22" s="9"/>
    </row>
    <row r="23" spans="1:16">
      <c r="A23" s="12"/>
      <c r="B23" s="25">
        <v>324.20999999999998</v>
      </c>
      <c r="C23" s="20" t="s">
        <v>140</v>
      </c>
      <c r="D23" s="46">
        <v>0</v>
      </c>
      <c r="E23" s="46">
        <v>6528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6528</v>
      </c>
      <c r="O23" s="47">
        <f t="shared" si="1"/>
        <v>0.20557392536608407</v>
      </c>
      <c r="P23" s="9"/>
    </row>
    <row r="24" spans="1:16">
      <c r="A24" s="12"/>
      <c r="B24" s="25">
        <v>324.22000000000003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383147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383147</v>
      </c>
      <c r="O24" s="47">
        <f t="shared" si="1"/>
        <v>12.065721933553771</v>
      </c>
      <c r="P24" s="9"/>
    </row>
    <row r="25" spans="1:16">
      <c r="A25" s="12"/>
      <c r="B25" s="25">
        <v>324.32</v>
      </c>
      <c r="C25" s="20" t="s">
        <v>135</v>
      </c>
      <c r="D25" s="46">
        <v>0</v>
      </c>
      <c r="E25" s="46">
        <v>78000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78000</v>
      </c>
      <c r="O25" s="47">
        <f t="shared" si="1"/>
        <v>2.4563060935285783</v>
      </c>
      <c r="P25" s="9"/>
    </row>
    <row r="26" spans="1:16">
      <c r="A26" s="12"/>
      <c r="B26" s="25">
        <v>324.72000000000003</v>
      </c>
      <c r="C26" s="20" t="s">
        <v>24</v>
      </c>
      <c r="D26" s="46">
        <v>142020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142020</v>
      </c>
      <c r="O26" s="47">
        <f t="shared" si="1"/>
        <v>4.4723665564478035</v>
      </c>
      <c r="P26" s="9"/>
    </row>
    <row r="27" spans="1:16">
      <c r="A27" s="12"/>
      <c r="B27" s="25">
        <v>325.2</v>
      </c>
      <c r="C27" s="20" t="s">
        <v>25</v>
      </c>
      <c r="D27" s="46">
        <v>6249500</v>
      </c>
      <c r="E27" s="46">
        <v>0</v>
      </c>
      <c r="F27" s="46">
        <v>0</v>
      </c>
      <c r="G27" s="46">
        <v>0</v>
      </c>
      <c r="H27" s="46">
        <v>0</v>
      </c>
      <c r="I27" s="46">
        <v>1968080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8217580</v>
      </c>
      <c r="O27" s="47">
        <f t="shared" si="1"/>
        <v>258.78066446228939</v>
      </c>
      <c r="P27" s="9"/>
    </row>
    <row r="28" spans="1:16">
      <c r="A28" s="12"/>
      <c r="B28" s="25">
        <v>329</v>
      </c>
      <c r="C28" s="20" t="s">
        <v>26</v>
      </c>
      <c r="D28" s="46">
        <v>312874</v>
      </c>
      <c r="E28" s="46">
        <v>1023136</v>
      </c>
      <c r="F28" s="46">
        <v>0</v>
      </c>
      <c r="G28" s="46">
        <v>0</v>
      </c>
      <c r="H28" s="46">
        <v>0</v>
      </c>
      <c r="I28" s="46">
        <v>7729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1343739</v>
      </c>
      <c r="O28" s="47">
        <f t="shared" si="1"/>
        <v>42.315824279640999</v>
      </c>
      <c r="P28" s="9"/>
    </row>
    <row r="29" spans="1:16" ht="15.75">
      <c r="A29" s="29" t="s">
        <v>28</v>
      </c>
      <c r="B29" s="30"/>
      <c r="C29" s="31"/>
      <c r="D29" s="32">
        <f t="shared" ref="D29:M29" si="5">SUM(D30:D37)</f>
        <v>3453960</v>
      </c>
      <c r="E29" s="32">
        <f t="shared" si="5"/>
        <v>135492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3589452</v>
      </c>
      <c r="O29" s="45">
        <f t="shared" si="1"/>
        <v>113.03580538497874</v>
      </c>
      <c r="P29" s="10"/>
    </row>
    <row r="30" spans="1:16">
      <c r="A30" s="12"/>
      <c r="B30" s="25">
        <v>335.12</v>
      </c>
      <c r="C30" s="20" t="s">
        <v>117</v>
      </c>
      <c r="D30" s="46">
        <v>906299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906299</v>
      </c>
      <c r="O30" s="47">
        <f t="shared" si="1"/>
        <v>28.540355849472522</v>
      </c>
      <c r="P30" s="9"/>
    </row>
    <row r="31" spans="1:16">
      <c r="A31" s="12"/>
      <c r="B31" s="25">
        <v>335.14</v>
      </c>
      <c r="C31" s="20" t="s">
        <v>118</v>
      </c>
      <c r="D31" s="46">
        <v>2391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2391</v>
      </c>
      <c r="O31" s="47">
        <f t="shared" si="1"/>
        <v>7.5295229097779873E-2</v>
      </c>
      <c r="P31" s="9"/>
    </row>
    <row r="32" spans="1:16">
      <c r="A32" s="12"/>
      <c r="B32" s="25">
        <v>335.15</v>
      </c>
      <c r="C32" s="20" t="s">
        <v>119</v>
      </c>
      <c r="D32" s="46">
        <v>27416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27416</v>
      </c>
      <c r="O32" s="47">
        <f t="shared" si="1"/>
        <v>0.86336010077153202</v>
      </c>
      <c r="P32" s="9"/>
    </row>
    <row r="33" spans="1:16">
      <c r="A33" s="12"/>
      <c r="B33" s="25">
        <v>335.18</v>
      </c>
      <c r="C33" s="20" t="s">
        <v>120</v>
      </c>
      <c r="D33" s="46">
        <v>2205840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2205840</v>
      </c>
      <c r="O33" s="47">
        <f t="shared" si="1"/>
        <v>69.464336324988196</v>
      </c>
      <c r="P33" s="9"/>
    </row>
    <row r="34" spans="1:16">
      <c r="A34" s="12"/>
      <c r="B34" s="25">
        <v>335.49</v>
      </c>
      <c r="C34" s="20" t="s">
        <v>37</v>
      </c>
      <c r="D34" s="46">
        <v>5570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5570</v>
      </c>
      <c r="O34" s="47">
        <f t="shared" si="1"/>
        <v>0.17540544796095103</v>
      </c>
      <c r="P34" s="9"/>
    </row>
    <row r="35" spans="1:16">
      <c r="A35" s="12"/>
      <c r="B35" s="25">
        <v>335.9</v>
      </c>
      <c r="C35" s="20" t="s">
        <v>94</v>
      </c>
      <c r="D35" s="46">
        <v>275830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275830</v>
      </c>
      <c r="O35" s="47">
        <f t="shared" si="1"/>
        <v>8.6861911509998428</v>
      </c>
      <c r="P35" s="9"/>
    </row>
    <row r="36" spans="1:16">
      <c r="A36" s="12"/>
      <c r="B36" s="25">
        <v>337.3</v>
      </c>
      <c r="C36" s="20" t="s">
        <v>141</v>
      </c>
      <c r="D36" s="46">
        <v>0</v>
      </c>
      <c r="E36" s="46">
        <v>135492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135492</v>
      </c>
      <c r="O36" s="47">
        <f t="shared" si="1"/>
        <v>4.266792631081719</v>
      </c>
      <c r="P36" s="9"/>
    </row>
    <row r="37" spans="1:16">
      <c r="A37" s="12"/>
      <c r="B37" s="25">
        <v>338</v>
      </c>
      <c r="C37" s="20" t="s">
        <v>40</v>
      </c>
      <c r="D37" s="46">
        <v>30614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30614</v>
      </c>
      <c r="O37" s="47">
        <f t="shared" ref="O37:O66" si="7">(N37/O$68)</f>
        <v>0.96406865060620373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SUM(D39:D51)</f>
        <v>4393137</v>
      </c>
      <c r="E38" s="32">
        <f t="shared" si="8"/>
        <v>36170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13808538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18237845</v>
      </c>
      <c r="O38" s="45">
        <f t="shared" si="7"/>
        <v>574.32986931191942</v>
      </c>
      <c r="P38" s="10"/>
    </row>
    <row r="39" spans="1:16">
      <c r="A39" s="12"/>
      <c r="B39" s="25">
        <v>341.9</v>
      </c>
      <c r="C39" s="20" t="s">
        <v>121</v>
      </c>
      <c r="D39" s="46">
        <v>143063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9">SUM(D39:M39)</f>
        <v>143063</v>
      </c>
      <c r="O39" s="47">
        <f t="shared" si="7"/>
        <v>4.5052117776728071</v>
      </c>
      <c r="P39" s="9"/>
    </row>
    <row r="40" spans="1:16">
      <c r="A40" s="12"/>
      <c r="B40" s="25">
        <v>342.2</v>
      </c>
      <c r="C40" s="20" t="s">
        <v>49</v>
      </c>
      <c r="D40" s="46">
        <v>40575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40575</v>
      </c>
      <c r="O40" s="47">
        <f t="shared" si="7"/>
        <v>1.2777515351913085</v>
      </c>
      <c r="P40" s="9"/>
    </row>
    <row r="41" spans="1:16">
      <c r="A41" s="12"/>
      <c r="B41" s="25">
        <v>342.5</v>
      </c>
      <c r="C41" s="20" t="s">
        <v>96</v>
      </c>
      <c r="D41" s="46">
        <v>405384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405384</v>
      </c>
      <c r="O41" s="47">
        <f t="shared" si="7"/>
        <v>12.765989607935758</v>
      </c>
      <c r="P41" s="9"/>
    </row>
    <row r="42" spans="1:16">
      <c r="A42" s="12"/>
      <c r="B42" s="25">
        <v>342.6</v>
      </c>
      <c r="C42" s="20" t="s">
        <v>50</v>
      </c>
      <c r="D42" s="46">
        <v>1042925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1042925</v>
      </c>
      <c r="O42" s="47">
        <f t="shared" si="7"/>
        <v>32.842859392221698</v>
      </c>
      <c r="P42" s="9"/>
    </row>
    <row r="43" spans="1:16">
      <c r="A43" s="12"/>
      <c r="B43" s="25">
        <v>342.9</v>
      </c>
      <c r="C43" s="20" t="s">
        <v>85</v>
      </c>
      <c r="D43" s="46">
        <v>18576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18576</v>
      </c>
      <c r="O43" s="47">
        <f t="shared" si="7"/>
        <v>0.58497874350495982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5763790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5763790</v>
      </c>
      <c r="O44" s="47">
        <f t="shared" si="7"/>
        <v>181.50810895921902</v>
      </c>
      <c r="P44" s="9"/>
    </row>
    <row r="45" spans="1:16">
      <c r="A45" s="12"/>
      <c r="B45" s="25">
        <v>343.4</v>
      </c>
      <c r="C45" s="20" t="s">
        <v>86</v>
      </c>
      <c r="D45" s="46">
        <v>2499069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2499069</v>
      </c>
      <c r="O45" s="47">
        <f t="shared" si="7"/>
        <v>78.698441190363724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6755689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6755689</v>
      </c>
      <c r="O46" s="47">
        <f t="shared" si="7"/>
        <v>212.74410329082033</v>
      </c>
      <c r="P46" s="9"/>
    </row>
    <row r="47" spans="1:16">
      <c r="A47" s="12"/>
      <c r="B47" s="25">
        <v>343.8</v>
      </c>
      <c r="C47" s="20" t="s">
        <v>53</v>
      </c>
      <c r="D47" s="46">
        <v>50770</v>
      </c>
      <c r="E47" s="46">
        <v>36170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86940</v>
      </c>
      <c r="O47" s="47">
        <f t="shared" si="7"/>
        <v>2.737836561171469</v>
      </c>
      <c r="P47" s="9"/>
    </row>
    <row r="48" spans="1:16">
      <c r="A48" s="12"/>
      <c r="B48" s="25">
        <v>343.9</v>
      </c>
      <c r="C48" s="20" t="s">
        <v>54</v>
      </c>
      <c r="D48" s="46">
        <v>3224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3224</v>
      </c>
      <c r="O48" s="47">
        <f t="shared" si="7"/>
        <v>0.10152731853251457</v>
      </c>
      <c r="P48" s="9"/>
    </row>
    <row r="49" spans="1:16">
      <c r="A49" s="12"/>
      <c r="B49" s="25">
        <v>344.5</v>
      </c>
      <c r="C49" s="20" t="s">
        <v>122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1289059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1289059</v>
      </c>
      <c r="O49" s="47">
        <f t="shared" si="7"/>
        <v>40.59389072586994</v>
      </c>
      <c r="P49" s="9"/>
    </row>
    <row r="50" spans="1:16">
      <c r="A50" s="12"/>
      <c r="B50" s="25">
        <v>347.2</v>
      </c>
      <c r="C50" s="20" t="s">
        <v>56</v>
      </c>
      <c r="D50" s="46">
        <v>183842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183842</v>
      </c>
      <c r="O50" s="47">
        <f t="shared" si="7"/>
        <v>5.7893874980318056</v>
      </c>
      <c r="P50" s="9"/>
    </row>
    <row r="51" spans="1:16">
      <c r="A51" s="12"/>
      <c r="B51" s="25">
        <v>347.4</v>
      </c>
      <c r="C51" s="20" t="s">
        <v>88</v>
      </c>
      <c r="D51" s="46">
        <v>5709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5709</v>
      </c>
      <c r="O51" s="47">
        <f t="shared" si="7"/>
        <v>0.17978271138403401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SUM(D53:D54)</f>
        <v>382418</v>
      </c>
      <c r="E52" s="32">
        <f t="shared" si="10"/>
        <v>4533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227552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614503</v>
      </c>
      <c r="O52" s="45">
        <f t="shared" si="7"/>
        <v>19.35137773578964</v>
      </c>
      <c r="P52" s="10"/>
    </row>
    <row r="53" spans="1:16">
      <c r="A53" s="13"/>
      <c r="B53" s="39">
        <v>351.1</v>
      </c>
      <c r="C53" s="21" t="s">
        <v>59</v>
      </c>
      <c r="D53" s="46">
        <v>88083</v>
      </c>
      <c r="E53" s="46">
        <v>4533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92616</v>
      </c>
      <c r="O53" s="47">
        <f t="shared" si="7"/>
        <v>2.9165800661313179</v>
      </c>
      <c r="P53" s="9"/>
    </row>
    <row r="54" spans="1:16">
      <c r="A54" s="13"/>
      <c r="B54" s="39">
        <v>354</v>
      </c>
      <c r="C54" s="21" t="s">
        <v>60</v>
      </c>
      <c r="D54" s="46">
        <v>294335</v>
      </c>
      <c r="E54" s="46">
        <v>0</v>
      </c>
      <c r="F54" s="46">
        <v>0</v>
      </c>
      <c r="G54" s="46">
        <v>0</v>
      </c>
      <c r="H54" s="46">
        <v>0</v>
      </c>
      <c r="I54" s="46">
        <v>227552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521887</v>
      </c>
      <c r="O54" s="47">
        <f t="shared" si="7"/>
        <v>16.434797669658323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SUM(D56:D62)</f>
        <v>2797432</v>
      </c>
      <c r="E55" s="32">
        <f t="shared" si="11"/>
        <v>267425</v>
      </c>
      <c r="F55" s="32">
        <f t="shared" si="11"/>
        <v>409</v>
      </c>
      <c r="G55" s="32">
        <f t="shared" si="11"/>
        <v>0</v>
      </c>
      <c r="H55" s="32">
        <f t="shared" si="11"/>
        <v>0</v>
      </c>
      <c r="I55" s="32">
        <f t="shared" si="11"/>
        <v>2203490</v>
      </c>
      <c r="J55" s="32">
        <f t="shared" si="11"/>
        <v>0</v>
      </c>
      <c r="K55" s="32">
        <f t="shared" si="11"/>
        <v>16793966</v>
      </c>
      <c r="L55" s="32">
        <f t="shared" si="11"/>
        <v>488896</v>
      </c>
      <c r="M55" s="32">
        <f t="shared" si="11"/>
        <v>0</v>
      </c>
      <c r="N55" s="32">
        <f>SUM(D55:M55)</f>
        <v>22551618</v>
      </c>
      <c r="O55" s="45">
        <f t="shared" si="7"/>
        <v>710.17534246575337</v>
      </c>
      <c r="P55" s="10"/>
    </row>
    <row r="56" spans="1:16">
      <c r="A56" s="12"/>
      <c r="B56" s="25">
        <v>361.1</v>
      </c>
      <c r="C56" s="20" t="s">
        <v>61</v>
      </c>
      <c r="D56" s="46">
        <v>659470</v>
      </c>
      <c r="E56" s="46">
        <v>69489</v>
      </c>
      <c r="F56" s="46">
        <v>409</v>
      </c>
      <c r="G56" s="46">
        <v>0</v>
      </c>
      <c r="H56" s="46">
        <v>0</v>
      </c>
      <c r="I56" s="46">
        <v>348390</v>
      </c>
      <c r="J56" s="46">
        <v>0</v>
      </c>
      <c r="K56" s="46">
        <v>1793970</v>
      </c>
      <c r="L56" s="46">
        <v>781405</v>
      </c>
      <c r="M56" s="46">
        <v>0</v>
      </c>
      <c r="N56" s="46">
        <f>SUM(D56:M56)</f>
        <v>3653133</v>
      </c>
      <c r="O56" s="47">
        <f t="shared" si="7"/>
        <v>115.04119036372225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4903777</v>
      </c>
      <c r="L57" s="46">
        <v>-292509</v>
      </c>
      <c r="M57" s="46">
        <v>0</v>
      </c>
      <c r="N57" s="46">
        <f t="shared" ref="N57:N62" si="12">SUM(D57:M57)</f>
        <v>4611268</v>
      </c>
      <c r="O57" s="47">
        <f t="shared" si="7"/>
        <v>145.21391906786332</v>
      </c>
      <c r="P57" s="9"/>
    </row>
    <row r="58" spans="1:16">
      <c r="A58" s="12"/>
      <c r="B58" s="25">
        <v>362</v>
      </c>
      <c r="C58" s="20" t="s">
        <v>63</v>
      </c>
      <c r="D58" s="46">
        <v>881589</v>
      </c>
      <c r="E58" s="46">
        <v>0</v>
      </c>
      <c r="F58" s="46">
        <v>0</v>
      </c>
      <c r="G58" s="46">
        <v>0</v>
      </c>
      <c r="H58" s="46">
        <v>0</v>
      </c>
      <c r="I58" s="46">
        <v>983120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1864709</v>
      </c>
      <c r="O58" s="47">
        <f t="shared" si="7"/>
        <v>58.72174460714848</v>
      </c>
      <c r="P58" s="9"/>
    </row>
    <row r="59" spans="1:16">
      <c r="A59" s="12"/>
      <c r="B59" s="25">
        <v>364</v>
      </c>
      <c r="C59" s="20" t="s">
        <v>124</v>
      </c>
      <c r="D59" s="46">
        <v>73170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73170</v>
      </c>
      <c r="O59" s="47">
        <f t="shared" si="7"/>
        <v>2.3042040623523854</v>
      </c>
      <c r="P59" s="9"/>
    </row>
    <row r="60" spans="1:16">
      <c r="A60" s="12"/>
      <c r="B60" s="25">
        <v>366</v>
      </c>
      <c r="C60" s="20" t="s">
        <v>65</v>
      </c>
      <c r="D60" s="46">
        <v>0</v>
      </c>
      <c r="E60" s="46">
        <v>350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350</v>
      </c>
      <c r="O60" s="47">
        <f t="shared" si="7"/>
        <v>1.1021886317115415E-2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10073455</v>
      </c>
      <c r="L61" s="46">
        <v>0</v>
      </c>
      <c r="M61" s="46">
        <v>0</v>
      </c>
      <c r="N61" s="46">
        <f t="shared" si="12"/>
        <v>10073455</v>
      </c>
      <c r="O61" s="47">
        <f t="shared" si="7"/>
        <v>317.22421665879386</v>
      </c>
      <c r="P61" s="9"/>
    </row>
    <row r="62" spans="1:16">
      <c r="A62" s="12"/>
      <c r="B62" s="25">
        <v>369.9</v>
      </c>
      <c r="C62" s="20" t="s">
        <v>68</v>
      </c>
      <c r="D62" s="46">
        <v>1183203</v>
      </c>
      <c r="E62" s="46">
        <v>197586</v>
      </c>
      <c r="F62" s="46">
        <v>0</v>
      </c>
      <c r="G62" s="46">
        <v>0</v>
      </c>
      <c r="H62" s="46">
        <v>0</v>
      </c>
      <c r="I62" s="46">
        <v>871980</v>
      </c>
      <c r="J62" s="46">
        <v>0</v>
      </c>
      <c r="K62" s="46">
        <v>22764</v>
      </c>
      <c r="L62" s="46">
        <v>0</v>
      </c>
      <c r="M62" s="46">
        <v>0</v>
      </c>
      <c r="N62" s="46">
        <f t="shared" si="12"/>
        <v>2275533</v>
      </c>
      <c r="O62" s="47">
        <f t="shared" si="7"/>
        <v>71.659045819555971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SUM(D64:D65)</f>
        <v>7614243</v>
      </c>
      <c r="E63" s="32">
        <f t="shared" si="13"/>
        <v>1419331</v>
      </c>
      <c r="F63" s="32">
        <f t="shared" si="13"/>
        <v>1085395</v>
      </c>
      <c r="G63" s="32">
        <f t="shared" si="13"/>
        <v>1133100</v>
      </c>
      <c r="H63" s="32">
        <f t="shared" si="13"/>
        <v>0</v>
      </c>
      <c r="I63" s="32">
        <f t="shared" si="13"/>
        <v>272414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11524483</v>
      </c>
      <c r="O63" s="45">
        <f t="shared" si="7"/>
        <v>362.91868997008345</v>
      </c>
      <c r="P63" s="9"/>
    </row>
    <row r="64" spans="1:16">
      <c r="A64" s="12"/>
      <c r="B64" s="25">
        <v>381</v>
      </c>
      <c r="C64" s="20" t="s">
        <v>69</v>
      </c>
      <c r="D64" s="46">
        <v>7614243</v>
      </c>
      <c r="E64" s="46">
        <v>1419331</v>
      </c>
      <c r="F64" s="46">
        <v>1085395</v>
      </c>
      <c r="G64" s="46">
        <v>1133100</v>
      </c>
      <c r="H64" s="46">
        <v>0</v>
      </c>
      <c r="I64" s="46">
        <v>38900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11290969</v>
      </c>
      <c r="O64" s="47">
        <f t="shared" si="7"/>
        <v>355.56507636592664</v>
      </c>
      <c r="P64" s="9"/>
    </row>
    <row r="65" spans="1:119" ht="15.75" thickBot="1">
      <c r="A65" s="12"/>
      <c r="B65" s="25">
        <v>389.1</v>
      </c>
      <c r="C65" s="20" t="s">
        <v>142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233514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233514</v>
      </c>
      <c r="O65" s="47">
        <f t="shared" si="7"/>
        <v>7.3536136041568261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4">SUM(D5,D17,D29,D38,D52,D55,D63)</f>
        <v>58286956</v>
      </c>
      <c r="E66" s="15">
        <f t="shared" si="14"/>
        <v>6076133</v>
      </c>
      <c r="F66" s="15">
        <f t="shared" si="14"/>
        <v>1085804</v>
      </c>
      <c r="G66" s="15">
        <f t="shared" si="14"/>
        <v>1133100</v>
      </c>
      <c r="H66" s="15">
        <f t="shared" si="14"/>
        <v>0</v>
      </c>
      <c r="I66" s="15">
        <f t="shared" si="14"/>
        <v>18870950</v>
      </c>
      <c r="J66" s="15">
        <f t="shared" si="14"/>
        <v>0</v>
      </c>
      <c r="K66" s="15">
        <f t="shared" si="14"/>
        <v>16793966</v>
      </c>
      <c r="L66" s="15">
        <f t="shared" si="14"/>
        <v>488896</v>
      </c>
      <c r="M66" s="15">
        <f t="shared" si="14"/>
        <v>0</v>
      </c>
      <c r="N66" s="15">
        <f>SUM(D66:M66)</f>
        <v>102735805</v>
      </c>
      <c r="O66" s="38">
        <f t="shared" si="7"/>
        <v>3235.2638954495355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143</v>
      </c>
      <c r="M68" s="48"/>
      <c r="N68" s="48"/>
      <c r="O68" s="43">
        <v>31755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26202034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26202034</v>
      </c>
      <c r="O5" s="33">
        <f t="shared" ref="O5:O36" si="1">(N5/O$67)</f>
        <v>832.52419534203921</v>
      </c>
      <c r="P5" s="6"/>
    </row>
    <row r="6" spans="1:133">
      <c r="A6" s="12"/>
      <c r="B6" s="25">
        <v>311</v>
      </c>
      <c r="C6" s="20" t="s">
        <v>3</v>
      </c>
      <c r="D6" s="46">
        <v>19429124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19429124</v>
      </c>
      <c r="O6" s="47">
        <f t="shared" si="1"/>
        <v>617.3267244940107</v>
      </c>
      <c r="P6" s="9"/>
    </row>
    <row r="7" spans="1:133">
      <c r="A7" s="12"/>
      <c r="B7" s="25">
        <v>312.41000000000003</v>
      </c>
      <c r="C7" s="20" t="s">
        <v>12</v>
      </c>
      <c r="D7" s="46">
        <v>329342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329342</v>
      </c>
      <c r="O7" s="47">
        <f t="shared" si="1"/>
        <v>10.464270962412227</v>
      </c>
      <c r="P7" s="9"/>
    </row>
    <row r="8" spans="1:133">
      <c r="A8" s="12"/>
      <c r="B8" s="25">
        <v>312.42</v>
      </c>
      <c r="C8" s="20" t="s">
        <v>11</v>
      </c>
      <c r="D8" s="46">
        <v>317021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317021</v>
      </c>
      <c r="O8" s="47">
        <f t="shared" si="1"/>
        <v>10.072792552346456</v>
      </c>
      <c r="P8" s="9"/>
    </row>
    <row r="9" spans="1:133">
      <c r="A9" s="12"/>
      <c r="B9" s="25">
        <v>312.51</v>
      </c>
      <c r="C9" s="20" t="s">
        <v>78</v>
      </c>
      <c r="D9" s="46">
        <v>204747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204747</v>
      </c>
      <c r="O9" s="47">
        <f t="shared" si="1"/>
        <v>6.5054808883805162</v>
      </c>
      <c r="P9" s="9"/>
    </row>
    <row r="10" spans="1:133">
      <c r="A10" s="12"/>
      <c r="B10" s="25">
        <v>312.52</v>
      </c>
      <c r="C10" s="20" t="s">
        <v>114</v>
      </c>
      <c r="D10" s="46">
        <v>244133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244133</v>
      </c>
      <c r="O10" s="47">
        <f t="shared" si="1"/>
        <v>7.7569027420328531</v>
      </c>
      <c r="P10" s="9"/>
    </row>
    <row r="11" spans="1:133">
      <c r="A11" s="12"/>
      <c r="B11" s="25">
        <v>314.10000000000002</v>
      </c>
      <c r="C11" s="20" t="s">
        <v>13</v>
      </c>
      <c r="D11" s="46">
        <v>2901406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2901406</v>
      </c>
      <c r="O11" s="47">
        <f t="shared" si="1"/>
        <v>92.187144536586914</v>
      </c>
      <c r="P11" s="9"/>
    </row>
    <row r="12" spans="1:133">
      <c r="A12" s="12"/>
      <c r="B12" s="25">
        <v>314.3</v>
      </c>
      <c r="C12" s="20" t="s">
        <v>14</v>
      </c>
      <c r="D12" s="46">
        <v>887890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887890</v>
      </c>
      <c r="O12" s="47">
        <f t="shared" si="1"/>
        <v>28.211165125663268</v>
      </c>
      <c r="P12" s="9"/>
    </row>
    <row r="13" spans="1:133">
      <c r="A13" s="12"/>
      <c r="B13" s="25">
        <v>314.39999999999998</v>
      </c>
      <c r="C13" s="20" t="s">
        <v>83</v>
      </c>
      <c r="D13" s="46">
        <v>21656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21656</v>
      </c>
      <c r="O13" s="47">
        <f t="shared" si="1"/>
        <v>0.68808184793314908</v>
      </c>
      <c r="P13" s="9"/>
    </row>
    <row r="14" spans="1:133">
      <c r="A14" s="12"/>
      <c r="B14" s="25">
        <v>314.8</v>
      </c>
      <c r="C14" s="20" t="s">
        <v>16</v>
      </c>
      <c r="D14" s="46">
        <v>23237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23237</v>
      </c>
      <c r="O14" s="47">
        <f t="shared" si="1"/>
        <v>0.73831538143805797</v>
      </c>
      <c r="P14" s="9"/>
    </row>
    <row r="15" spans="1:133">
      <c r="A15" s="12"/>
      <c r="B15" s="25">
        <v>315</v>
      </c>
      <c r="C15" s="20" t="s">
        <v>115</v>
      </c>
      <c r="D15" s="46">
        <v>1162585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1162585</v>
      </c>
      <c r="O15" s="47">
        <f t="shared" si="1"/>
        <v>36.939122422393801</v>
      </c>
      <c r="P15" s="9"/>
    </row>
    <row r="16" spans="1:133">
      <c r="A16" s="12"/>
      <c r="B16" s="25">
        <v>316</v>
      </c>
      <c r="C16" s="20" t="s">
        <v>116</v>
      </c>
      <c r="D16" s="46">
        <v>680893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680893</v>
      </c>
      <c r="O16" s="47">
        <f t="shared" si="1"/>
        <v>21.63419438884123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SUM(D18:D28)</f>
        <v>9799871</v>
      </c>
      <c r="E17" s="32">
        <f t="shared" si="3"/>
        <v>3372962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2316572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15489405</v>
      </c>
      <c r="O17" s="45">
        <f t="shared" si="1"/>
        <v>492.14898484415215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2777597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2777597</v>
      </c>
      <c r="O18" s="47">
        <f t="shared" si="1"/>
        <v>88.253328249610774</v>
      </c>
      <c r="P18" s="9"/>
    </row>
    <row r="19" spans="1:16">
      <c r="A19" s="12"/>
      <c r="B19" s="25">
        <v>323.10000000000002</v>
      </c>
      <c r="C19" s="20" t="s">
        <v>20</v>
      </c>
      <c r="D19" s="46">
        <v>2144665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2144665</v>
      </c>
      <c r="O19" s="47">
        <f t="shared" si="1"/>
        <v>68.14301147014902</v>
      </c>
      <c r="P19" s="9"/>
    </row>
    <row r="20" spans="1:16">
      <c r="A20" s="12"/>
      <c r="B20" s="25">
        <v>323.39999999999998</v>
      </c>
      <c r="C20" s="20" t="s">
        <v>21</v>
      </c>
      <c r="D20" s="46">
        <v>17607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17607</v>
      </c>
      <c r="O20" s="47">
        <f t="shared" si="1"/>
        <v>0.55943189400438476</v>
      </c>
      <c r="P20" s="9"/>
    </row>
    <row r="21" spans="1:16">
      <c r="A21" s="12"/>
      <c r="B21" s="25">
        <v>323.7</v>
      </c>
      <c r="C21" s="20" t="s">
        <v>22</v>
      </c>
      <c r="D21" s="46">
        <v>510983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510983</v>
      </c>
      <c r="O21" s="47">
        <f t="shared" si="1"/>
        <v>16.235598767197281</v>
      </c>
      <c r="P21" s="9"/>
    </row>
    <row r="22" spans="1:16">
      <c r="A22" s="12"/>
      <c r="B22" s="25">
        <v>324.12</v>
      </c>
      <c r="C22" s="20" t="s">
        <v>23</v>
      </c>
      <c r="D22" s="46">
        <v>192463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192463</v>
      </c>
      <c r="O22" s="47">
        <f t="shared" si="1"/>
        <v>6.1151780891557843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287537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287537</v>
      </c>
      <c r="O23" s="47">
        <f t="shared" si="1"/>
        <v>9.1359895783687612</v>
      </c>
      <c r="P23" s="9"/>
    </row>
    <row r="24" spans="1:16">
      <c r="A24" s="12"/>
      <c r="B24" s="25">
        <v>324.31</v>
      </c>
      <c r="C24" s="20" t="s">
        <v>131</v>
      </c>
      <c r="D24" s="46">
        <v>0</v>
      </c>
      <c r="E24" s="46">
        <v>44326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44326</v>
      </c>
      <c r="O24" s="47">
        <f t="shared" si="1"/>
        <v>1.4083817875639437</v>
      </c>
      <c r="P24" s="9"/>
    </row>
    <row r="25" spans="1:16">
      <c r="A25" s="12"/>
      <c r="B25" s="25">
        <v>324.32</v>
      </c>
      <c r="C25" s="20" t="s">
        <v>135</v>
      </c>
      <c r="D25" s="46">
        <v>0</v>
      </c>
      <c r="E25" s="46">
        <v>13000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13000</v>
      </c>
      <c r="O25" s="47">
        <f t="shared" si="1"/>
        <v>0.41305245766212306</v>
      </c>
      <c r="P25" s="9"/>
    </row>
    <row r="26" spans="1:16">
      <c r="A26" s="12"/>
      <c r="B26" s="25">
        <v>324.72000000000003</v>
      </c>
      <c r="C26" s="20" t="s">
        <v>24</v>
      </c>
      <c r="D26" s="46">
        <v>54414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54414</v>
      </c>
      <c r="O26" s="47">
        <f t="shared" si="1"/>
        <v>1.7289104947097511</v>
      </c>
      <c r="P26" s="9"/>
    </row>
    <row r="27" spans="1:16">
      <c r="A27" s="12"/>
      <c r="B27" s="25">
        <v>325.2</v>
      </c>
      <c r="C27" s="20" t="s">
        <v>25</v>
      </c>
      <c r="D27" s="46">
        <v>6356104</v>
      </c>
      <c r="E27" s="46">
        <v>0</v>
      </c>
      <c r="F27" s="46">
        <v>0</v>
      </c>
      <c r="G27" s="46">
        <v>0</v>
      </c>
      <c r="H27" s="46">
        <v>0</v>
      </c>
      <c r="I27" s="46">
        <v>1993884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8349988</v>
      </c>
      <c r="O27" s="47">
        <f t="shared" si="1"/>
        <v>265.30638960378735</v>
      </c>
      <c r="P27" s="9"/>
    </row>
    <row r="28" spans="1:16">
      <c r="A28" s="12"/>
      <c r="B28" s="25">
        <v>329</v>
      </c>
      <c r="C28" s="20" t="s">
        <v>26</v>
      </c>
      <c r="D28" s="46">
        <v>523635</v>
      </c>
      <c r="E28" s="46">
        <v>538039</v>
      </c>
      <c r="F28" s="46">
        <v>0</v>
      </c>
      <c r="G28" s="46">
        <v>0</v>
      </c>
      <c r="H28" s="46">
        <v>0</v>
      </c>
      <c r="I28" s="46">
        <v>35151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1096825</v>
      </c>
      <c r="O28" s="47">
        <f t="shared" si="1"/>
        <v>34.849712451942935</v>
      </c>
      <c r="P28" s="9"/>
    </row>
    <row r="29" spans="1:16" ht="15.75">
      <c r="A29" s="29" t="s">
        <v>28</v>
      </c>
      <c r="B29" s="30"/>
      <c r="C29" s="31"/>
      <c r="D29" s="32">
        <f t="shared" ref="D29:M29" si="5">SUM(D30:D37)</f>
        <v>3309613</v>
      </c>
      <c r="E29" s="32">
        <f t="shared" si="5"/>
        <v>175491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3485104</v>
      </c>
      <c r="O29" s="45">
        <f t="shared" si="1"/>
        <v>110.7331363390843</v>
      </c>
      <c r="P29" s="10"/>
    </row>
    <row r="30" spans="1:16">
      <c r="A30" s="12"/>
      <c r="B30" s="25">
        <v>335.12</v>
      </c>
      <c r="C30" s="20" t="s">
        <v>117</v>
      </c>
      <c r="D30" s="46">
        <v>951899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951899</v>
      </c>
      <c r="O30" s="47">
        <f t="shared" si="1"/>
        <v>30.244940107393639</v>
      </c>
      <c r="P30" s="9"/>
    </row>
    <row r="31" spans="1:16">
      <c r="A31" s="12"/>
      <c r="B31" s="25">
        <v>335.14</v>
      </c>
      <c r="C31" s="20" t="s">
        <v>118</v>
      </c>
      <c r="D31" s="46">
        <v>3175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3175</v>
      </c>
      <c r="O31" s="47">
        <f t="shared" si="1"/>
        <v>0.10088011946748006</v>
      </c>
      <c r="P31" s="9"/>
    </row>
    <row r="32" spans="1:16">
      <c r="A32" s="12"/>
      <c r="B32" s="25">
        <v>335.15</v>
      </c>
      <c r="C32" s="20" t="s">
        <v>119</v>
      </c>
      <c r="D32" s="46">
        <v>13774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13774</v>
      </c>
      <c r="O32" s="47">
        <f t="shared" si="1"/>
        <v>0.4376449655260064</v>
      </c>
      <c r="P32" s="9"/>
    </row>
    <row r="33" spans="1:16">
      <c r="A33" s="12"/>
      <c r="B33" s="25">
        <v>335.18</v>
      </c>
      <c r="C33" s="20" t="s">
        <v>120</v>
      </c>
      <c r="D33" s="46">
        <v>2041599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2041599</v>
      </c>
      <c r="O33" s="47">
        <f t="shared" si="1"/>
        <v>64.868268039271754</v>
      </c>
      <c r="P33" s="9"/>
    </row>
    <row r="34" spans="1:16">
      <c r="A34" s="12"/>
      <c r="B34" s="25">
        <v>335.49</v>
      </c>
      <c r="C34" s="20" t="s">
        <v>37</v>
      </c>
      <c r="D34" s="46">
        <v>6656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6656</v>
      </c>
      <c r="O34" s="47">
        <f t="shared" si="1"/>
        <v>0.21148285832300703</v>
      </c>
      <c r="P34" s="9"/>
    </row>
    <row r="35" spans="1:16">
      <c r="A35" s="12"/>
      <c r="B35" s="25">
        <v>335.9</v>
      </c>
      <c r="C35" s="20" t="s">
        <v>94</v>
      </c>
      <c r="D35" s="46">
        <v>261395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261395</v>
      </c>
      <c r="O35" s="47">
        <f t="shared" si="1"/>
        <v>8.3053728592762042</v>
      </c>
      <c r="P35" s="9"/>
    </row>
    <row r="36" spans="1:16">
      <c r="A36" s="12"/>
      <c r="B36" s="25">
        <v>337.9</v>
      </c>
      <c r="C36" s="20" t="s">
        <v>39</v>
      </c>
      <c r="D36" s="46">
        <v>0</v>
      </c>
      <c r="E36" s="46">
        <v>175491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175491</v>
      </c>
      <c r="O36" s="47">
        <f t="shared" si="1"/>
        <v>5.5759222190448954</v>
      </c>
      <c r="P36" s="9"/>
    </row>
    <row r="37" spans="1:16">
      <c r="A37" s="12"/>
      <c r="B37" s="25">
        <v>338</v>
      </c>
      <c r="C37" s="20" t="s">
        <v>40</v>
      </c>
      <c r="D37" s="46">
        <v>31115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31115</v>
      </c>
      <c r="O37" s="47">
        <f t="shared" ref="O37:O65" si="7">(N37/O$67)</f>
        <v>0.98862517078130463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SUM(D39:D51)</f>
        <v>4123317</v>
      </c>
      <c r="E38" s="32">
        <f t="shared" si="8"/>
        <v>39150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13547837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17710304</v>
      </c>
      <c r="O38" s="45">
        <f t="shared" si="7"/>
        <v>562.71419947256379</v>
      </c>
      <c r="P38" s="10"/>
    </row>
    <row r="39" spans="1:16">
      <c r="A39" s="12"/>
      <c r="B39" s="25">
        <v>341.9</v>
      </c>
      <c r="C39" s="20" t="s">
        <v>121</v>
      </c>
      <c r="D39" s="46">
        <v>125049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9">SUM(D39:M39)</f>
        <v>125049</v>
      </c>
      <c r="O39" s="47">
        <f t="shared" si="7"/>
        <v>3.9732151367839101</v>
      </c>
      <c r="P39" s="9"/>
    </row>
    <row r="40" spans="1:16">
      <c r="A40" s="12"/>
      <c r="B40" s="25">
        <v>342.2</v>
      </c>
      <c r="C40" s="20" t="s">
        <v>49</v>
      </c>
      <c r="D40" s="46">
        <v>32100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32100</v>
      </c>
      <c r="O40" s="47">
        <f t="shared" si="7"/>
        <v>1.019921837765704</v>
      </c>
      <c r="P40" s="9"/>
    </row>
    <row r="41" spans="1:16">
      <c r="A41" s="12"/>
      <c r="B41" s="25">
        <v>342.5</v>
      </c>
      <c r="C41" s="20" t="s">
        <v>96</v>
      </c>
      <c r="D41" s="46">
        <v>343107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343107</v>
      </c>
      <c r="O41" s="47">
        <f t="shared" si="7"/>
        <v>10.901629968544468</v>
      </c>
      <c r="P41" s="9"/>
    </row>
    <row r="42" spans="1:16">
      <c r="A42" s="12"/>
      <c r="B42" s="25">
        <v>342.6</v>
      </c>
      <c r="C42" s="20" t="s">
        <v>50</v>
      </c>
      <c r="D42" s="46">
        <v>908204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908204</v>
      </c>
      <c r="O42" s="47">
        <f t="shared" si="7"/>
        <v>28.856607250659295</v>
      </c>
      <c r="P42" s="9"/>
    </row>
    <row r="43" spans="1:16">
      <c r="A43" s="12"/>
      <c r="B43" s="25">
        <v>342.9</v>
      </c>
      <c r="C43" s="20" t="s">
        <v>85</v>
      </c>
      <c r="D43" s="46">
        <v>26445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26445</v>
      </c>
      <c r="O43" s="47">
        <f t="shared" si="7"/>
        <v>0.84024401868268039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5560634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5560634</v>
      </c>
      <c r="O44" s="47">
        <f t="shared" si="7"/>
        <v>176.67950306612016</v>
      </c>
      <c r="P44" s="9"/>
    </row>
    <row r="45" spans="1:16">
      <c r="A45" s="12"/>
      <c r="B45" s="25">
        <v>343.4</v>
      </c>
      <c r="C45" s="20" t="s">
        <v>86</v>
      </c>
      <c r="D45" s="46">
        <v>2465251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2465251</v>
      </c>
      <c r="O45" s="47">
        <f t="shared" si="7"/>
        <v>78.329075715692809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6532540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6532540</v>
      </c>
      <c r="O46" s="47">
        <f t="shared" si="7"/>
        <v>207.5601309058558</v>
      </c>
      <c r="P46" s="9"/>
    </row>
    <row r="47" spans="1:16">
      <c r="A47" s="12"/>
      <c r="B47" s="25">
        <v>343.8</v>
      </c>
      <c r="C47" s="20" t="s">
        <v>53</v>
      </c>
      <c r="D47" s="46">
        <v>52110</v>
      </c>
      <c r="E47" s="46">
        <v>39150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91260</v>
      </c>
      <c r="O47" s="47">
        <f t="shared" si="7"/>
        <v>2.8996282527881041</v>
      </c>
      <c r="P47" s="9"/>
    </row>
    <row r="48" spans="1:16">
      <c r="A48" s="12"/>
      <c r="B48" s="25">
        <v>343.9</v>
      </c>
      <c r="C48" s="20" t="s">
        <v>54</v>
      </c>
      <c r="D48" s="46">
        <v>4599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4599</v>
      </c>
      <c r="O48" s="47">
        <f t="shared" si="7"/>
        <v>0.14612525021446954</v>
      </c>
      <c r="P48" s="9"/>
    </row>
    <row r="49" spans="1:16">
      <c r="A49" s="12"/>
      <c r="B49" s="25">
        <v>344.5</v>
      </c>
      <c r="C49" s="20" t="s">
        <v>122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1454663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1454663</v>
      </c>
      <c r="O49" s="47">
        <f t="shared" si="7"/>
        <v>46.219394401550538</v>
      </c>
      <c r="P49" s="9"/>
    </row>
    <row r="50" spans="1:16">
      <c r="A50" s="12"/>
      <c r="B50" s="25">
        <v>347.2</v>
      </c>
      <c r="C50" s="20" t="s">
        <v>56</v>
      </c>
      <c r="D50" s="46">
        <v>162542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162542</v>
      </c>
      <c r="O50" s="47">
        <f t="shared" si="7"/>
        <v>5.1644901979474467</v>
      </c>
      <c r="P50" s="9"/>
    </row>
    <row r="51" spans="1:16">
      <c r="A51" s="12"/>
      <c r="B51" s="25">
        <v>347.4</v>
      </c>
      <c r="C51" s="20" t="s">
        <v>88</v>
      </c>
      <c r="D51" s="46">
        <v>3910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3910</v>
      </c>
      <c r="O51" s="47">
        <f t="shared" si="7"/>
        <v>0.12423346995837702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SUM(D53:D54)</f>
        <v>510095</v>
      </c>
      <c r="E52" s="32">
        <f t="shared" si="10"/>
        <v>28383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230301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768779</v>
      </c>
      <c r="O52" s="45">
        <f t="shared" si="7"/>
        <v>24.426619642233025</v>
      </c>
      <c r="P52" s="10"/>
    </row>
    <row r="53" spans="1:16">
      <c r="A53" s="13"/>
      <c r="B53" s="39">
        <v>351.1</v>
      </c>
      <c r="C53" s="21" t="s">
        <v>59</v>
      </c>
      <c r="D53" s="46">
        <v>65344</v>
      </c>
      <c r="E53" s="46">
        <v>28383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93727</v>
      </c>
      <c r="O53" s="47">
        <f t="shared" si="7"/>
        <v>2.9780128999459854</v>
      </c>
      <c r="P53" s="9"/>
    </row>
    <row r="54" spans="1:16">
      <c r="A54" s="13"/>
      <c r="B54" s="39">
        <v>354</v>
      </c>
      <c r="C54" s="21" t="s">
        <v>60</v>
      </c>
      <c r="D54" s="46">
        <v>444751</v>
      </c>
      <c r="E54" s="46">
        <v>0</v>
      </c>
      <c r="F54" s="46">
        <v>0</v>
      </c>
      <c r="G54" s="46">
        <v>0</v>
      </c>
      <c r="H54" s="46">
        <v>0</v>
      </c>
      <c r="I54" s="46">
        <v>230301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675052</v>
      </c>
      <c r="O54" s="47">
        <f t="shared" si="7"/>
        <v>21.448606742287041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SUM(D56:D62)</f>
        <v>3252849</v>
      </c>
      <c r="E55" s="32">
        <f t="shared" si="11"/>
        <v>318586</v>
      </c>
      <c r="F55" s="32">
        <f t="shared" si="11"/>
        <v>225</v>
      </c>
      <c r="G55" s="32">
        <f t="shared" si="11"/>
        <v>0</v>
      </c>
      <c r="H55" s="32">
        <f t="shared" si="11"/>
        <v>0</v>
      </c>
      <c r="I55" s="32">
        <f t="shared" si="11"/>
        <v>1629854</v>
      </c>
      <c r="J55" s="32">
        <f t="shared" si="11"/>
        <v>0</v>
      </c>
      <c r="K55" s="32">
        <f t="shared" si="11"/>
        <v>17754746</v>
      </c>
      <c r="L55" s="32">
        <f t="shared" si="11"/>
        <v>890582</v>
      </c>
      <c r="M55" s="32">
        <f t="shared" si="11"/>
        <v>0</v>
      </c>
      <c r="N55" s="32">
        <f>SUM(D55:M55)</f>
        <v>23846842</v>
      </c>
      <c r="O55" s="45">
        <f t="shared" si="7"/>
        <v>757.69205350617995</v>
      </c>
      <c r="P55" s="10"/>
    </row>
    <row r="56" spans="1:16">
      <c r="A56" s="12"/>
      <c r="B56" s="25">
        <v>361.1</v>
      </c>
      <c r="C56" s="20" t="s">
        <v>61</v>
      </c>
      <c r="D56" s="46">
        <v>485250</v>
      </c>
      <c r="E56" s="46">
        <v>48732</v>
      </c>
      <c r="F56" s="46">
        <v>225</v>
      </c>
      <c r="G56" s="46">
        <v>0</v>
      </c>
      <c r="H56" s="46">
        <v>0</v>
      </c>
      <c r="I56" s="46">
        <v>161320</v>
      </c>
      <c r="J56" s="46">
        <v>0</v>
      </c>
      <c r="K56" s="46">
        <v>1484024</v>
      </c>
      <c r="L56" s="46">
        <v>0</v>
      </c>
      <c r="M56" s="46">
        <v>0</v>
      </c>
      <c r="N56" s="46">
        <f>SUM(D56:M56)</f>
        <v>2179551</v>
      </c>
      <c r="O56" s="47">
        <f t="shared" si="7"/>
        <v>69.251453626918305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5984178</v>
      </c>
      <c r="L57" s="46">
        <v>890582</v>
      </c>
      <c r="M57" s="46">
        <v>0</v>
      </c>
      <c r="N57" s="46">
        <f t="shared" ref="N57:N62" si="12">SUM(D57:M57)</f>
        <v>6874760</v>
      </c>
      <c r="O57" s="47">
        <f t="shared" si="7"/>
        <v>218.43357798748133</v>
      </c>
      <c r="P57" s="9"/>
    </row>
    <row r="58" spans="1:16">
      <c r="A58" s="12"/>
      <c r="B58" s="25">
        <v>362</v>
      </c>
      <c r="C58" s="20" t="s">
        <v>63</v>
      </c>
      <c r="D58" s="46">
        <v>1250570</v>
      </c>
      <c r="E58" s="46">
        <v>0</v>
      </c>
      <c r="F58" s="46">
        <v>0</v>
      </c>
      <c r="G58" s="46">
        <v>0</v>
      </c>
      <c r="H58" s="46">
        <v>0</v>
      </c>
      <c r="I58" s="46">
        <v>902157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2152727</v>
      </c>
      <c r="O58" s="47">
        <f t="shared" si="7"/>
        <v>68.399167540431478</v>
      </c>
      <c r="P58" s="9"/>
    </row>
    <row r="59" spans="1:16">
      <c r="A59" s="12"/>
      <c r="B59" s="25">
        <v>364</v>
      </c>
      <c r="C59" s="20" t="s">
        <v>124</v>
      </c>
      <c r="D59" s="46">
        <v>61700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61700</v>
      </c>
      <c r="O59" s="47">
        <f t="shared" si="7"/>
        <v>1.9604105105963843</v>
      </c>
      <c r="P59" s="9"/>
    </row>
    <row r="60" spans="1:16">
      <c r="A60" s="12"/>
      <c r="B60" s="25">
        <v>366</v>
      </c>
      <c r="C60" s="20" t="s">
        <v>65</v>
      </c>
      <c r="D60" s="46">
        <v>357825</v>
      </c>
      <c r="E60" s="46">
        <v>2000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359825</v>
      </c>
      <c r="O60" s="47">
        <f t="shared" si="7"/>
        <v>11.432815429097957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10277339</v>
      </c>
      <c r="L61" s="46">
        <v>0</v>
      </c>
      <c r="M61" s="46">
        <v>0</v>
      </c>
      <c r="N61" s="46">
        <f t="shared" si="12"/>
        <v>10277339</v>
      </c>
      <c r="O61" s="47">
        <f t="shared" si="7"/>
        <v>326.5446255520605</v>
      </c>
      <c r="P61" s="9"/>
    </row>
    <row r="62" spans="1:16">
      <c r="A62" s="12"/>
      <c r="B62" s="25">
        <v>369.9</v>
      </c>
      <c r="C62" s="20" t="s">
        <v>68</v>
      </c>
      <c r="D62" s="46">
        <v>1097504</v>
      </c>
      <c r="E62" s="46">
        <v>267854</v>
      </c>
      <c r="F62" s="46">
        <v>0</v>
      </c>
      <c r="G62" s="46">
        <v>0</v>
      </c>
      <c r="H62" s="46">
        <v>0</v>
      </c>
      <c r="I62" s="46">
        <v>566377</v>
      </c>
      <c r="J62" s="46">
        <v>0</v>
      </c>
      <c r="K62" s="46">
        <v>9205</v>
      </c>
      <c r="L62" s="46">
        <v>0</v>
      </c>
      <c r="M62" s="46">
        <v>0</v>
      </c>
      <c r="N62" s="46">
        <f t="shared" si="12"/>
        <v>1940940</v>
      </c>
      <c r="O62" s="47">
        <f t="shared" si="7"/>
        <v>61.670002859593936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SUM(D64:D64)</f>
        <v>4244826</v>
      </c>
      <c r="E63" s="32">
        <f t="shared" si="13"/>
        <v>1390284</v>
      </c>
      <c r="F63" s="32">
        <f t="shared" si="13"/>
        <v>1140709</v>
      </c>
      <c r="G63" s="32">
        <f t="shared" si="13"/>
        <v>475000</v>
      </c>
      <c r="H63" s="32">
        <f t="shared" si="13"/>
        <v>0</v>
      </c>
      <c r="I63" s="32">
        <f t="shared" si="13"/>
        <v>32871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7283690</v>
      </c>
      <c r="O63" s="45">
        <f t="shared" si="7"/>
        <v>231.42661964223302</v>
      </c>
      <c r="P63" s="9"/>
    </row>
    <row r="64" spans="1:16" ht="15.75" thickBot="1">
      <c r="A64" s="12"/>
      <c r="B64" s="25">
        <v>381</v>
      </c>
      <c r="C64" s="20" t="s">
        <v>69</v>
      </c>
      <c r="D64" s="46">
        <v>4244826</v>
      </c>
      <c r="E64" s="46">
        <v>1390284</v>
      </c>
      <c r="F64" s="46">
        <v>1140709</v>
      </c>
      <c r="G64" s="46">
        <v>475000</v>
      </c>
      <c r="H64" s="46">
        <v>0</v>
      </c>
      <c r="I64" s="46">
        <v>32871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7283690</v>
      </c>
      <c r="O64" s="47">
        <f t="shared" si="7"/>
        <v>231.42661964223302</v>
      </c>
      <c r="P64" s="9"/>
    </row>
    <row r="65" spans="1:119" ht="16.5" thickBot="1">
      <c r="A65" s="14" t="s">
        <v>57</v>
      </c>
      <c r="B65" s="23"/>
      <c r="C65" s="22"/>
      <c r="D65" s="15">
        <f t="shared" ref="D65:M65" si="14">SUM(D5,D17,D29,D38,D52,D55,D63)</f>
        <v>51442605</v>
      </c>
      <c r="E65" s="15">
        <f t="shared" si="14"/>
        <v>5324856</v>
      </c>
      <c r="F65" s="15">
        <f t="shared" si="14"/>
        <v>1140934</v>
      </c>
      <c r="G65" s="15">
        <f t="shared" si="14"/>
        <v>475000</v>
      </c>
      <c r="H65" s="15">
        <f t="shared" si="14"/>
        <v>0</v>
      </c>
      <c r="I65" s="15">
        <f t="shared" si="14"/>
        <v>17757435</v>
      </c>
      <c r="J65" s="15">
        <f t="shared" si="14"/>
        <v>0</v>
      </c>
      <c r="K65" s="15">
        <f t="shared" si="14"/>
        <v>17754746</v>
      </c>
      <c r="L65" s="15">
        <f t="shared" si="14"/>
        <v>890582</v>
      </c>
      <c r="M65" s="15">
        <f t="shared" si="14"/>
        <v>0</v>
      </c>
      <c r="N65" s="15">
        <f>SUM(D65:M65)</f>
        <v>94786158</v>
      </c>
      <c r="O65" s="38">
        <f t="shared" si="7"/>
        <v>3011.6658087884853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138</v>
      </c>
      <c r="M67" s="48"/>
      <c r="N67" s="48"/>
      <c r="O67" s="43">
        <v>31473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92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24330944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24330944</v>
      </c>
      <c r="O5" s="33">
        <f t="shared" ref="O5:O36" si="1">(N5/O$68)</f>
        <v>782.52159650082012</v>
      </c>
      <c r="P5" s="6"/>
    </row>
    <row r="6" spans="1:133">
      <c r="A6" s="12"/>
      <c r="B6" s="25">
        <v>311</v>
      </c>
      <c r="C6" s="20" t="s">
        <v>3</v>
      </c>
      <c r="D6" s="46">
        <v>17835092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17835092</v>
      </c>
      <c r="O6" s="47">
        <f t="shared" si="1"/>
        <v>573.60473418454319</v>
      </c>
      <c r="P6" s="9"/>
    </row>
    <row r="7" spans="1:133">
      <c r="A7" s="12"/>
      <c r="B7" s="25">
        <v>312.41000000000003</v>
      </c>
      <c r="C7" s="20" t="s">
        <v>12</v>
      </c>
      <c r="D7" s="46">
        <v>319968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319968</v>
      </c>
      <c r="O7" s="47">
        <f t="shared" si="1"/>
        <v>10.290676358022706</v>
      </c>
      <c r="P7" s="9"/>
    </row>
    <row r="8" spans="1:133">
      <c r="A8" s="12"/>
      <c r="B8" s="25">
        <v>312.42</v>
      </c>
      <c r="C8" s="20" t="s">
        <v>11</v>
      </c>
      <c r="D8" s="46">
        <v>309125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309125</v>
      </c>
      <c r="O8" s="47">
        <f t="shared" si="1"/>
        <v>9.9419483485028781</v>
      </c>
      <c r="P8" s="9"/>
    </row>
    <row r="9" spans="1:133">
      <c r="A9" s="12"/>
      <c r="B9" s="25">
        <v>312.51</v>
      </c>
      <c r="C9" s="20" t="s">
        <v>78</v>
      </c>
      <c r="D9" s="46">
        <v>219789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219789</v>
      </c>
      <c r="O9" s="47">
        <f t="shared" si="1"/>
        <v>7.0687614575627951</v>
      </c>
      <c r="P9" s="9"/>
    </row>
    <row r="10" spans="1:133">
      <c r="A10" s="12"/>
      <c r="B10" s="25">
        <v>312.52</v>
      </c>
      <c r="C10" s="20" t="s">
        <v>114</v>
      </c>
      <c r="D10" s="46">
        <v>226991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226991</v>
      </c>
      <c r="O10" s="47">
        <f t="shared" si="1"/>
        <v>7.3003891551152993</v>
      </c>
      <c r="P10" s="9"/>
    </row>
    <row r="11" spans="1:133">
      <c r="A11" s="12"/>
      <c r="B11" s="25">
        <v>314.10000000000002</v>
      </c>
      <c r="C11" s="20" t="s">
        <v>13</v>
      </c>
      <c r="D11" s="46">
        <v>2824380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2824380</v>
      </c>
      <c r="O11" s="47">
        <f t="shared" si="1"/>
        <v>90.836522689994538</v>
      </c>
      <c r="P11" s="9"/>
    </row>
    <row r="12" spans="1:133">
      <c r="A12" s="12"/>
      <c r="B12" s="25">
        <v>314.3</v>
      </c>
      <c r="C12" s="20" t="s">
        <v>14</v>
      </c>
      <c r="D12" s="46">
        <v>765775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765775</v>
      </c>
      <c r="O12" s="47">
        <f t="shared" si="1"/>
        <v>24.628533753577976</v>
      </c>
      <c r="P12" s="9"/>
    </row>
    <row r="13" spans="1:133">
      <c r="A13" s="12"/>
      <c r="B13" s="25">
        <v>314.39999999999998</v>
      </c>
      <c r="C13" s="20" t="s">
        <v>83</v>
      </c>
      <c r="D13" s="46">
        <v>27213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27213</v>
      </c>
      <c r="O13" s="47">
        <f t="shared" si="1"/>
        <v>0.87521307046602126</v>
      </c>
      <c r="P13" s="9"/>
    </row>
    <row r="14" spans="1:133">
      <c r="A14" s="12"/>
      <c r="B14" s="25">
        <v>314.8</v>
      </c>
      <c r="C14" s="20" t="s">
        <v>16</v>
      </c>
      <c r="D14" s="46">
        <v>10017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10017</v>
      </c>
      <c r="O14" s="47">
        <f t="shared" si="1"/>
        <v>0.32216254462419192</v>
      </c>
      <c r="P14" s="9"/>
    </row>
    <row r="15" spans="1:133">
      <c r="A15" s="12"/>
      <c r="B15" s="25">
        <v>315</v>
      </c>
      <c r="C15" s="20" t="s">
        <v>115</v>
      </c>
      <c r="D15" s="46">
        <v>1167514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1167514</v>
      </c>
      <c r="O15" s="47">
        <f t="shared" si="1"/>
        <v>37.54909465152928</v>
      </c>
      <c r="P15" s="9"/>
    </row>
    <row r="16" spans="1:133">
      <c r="A16" s="12"/>
      <c r="B16" s="25">
        <v>316</v>
      </c>
      <c r="C16" s="20" t="s">
        <v>116</v>
      </c>
      <c r="D16" s="46">
        <v>625080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625080</v>
      </c>
      <c r="O16" s="47">
        <f t="shared" si="1"/>
        <v>20.10356028688129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8956351</v>
      </c>
      <c r="E17" s="32">
        <f t="shared" si="3"/>
        <v>2192179</v>
      </c>
      <c r="F17" s="32">
        <f t="shared" si="3"/>
        <v>494</v>
      </c>
      <c r="G17" s="32">
        <f t="shared" si="3"/>
        <v>0</v>
      </c>
      <c r="H17" s="32">
        <f t="shared" si="3"/>
        <v>0</v>
      </c>
      <c r="I17" s="32">
        <f t="shared" si="3"/>
        <v>2110145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13259169</v>
      </c>
      <c r="O17" s="45">
        <f t="shared" si="1"/>
        <v>426.43582156755542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1613053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1613053</v>
      </c>
      <c r="O18" s="47">
        <f t="shared" si="1"/>
        <v>51.87833274370437</v>
      </c>
      <c r="P18" s="9"/>
    </row>
    <row r="19" spans="1:16">
      <c r="A19" s="12"/>
      <c r="B19" s="25">
        <v>323.10000000000002</v>
      </c>
      <c r="C19" s="20" t="s">
        <v>20</v>
      </c>
      <c r="D19" s="46">
        <v>2045658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2045658</v>
      </c>
      <c r="O19" s="47">
        <f t="shared" si="1"/>
        <v>65.791592963046341</v>
      </c>
      <c r="P19" s="9"/>
    </row>
    <row r="20" spans="1:16">
      <c r="A20" s="12"/>
      <c r="B20" s="25">
        <v>323.39999999999998</v>
      </c>
      <c r="C20" s="20" t="s">
        <v>21</v>
      </c>
      <c r="D20" s="46">
        <v>16204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16204</v>
      </c>
      <c r="O20" s="47">
        <f t="shared" si="1"/>
        <v>0.52114623870324506</v>
      </c>
      <c r="P20" s="9"/>
    </row>
    <row r="21" spans="1:16">
      <c r="A21" s="12"/>
      <c r="B21" s="25">
        <v>323.7</v>
      </c>
      <c r="C21" s="20" t="s">
        <v>22</v>
      </c>
      <c r="D21" s="46">
        <v>510088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510088</v>
      </c>
      <c r="O21" s="47">
        <f t="shared" si="1"/>
        <v>16.405235905187663</v>
      </c>
      <c r="P21" s="9"/>
    </row>
    <row r="22" spans="1:16">
      <c r="A22" s="12"/>
      <c r="B22" s="25">
        <v>324.12</v>
      </c>
      <c r="C22" s="20" t="s">
        <v>23</v>
      </c>
      <c r="D22" s="46">
        <v>70479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70479</v>
      </c>
      <c r="O22" s="47">
        <f t="shared" si="1"/>
        <v>2.266715981088991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160131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160131</v>
      </c>
      <c r="O23" s="47">
        <f t="shared" si="1"/>
        <v>5.1500659312385428</v>
      </c>
      <c r="P23" s="9"/>
    </row>
    <row r="24" spans="1:16">
      <c r="A24" s="12"/>
      <c r="B24" s="25">
        <v>324.32</v>
      </c>
      <c r="C24" s="20" t="s">
        <v>135</v>
      </c>
      <c r="D24" s="46">
        <v>0</v>
      </c>
      <c r="E24" s="46">
        <v>60118</v>
      </c>
      <c r="F24" s="46">
        <v>494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60612</v>
      </c>
      <c r="O24" s="47">
        <f t="shared" si="1"/>
        <v>1.9493776734313188</v>
      </c>
      <c r="P24" s="9"/>
    </row>
    <row r="25" spans="1:16">
      <c r="A25" s="12"/>
      <c r="B25" s="25">
        <v>324.72000000000003</v>
      </c>
      <c r="C25" s="20" t="s">
        <v>24</v>
      </c>
      <c r="D25" s="46">
        <v>19926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19926</v>
      </c>
      <c r="O25" s="47">
        <f t="shared" si="1"/>
        <v>0.64085163863248962</v>
      </c>
      <c r="P25" s="9"/>
    </row>
    <row r="26" spans="1:16">
      <c r="A26" s="12"/>
      <c r="B26" s="25">
        <v>325.2</v>
      </c>
      <c r="C26" s="20" t="s">
        <v>25</v>
      </c>
      <c r="D26" s="46">
        <v>5821427</v>
      </c>
      <c r="E26" s="46">
        <v>0</v>
      </c>
      <c r="F26" s="46">
        <v>0</v>
      </c>
      <c r="G26" s="46">
        <v>0</v>
      </c>
      <c r="H26" s="46">
        <v>0</v>
      </c>
      <c r="I26" s="46">
        <v>1931420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7752847</v>
      </c>
      <c r="O26" s="47">
        <f t="shared" si="1"/>
        <v>249.34380728781397</v>
      </c>
      <c r="P26" s="9"/>
    </row>
    <row r="27" spans="1:16">
      <c r="A27" s="12"/>
      <c r="B27" s="25">
        <v>329</v>
      </c>
      <c r="C27" s="20" t="s">
        <v>26</v>
      </c>
      <c r="D27" s="46">
        <v>472569</v>
      </c>
      <c r="E27" s="46">
        <v>519008</v>
      </c>
      <c r="F27" s="46">
        <v>0</v>
      </c>
      <c r="G27" s="46">
        <v>0</v>
      </c>
      <c r="H27" s="46">
        <v>0</v>
      </c>
      <c r="I27" s="46">
        <v>18594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1010171</v>
      </c>
      <c r="O27" s="47">
        <f t="shared" si="1"/>
        <v>32.488695204708456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SUM(D29:D36)</f>
        <v>3185222</v>
      </c>
      <c r="E28" s="32">
        <f t="shared" si="5"/>
        <v>531213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3716435</v>
      </c>
      <c r="O28" s="45">
        <f t="shared" si="1"/>
        <v>119.52642073778664</v>
      </c>
      <c r="P28" s="10"/>
    </row>
    <row r="29" spans="1:16">
      <c r="A29" s="12"/>
      <c r="B29" s="25">
        <v>335.12</v>
      </c>
      <c r="C29" s="20" t="s">
        <v>117</v>
      </c>
      <c r="D29" s="46">
        <v>888468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888468</v>
      </c>
      <c r="O29" s="47">
        <f t="shared" si="1"/>
        <v>28.574534461132732</v>
      </c>
      <c r="P29" s="9"/>
    </row>
    <row r="30" spans="1:16">
      <c r="A30" s="12"/>
      <c r="B30" s="25">
        <v>335.14</v>
      </c>
      <c r="C30" s="20" t="s">
        <v>118</v>
      </c>
      <c r="D30" s="46">
        <v>2785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2785</v>
      </c>
      <c r="O30" s="47">
        <f t="shared" si="1"/>
        <v>8.9569999678384207E-2</v>
      </c>
      <c r="P30" s="9"/>
    </row>
    <row r="31" spans="1:16">
      <c r="A31" s="12"/>
      <c r="B31" s="25">
        <v>335.15</v>
      </c>
      <c r="C31" s="20" t="s">
        <v>119</v>
      </c>
      <c r="D31" s="46">
        <v>13963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13963</v>
      </c>
      <c r="O31" s="47">
        <f t="shared" si="1"/>
        <v>0.44907213842343935</v>
      </c>
      <c r="P31" s="9"/>
    </row>
    <row r="32" spans="1:16">
      <c r="A32" s="12"/>
      <c r="B32" s="25">
        <v>335.18</v>
      </c>
      <c r="C32" s="20" t="s">
        <v>120</v>
      </c>
      <c r="D32" s="46">
        <v>1999502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1999502</v>
      </c>
      <c r="O32" s="47">
        <f t="shared" si="1"/>
        <v>64.307143086868422</v>
      </c>
      <c r="P32" s="9"/>
    </row>
    <row r="33" spans="1:16">
      <c r="A33" s="12"/>
      <c r="B33" s="25">
        <v>335.49</v>
      </c>
      <c r="C33" s="20" t="s">
        <v>37</v>
      </c>
      <c r="D33" s="46">
        <v>3097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3097</v>
      </c>
      <c r="O33" s="47">
        <f t="shared" si="1"/>
        <v>9.9604412568745374E-2</v>
      </c>
      <c r="P33" s="9"/>
    </row>
    <row r="34" spans="1:16">
      <c r="A34" s="12"/>
      <c r="B34" s="25">
        <v>335.9</v>
      </c>
      <c r="C34" s="20" t="s">
        <v>94</v>
      </c>
      <c r="D34" s="46">
        <v>245547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245547</v>
      </c>
      <c r="O34" s="47">
        <f t="shared" si="1"/>
        <v>7.8971794294535744</v>
      </c>
      <c r="P34" s="9"/>
    </row>
    <row r="35" spans="1:16">
      <c r="A35" s="12"/>
      <c r="B35" s="25">
        <v>337.9</v>
      </c>
      <c r="C35" s="20" t="s">
        <v>39</v>
      </c>
      <c r="D35" s="46">
        <v>0</v>
      </c>
      <c r="E35" s="46">
        <v>531213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531213</v>
      </c>
      <c r="O35" s="47">
        <f t="shared" si="1"/>
        <v>17.084649277972535</v>
      </c>
      <c r="P35" s="9"/>
    </row>
    <row r="36" spans="1:16">
      <c r="A36" s="12"/>
      <c r="B36" s="25">
        <v>338</v>
      </c>
      <c r="C36" s="20" t="s">
        <v>40</v>
      </c>
      <c r="D36" s="46">
        <v>31860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31860</v>
      </c>
      <c r="O36" s="47">
        <f t="shared" si="1"/>
        <v>1.0246679316888045</v>
      </c>
      <c r="P36" s="9"/>
    </row>
    <row r="37" spans="1:16" ht="15.75">
      <c r="A37" s="29" t="s">
        <v>45</v>
      </c>
      <c r="B37" s="30"/>
      <c r="C37" s="31"/>
      <c r="D37" s="32">
        <f t="shared" ref="D37:M37" si="7">SUM(D38:D50)</f>
        <v>4188086</v>
      </c>
      <c r="E37" s="32">
        <f t="shared" si="7"/>
        <v>31500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13419939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17639525</v>
      </c>
      <c r="O37" s="45">
        <f t="shared" ref="O37:O66" si="8">(N37/O$68)</f>
        <v>567.31499051233402</v>
      </c>
      <c r="P37" s="10"/>
    </row>
    <row r="38" spans="1:16">
      <c r="A38" s="12"/>
      <c r="B38" s="25">
        <v>341.9</v>
      </c>
      <c r="C38" s="20" t="s">
        <v>121</v>
      </c>
      <c r="D38" s="46">
        <v>121765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121765</v>
      </c>
      <c r="O38" s="47">
        <f t="shared" si="8"/>
        <v>3.9161547615218861</v>
      </c>
      <c r="P38" s="9"/>
    </row>
    <row r="39" spans="1:16">
      <c r="A39" s="12"/>
      <c r="B39" s="25">
        <v>342.2</v>
      </c>
      <c r="C39" s="20" t="s">
        <v>49</v>
      </c>
      <c r="D39" s="46">
        <v>29675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29675</v>
      </c>
      <c r="O39" s="47">
        <f t="shared" si="8"/>
        <v>0.95439487987649951</v>
      </c>
      <c r="P39" s="9"/>
    </row>
    <row r="40" spans="1:16">
      <c r="A40" s="12"/>
      <c r="B40" s="25">
        <v>342.5</v>
      </c>
      <c r="C40" s="20" t="s">
        <v>96</v>
      </c>
      <c r="D40" s="46">
        <v>366784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366784</v>
      </c>
      <c r="O40" s="47">
        <f t="shared" si="8"/>
        <v>11.796352876853311</v>
      </c>
      <c r="P40" s="9"/>
    </row>
    <row r="41" spans="1:16">
      <c r="A41" s="12"/>
      <c r="B41" s="25">
        <v>342.6</v>
      </c>
      <c r="C41" s="20" t="s">
        <v>50</v>
      </c>
      <c r="D41" s="46">
        <v>994317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994317</v>
      </c>
      <c r="O41" s="47">
        <f t="shared" si="8"/>
        <v>31.978805518927089</v>
      </c>
      <c r="P41" s="9"/>
    </row>
    <row r="42" spans="1:16">
      <c r="A42" s="12"/>
      <c r="B42" s="25">
        <v>342.9</v>
      </c>
      <c r="C42" s="20" t="s">
        <v>85</v>
      </c>
      <c r="D42" s="46">
        <v>31397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31397</v>
      </c>
      <c r="O42" s="47">
        <f t="shared" si="8"/>
        <v>1.0097771202521468</v>
      </c>
      <c r="P42" s="9"/>
    </row>
    <row r="43" spans="1:16">
      <c r="A43" s="12"/>
      <c r="B43" s="25">
        <v>343.3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5436608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5436608</v>
      </c>
      <c r="O43" s="47">
        <f t="shared" si="8"/>
        <v>174.84990190718167</v>
      </c>
      <c r="P43" s="9"/>
    </row>
    <row r="44" spans="1:16">
      <c r="A44" s="12"/>
      <c r="B44" s="25">
        <v>343.4</v>
      </c>
      <c r="C44" s="20" t="s">
        <v>86</v>
      </c>
      <c r="D44" s="46">
        <v>2421172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2421172</v>
      </c>
      <c r="O44" s="47">
        <f t="shared" si="8"/>
        <v>77.868716431351103</v>
      </c>
      <c r="P44" s="9"/>
    </row>
    <row r="45" spans="1:16">
      <c r="A45" s="12"/>
      <c r="B45" s="25">
        <v>343.5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6605268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6605268</v>
      </c>
      <c r="O45" s="47">
        <f t="shared" si="8"/>
        <v>212.43585372913518</v>
      </c>
      <c r="P45" s="9"/>
    </row>
    <row r="46" spans="1:16">
      <c r="A46" s="12"/>
      <c r="B46" s="25">
        <v>343.8</v>
      </c>
      <c r="C46" s="20" t="s">
        <v>53</v>
      </c>
      <c r="D46" s="46">
        <v>48095</v>
      </c>
      <c r="E46" s="46">
        <v>31500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79595</v>
      </c>
      <c r="O46" s="47">
        <f t="shared" si="8"/>
        <v>2.5599009423342873</v>
      </c>
      <c r="P46" s="9"/>
    </row>
    <row r="47" spans="1:16">
      <c r="A47" s="12"/>
      <c r="B47" s="25">
        <v>343.9</v>
      </c>
      <c r="C47" s="20" t="s">
        <v>54</v>
      </c>
      <c r="D47" s="46">
        <v>10340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10340</v>
      </c>
      <c r="O47" s="47">
        <f t="shared" si="8"/>
        <v>0.33255073489209791</v>
      </c>
      <c r="P47" s="9"/>
    </row>
    <row r="48" spans="1:16">
      <c r="A48" s="12"/>
      <c r="B48" s="25">
        <v>344.5</v>
      </c>
      <c r="C48" s="20" t="s">
        <v>122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1378063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1378063</v>
      </c>
      <c r="O48" s="47">
        <f t="shared" si="8"/>
        <v>44.320683111954459</v>
      </c>
      <c r="P48" s="9"/>
    </row>
    <row r="49" spans="1:16">
      <c r="A49" s="12"/>
      <c r="B49" s="25">
        <v>347.2</v>
      </c>
      <c r="C49" s="20" t="s">
        <v>56</v>
      </c>
      <c r="D49" s="46">
        <v>160361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160361</v>
      </c>
      <c r="O49" s="47">
        <f t="shared" si="8"/>
        <v>5.1574630945872064</v>
      </c>
      <c r="P49" s="9"/>
    </row>
    <row r="50" spans="1:16">
      <c r="A50" s="12"/>
      <c r="B50" s="25">
        <v>347.4</v>
      </c>
      <c r="C50" s="20" t="s">
        <v>88</v>
      </c>
      <c r="D50" s="46">
        <v>4180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4180</v>
      </c>
      <c r="O50" s="47">
        <f t="shared" si="8"/>
        <v>0.13443540346701829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SUM(D52:D53)</f>
        <v>463642</v>
      </c>
      <c r="E51" s="32">
        <f t="shared" si="10"/>
        <v>49041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307004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819687</v>
      </c>
      <c r="O51" s="45">
        <f t="shared" si="8"/>
        <v>26.362428842504745</v>
      </c>
      <c r="P51" s="10"/>
    </row>
    <row r="52" spans="1:16">
      <c r="A52" s="13"/>
      <c r="B52" s="39">
        <v>351.1</v>
      </c>
      <c r="C52" s="21" t="s">
        <v>59</v>
      </c>
      <c r="D52" s="46">
        <v>109319</v>
      </c>
      <c r="E52" s="46">
        <v>49041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158360</v>
      </c>
      <c r="O52" s="47">
        <f t="shared" si="8"/>
        <v>5.0931077734538324</v>
      </c>
      <c r="P52" s="9"/>
    </row>
    <row r="53" spans="1:16">
      <c r="A53" s="13"/>
      <c r="B53" s="39">
        <v>354</v>
      </c>
      <c r="C53" s="21" t="s">
        <v>60</v>
      </c>
      <c r="D53" s="46">
        <v>354323</v>
      </c>
      <c r="E53" s="46">
        <v>0</v>
      </c>
      <c r="F53" s="46">
        <v>0</v>
      </c>
      <c r="G53" s="46">
        <v>0</v>
      </c>
      <c r="H53" s="46">
        <v>0</v>
      </c>
      <c r="I53" s="46">
        <v>307004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661327</v>
      </c>
      <c r="O53" s="47">
        <f t="shared" si="8"/>
        <v>21.26932106905091</v>
      </c>
      <c r="P53" s="9"/>
    </row>
    <row r="54" spans="1:16" ht="15.75">
      <c r="A54" s="29" t="s">
        <v>4</v>
      </c>
      <c r="B54" s="30"/>
      <c r="C54" s="31"/>
      <c r="D54" s="32">
        <f t="shared" ref="D54:M54" si="11">SUM(D55:D62)</f>
        <v>2434462</v>
      </c>
      <c r="E54" s="32">
        <f t="shared" si="11"/>
        <v>292896</v>
      </c>
      <c r="F54" s="32">
        <f t="shared" si="11"/>
        <v>100</v>
      </c>
      <c r="G54" s="32">
        <f t="shared" si="11"/>
        <v>0</v>
      </c>
      <c r="H54" s="32">
        <f t="shared" si="11"/>
        <v>0</v>
      </c>
      <c r="I54" s="32">
        <f t="shared" si="11"/>
        <v>1464538</v>
      </c>
      <c r="J54" s="32">
        <f t="shared" si="11"/>
        <v>0</v>
      </c>
      <c r="K54" s="32">
        <f t="shared" si="11"/>
        <v>14352033</v>
      </c>
      <c r="L54" s="32">
        <f t="shared" si="11"/>
        <v>0</v>
      </c>
      <c r="M54" s="32">
        <f t="shared" si="11"/>
        <v>0</v>
      </c>
      <c r="N54" s="32">
        <f>SUM(D54:M54)</f>
        <v>18544029</v>
      </c>
      <c r="O54" s="45">
        <f t="shared" si="8"/>
        <v>596.40526806676746</v>
      </c>
      <c r="P54" s="10"/>
    </row>
    <row r="55" spans="1:16">
      <c r="A55" s="12"/>
      <c r="B55" s="25">
        <v>361.1</v>
      </c>
      <c r="C55" s="20" t="s">
        <v>61</v>
      </c>
      <c r="D55" s="46">
        <v>230963</v>
      </c>
      <c r="E55" s="46">
        <v>22432</v>
      </c>
      <c r="F55" s="46">
        <v>100</v>
      </c>
      <c r="G55" s="46">
        <v>0</v>
      </c>
      <c r="H55" s="46">
        <v>0</v>
      </c>
      <c r="I55" s="46">
        <v>67555</v>
      </c>
      <c r="J55" s="46">
        <v>0</v>
      </c>
      <c r="K55" s="46">
        <v>1914527</v>
      </c>
      <c r="L55" s="46">
        <v>0</v>
      </c>
      <c r="M55" s="46">
        <v>0</v>
      </c>
      <c r="N55" s="46">
        <f>SUM(D55:M55)</f>
        <v>2235577</v>
      </c>
      <c r="O55" s="47">
        <f t="shared" si="8"/>
        <v>71.899688032676167</v>
      </c>
      <c r="P55" s="9"/>
    </row>
    <row r="56" spans="1:16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-362384</v>
      </c>
      <c r="L56" s="46">
        <v>0</v>
      </c>
      <c r="M56" s="46">
        <v>0</v>
      </c>
      <c r="N56" s="46">
        <f t="shared" ref="N56:N62" si="12">SUM(D56:M56)</f>
        <v>-362384</v>
      </c>
      <c r="O56" s="47">
        <f t="shared" si="8"/>
        <v>-11.654841925835397</v>
      </c>
      <c r="P56" s="9"/>
    </row>
    <row r="57" spans="1:16">
      <c r="A57" s="12"/>
      <c r="B57" s="25">
        <v>361.4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2625960</v>
      </c>
      <c r="L57" s="46">
        <v>0</v>
      </c>
      <c r="M57" s="46">
        <v>0</v>
      </c>
      <c r="N57" s="46">
        <f t="shared" si="12"/>
        <v>2625960</v>
      </c>
      <c r="O57" s="47">
        <f t="shared" si="8"/>
        <v>84.455022030682144</v>
      </c>
      <c r="P57" s="9"/>
    </row>
    <row r="58" spans="1:16">
      <c r="A58" s="12"/>
      <c r="B58" s="25">
        <v>362</v>
      </c>
      <c r="C58" s="20" t="s">
        <v>63</v>
      </c>
      <c r="D58" s="46">
        <v>1036694</v>
      </c>
      <c r="E58" s="46">
        <v>0</v>
      </c>
      <c r="F58" s="46">
        <v>0</v>
      </c>
      <c r="G58" s="46">
        <v>0</v>
      </c>
      <c r="H58" s="46">
        <v>0</v>
      </c>
      <c r="I58" s="46">
        <v>861501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1898195</v>
      </c>
      <c r="O58" s="47">
        <f t="shared" si="8"/>
        <v>61.048949924420285</v>
      </c>
      <c r="P58" s="9"/>
    </row>
    <row r="59" spans="1:16">
      <c r="A59" s="12"/>
      <c r="B59" s="25">
        <v>364</v>
      </c>
      <c r="C59" s="20" t="s">
        <v>124</v>
      </c>
      <c r="D59" s="46">
        <v>58100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58100</v>
      </c>
      <c r="O59" s="47">
        <f t="shared" si="8"/>
        <v>1.8685877850320007</v>
      </c>
      <c r="P59" s="9"/>
    </row>
    <row r="60" spans="1:16">
      <c r="A60" s="12"/>
      <c r="B60" s="25">
        <v>366</v>
      </c>
      <c r="C60" s="20" t="s">
        <v>65</v>
      </c>
      <c r="D60" s="46">
        <v>390878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390878</v>
      </c>
      <c r="O60" s="47">
        <f t="shared" si="8"/>
        <v>12.571253979995497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10119318</v>
      </c>
      <c r="L61" s="46">
        <v>0</v>
      </c>
      <c r="M61" s="46">
        <v>0</v>
      </c>
      <c r="N61" s="46">
        <f t="shared" si="12"/>
        <v>10119318</v>
      </c>
      <c r="O61" s="47">
        <f t="shared" si="8"/>
        <v>325.45325314379443</v>
      </c>
      <c r="P61" s="9"/>
    </row>
    <row r="62" spans="1:16">
      <c r="A62" s="12"/>
      <c r="B62" s="25">
        <v>369.9</v>
      </c>
      <c r="C62" s="20" t="s">
        <v>68</v>
      </c>
      <c r="D62" s="46">
        <v>717827</v>
      </c>
      <c r="E62" s="46">
        <v>270464</v>
      </c>
      <c r="F62" s="46">
        <v>0</v>
      </c>
      <c r="G62" s="46">
        <v>0</v>
      </c>
      <c r="H62" s="46">
        <v>0</v>
      </c>
      <c r="I62" s="46">
        <v>535482</v>
      </c>
      <c r="J62" s="46">
        <v>0</v>
      </c>
      <c r="K62" s="46">
        <v>54612</v>
      </c>
      <c r="L62" s="46">
        <v>0</v>
      </c>
      <c r="M62" s="46">
        <v>0</v>
      </c>
      <c r="N62" s="46">
        <f t="shared" si="12"/>
        <v>1578385</v>
      </c>
      <c r="O62" s="47">
        <f t="shared" si="8"/>
        <v>50.763355096002314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SUM(D64:D65)</f>
        <v>5370889</v>
      </c>
      <c r="E63" s="32">
        <f t="shared" si="13"/>
        <v>1319170</v>
      </c>
      <c r="F63" s="32">
        <f t="shared" si="13"/>
        <v>4151260</v>
      </c>
      <c r="G63" s="32">
        <f t="shared" si="13"/>
        <v>1340000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12181319</v>
      </c>
      <c r="O63" s="45">
        <f t="shared" si="8"/>
        <v>391.77046280513298</v>
      </c>
      <c r="P63" s="9"/>
    </row>
    <row r="64" spans="1:16">
      <c r="A64" s="12"/>
      <c r="B64" s="25">
        <v>381</v>
      </c>
      <c r="C64" s="20" t="s">
        <v>69</v>
      </c>
      <c r="D64" s="46">
        <v>5370889</v>
      </c>
      <c r="E64" s="46">
        <v>1319170</v>
      </c>
      <c r="F64" s="46">
        <v>1269351</v>
      </c>
      <c r="G64" s="46">
        <v>1340000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9299410</v>
      </c>
      <c r="O64" s="47">
        <f t="shared" si="8"/>
        <v>299.08371659215902</v>
      </c>
      <c r="P64" s="9"/>
    </row>
    <row r="65" spans="1:119" ht="15.75" thickBot="1">
      <c r="A65" s="12"/>
      <c r="B65" s="25">
        <v>384</v>
      </c>
      <c r="C65" s="20" t="s">
        <v>70</v>
      </c>
      <c r="D65" s="46">
        <v>0</v>
      </c>
      <c r="E65" s="46">
        <v>0</v>
      </c>
      <c r="F65" s="46">
        <v>2881909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2881909</v>
      </c>
      <c r="O65" s="47">
        <f t="shared" si="8"/>
        <v>92.686746212973986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4">SUM(D5,D17,D28,D37,D51,D54,D63)</f>
        <v>48929596</v>
      </c>
      <c r="E66" s="15">
        <f t="shared" si="14"/>
        <v>4415999</v>
      </c>
      <c r="F66" s="15">
        <f t="shared" si="14"/>
        <v>4151854</v>
      </c>
      <c r="G66" s="15">
        <f t="shared" si="14"/>
        <v>1340000</v>
      </c>
      <c r="H66" s="15">
        <f t="shared" si="14"/>
        <v>0</v>
      </c>
      <c r="I66" s="15">
        <f t="shared" si="14"/>
        <v>17301626</v>
      </c>
      <c r="J66" s="15">
        <f t="shared" si="14"/>
        <v>0</v>
      </c>
      <c r="K66" s="15">
        <f t="shared" si="14"/>
        <v>14352033</v>
      </c>
      <c r="L66" s="15">
        <f t="shared" si="14"/>
        <v>0</v>
      </c>
      <c r="M66" s="15">
        <f t="shared" si="14"/>
        <v>0</v>
      </c>
      <c r="N66" s="15">
        <f>SUM(D66:M66)</f>
        <v>90491108</v>
      </c>
      <c r="O66" s="38">
        <f t="shared" si="8"/>
        <v>2910.3369890329013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136</v>
      </c>
      <c r="M68" s="48"/>
      <c r="N68" s="48"/>
      <c r="O68" s="43">
        <v>31093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23372462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23372462</v>
      </c>
      <c r="O5" s="33">
        <f t="shared" ref="O5:O36" si="1">(N5/O$68)</f>
        <v>762.70924161336643</v>
      </c>
      <c r="P5" s="6"/>
    </row>
    <row r="6" spans="1:133">
      <c r="A6" s="12"/>
      <c r="B6" s="25">
        <v>311</v>
      </c>
      <c r="C6" s="20" t="s">
        <v>3</v>
      </c>
      <c r="D6" s="46">
        <v>16650291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16650291</v>
      </c>
      <c r="O6" s="47">
        <f t="shared" si="1"/>
        <v>543.34587521211336</v>
      </c>
      <c r="P6" s="9"/>
    </row>
    <row r="7" spans="1:133">
      <c r="A7" s="12"/>
      <c r="B7" s="25">
        <v>312.41000000000003</v>
      </c>
      <c r="C7" s="20" t="s">
        <v>12</v>
      </c>
      <c r="D7" s="46">
        <v>313920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313920</v>
      </c>
      <c r="O7" s="47">
        <f t="shared" si="1"/>
        <v>10.244093460383763</v>
      </c>
      <c r="P7" s="9"/>
    </row>
    <row r="8" spans="1:133">
      <c r="A8" s="12"/>
      <c r="B8" s="25">
        <v>312.42</v>
      </c>
      <c r="C8" s="20" t="s">
        <v>11</v>
      </c>
      <c r="D8" s="46">
        <v>306014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306014</v>
      </c>
      <c r="O8" s="47">
        <f t="shared" si="1"/>
        <v>9.9860984205717269</v>
      </c>
      <c r="P8" s="9"/>
    </row>
    <row r="9" spans="1:133">
      <c r="A9" s="12"/>
      <c r="B9" s="25">
        <v>312.51</v>
      </c>
      <c r="C9" s="20" t="s">
        <v>78</v>
      </c>
      <c r="D9" s="46">
        <v>236793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236793</v>
      </c>
      <c r="O9" s="47">
        <f t="shared" si="1"/>
        <v>7.7272222947395903</v>
      </c>
      <c r="P9" s="9"/>
    </row>
    <row r="10" spans="1:133">
      <c r="A10" s="12"/>
      <c r="B10" s="25">
        <v>312.52</v>
      </c>
      <c r="C10" s="20" t="s">
        <v>114</v>
      </c>
      <c r="D10" s="46">
        <v>205099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205099</v>
      </c>
      <c r="O10" s="47">
        <f t="shared" si="1"/>
        <v>6.6929578384022976</v>
      </c>
      <c r="P10" s="9"/>
    </row>
    <row r="11" spans="1:133">
      <c r="A11" s="12"/>
      <c r="B11" s="25">
        <v>314.10000000000002</v>
      </c>
      <c r="C11" s="20" t="s">
        <v>13</v>
      </c>
      <c r="D11" s="46">
        <v>2750822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2750822</v>
      </c>
      <c r="O11" s="47">
        <f t="shared" si="1"/>
        <v>89.767066962537527</v>
      </c>
      <c r="P11" s="9"/>
    </row>
    <row r="12" spans="1:133">
      <c r="A12" s="12"/>
      <c r="B12" s="25">
        <v>314.3</v>
      </c>
      <c r="C12" s="20" t="s">
        <v>14</v>
      </c>
      <c r="D12" s="46">
        <v>790832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790832</v>
      </c>
      <c r="O12" s="47">
        <f t="shared" si="1"/>
        <v>25.807074794413261</v>
      </c>
      <c r="P12" s="9"/>
    </row>
    <row r="13" spans="1:133">
      <c r="A13" s="12"/>
      <c r="B13" s="25">
        <v>314.39999999999998</v>
      </c>
      <c r="C13" s="20" t="s">
        <v>83</v>
      </c>
      <c r="D13" s="46">
        <v>29659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29659</v>
      </c>
      <c r="O13" s="47">
        <f t="shared" si="1"/>
        <v>0.96785667667406339</v>
      </c>
      <c r="P13" s="9"/>
    </row>
    <row r="14" spans="1:133">
      <c r="A14" s="12"/>
      <c r="B14" s="25">
        <v>314.8</v>
      </c>
      <c r="C14" s="20" t="s">
        <v>16</v>
      </c>
      <c r="D14" s="46">
        <v>11296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11296</v>
      </c>
      <c r="O14" s="47">
        <f t="shared" si="1"/>
        <v>0.36862028455815166</v>
      </c>
      <c r="P14" s="9"/>
    </row>
    <row r="15" spans="1:133">
      <c r="A15" s="12"/>
      <c r="B15" s="25">
        <v>315</v>
      </c>
      <c r="C15" s="20" t="s">
        <v>115</v>
      </c>
      <c r="D15" s="46">
        <v>1226037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1226037</v>
      </c>
      <c r="O15" s="47">
        <f t="shared" si="1"/>
        <v>40.009039289909936</v>
      </c>
      <c r="P15" s="9"/>
    </row>
    <row r="16" spans="1:133">
      <c r="A16" s="12"/>
      <c r="B16" s="25">
        <v>316</v>
      </c>
      <c r="C16" s="20" t="s">
        <v>116</v>
      </c>
      <c r="D16" s="46">
        <v>851699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851699</v>
      </c>
      <c r="O16" s="47">
        <f t="shared" si="1"/>
        <v>27.793336379062787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8363508</v>
      </c>
      <c r="E17" s="32">
        <f t="shared" si="3"/>
        <v>2676393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2148703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13188604</v>
      </c>
      <c r="O17" s="45">
        <f t="shared" si="1"/>
        <v>430.38128181699517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2253587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2253587</v>
      </c>
      <c r="O18" s="47">
        <f t="shared" si="1"/>
        <v>73.540888917895842</v>
      </c>
      <c r="P18" s="9"/>
    </row>
    <row r="19" spans="1:16">
      <c r="A19" s="12"/>
      <c r="B19" s="25">
        <v>323.10000000000002</v>
      </c>
      <c r="C19" s="20" t="s">
        <v>20</v>
      </c>
      <c r="D19" s="46">
        <v>2119605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2119605</v>
      </c>
      <c r="O19" s="47">
        <f t="shared" si="1"/>
        <v>69.168679023626154</v>
      </c>
      <c r="P19" s="9"/>
    </row>
    <row r="20" spans="1:16">
      <c r="A20" s="12"/>
      <c r="B20" s="25">
        <v>323.39999999999998</v>
      </c>
      <c r="C20" s="20" t="s">
        <v>21</v>
      </c>
      <c r="D20" s="46">
        <v>21544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21544</v>
      </c>
      <c r="O20" s="47">
        <f t="shared" si="1"/>
        <v>0.70304137841012926</v>
      </c>
      <c r="P20" s="9"/>
    </row>
    <row r="21" spans="1:16">
      <c r="A21" s="12"/>
      <c r="B21" s="25">
        <v>323.7</v>
      </c>
      <c r="C21" s="20" t="s">
        <v>22</v>
      </c>
      <c r="D21" s="46">
        <v>473460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473460</v>
      </c>
      <c r="O21" s="47">
        <f t="shared" si="1"/>
        <v>15.450332854718706</v>
      </c>
      <c r="P21" s="9"/>
    </row>
    <row r="22" spans="1:16">
      <c r="A22" s="12"/>
      <c r="B22" s="25">
        <v>324.12</v>
      </c>
      <c r="C22" s="20" t="s">
        <v>23</v>
      </c>
      <c r="D22" s="46">
        <v>236967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236967</v>
      </c>
      <c r="O22" s="47">
        <f t="shared" si="1"/>
        <v>7.7329004046469132</v>
      </c>
      <c r="P22" s="9"/>
    </row>
    <row r="23" spans="1:16">
      <c r="A23" s="12"/>
      <c r="B23" s="25">
        <v>324.22000000000003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114756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114756</v>
      </c>
      <c r="O23" s="47">
        <f t="shared" si="1"/>
        <v>3.7448113823260671</v>
      </c>
      <c r="P23" s="9"/>
    </row>
    <row r="24" spans="1:16">
      <c r="A24" s="12"/>
      <c r="B24" s="25">
        <v>324.31</v>
      </c>
      <c r="C24" s="20" t="s">
        <v>131</v>
      </c>
      <c r="D24" s="46">
        <v>0</v>
      </c>
      <c r="E24" s="46">
        <v>957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957</v>
      </c>
      <c r="O24" s="47">
        <f t="shared" si="1"/>
        <v>3.1229604490275422E-2</v>
      </c>
      <c r="P24" s="9"/>
    </row>
    <row r="25" spans="1:16">
      <c r="A25" s="12"/>
      <c r="B25" s="25">
        <v>324.72000000000003</v>
      </c>
      <c r="C25" s="20" t="s">
        <v>24</v>
      </c>
      <c r="D25" s="46">
        <v>57863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57863</v>
      </c>
      <c r="O25" s="47">
        <f t="shared" si="1"/>
        <v>1.8882326067093069</v>
      </c>
      <c r="P25" s="9"/>
    </row>
    <row r="26" spans="1:16">
      <c r="A26" s="12"/>
      <c r="B26" s="25">
        <v>325.2</v>
      </c>
      <c r="C26" s="20" t="s">
        <v>25</v>
      </c>
      <c r="D26" s="46">
        <v>5081535</v>
      </c>
      <c r="E26" s="46">
        <v>0</v>
      </c>
      <c r="F26" s="46">
        <v>0</v>
      </c>
      <c r="G26" s="46">
        <v>0</v>
      </c>
      <c r="H26" s="46">
        <v>0</v>
      </c>
      <c r="I26" s="46">
        <v>1934494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7016029</v>
      </c>
      <c r="O26" s="47">
        <f t="shared" si="1"/>
        <v>228.95278031588566</v>
      </c>
      <c r="P26" s="9"/>
    </row>
    <row r="27" spans="1:16">
      <c r="A27" s="12"/>
      <c r="B27" s="25">
        <v>329</v>
      </c>
      <c r="C27" s="20" t="s">
        <v>26</v>
      </c>
      <c r="D27" s="46">
        <v>372534</v>
      </c>
      <c r="E27" s="46">
        <v>421849</v>
      </c>
      <c r="F27" s="46">
        <v>0</v>
      </c>
      <c r="G27" s="46">
        <v>0</v>
      </c>
      <c r="H27" s="46">
        <v>0</v>
      </c>
      <c r="I27" s="46">
        <v>99453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893836</v>
      </c>
      <c r="O27" s="47">
        <f t="shared" si="1"/>
        <v>29.168385328286124</v>
      </c>
      <c r="P27" s="9"/>
    </row>
    <row r="28" spans="1:16" ht="15.75">
      <c r="A28" s="29" t="s">
        <v>28</v>
      </c>
      <c r="B28" s="30"/>
      <c r="C28" s="31"/>
      <c r="D28" s="32">
        <f t="shared" ref="D28:M28" si="5">SUM(D29:D37)</f>
        <v>3092022</v>
      </c>
      <c r="E28" s="32">
        <f t="shared" si="5"/>
        <v>1206491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4298513</v>
      </c>
      <c r="O28" s="45">
        <f t="shared" si="1"/>
        <v>140.27258190836704</v>
      </c>
      <c r="P28" s="10"/>
    </row>
    <row r="29" spans="1:16">
      <c r="A29" s="12"/>
      <c r="B29" s="25">
        <v>335.12</v>
      </c>
      <c r="C29" s="20" t="s">
        <v>117</v>
      </c>
      <c r="D29" s="46">
        <v>858743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858743</v>
      </c>
      <c r="O29" s="47">
        <f t="shared" si="1"/>
        <v>28.02320193186268</v>
      </c>
      <c r="P29" s="9"/>
    </row>
    <row r="30" spans="1:16">
      <c r="A30" s="12"/>
      <c r="B30" s="25">
        <v>335.14</v>
      </c>
      <c r="C30" s="20" t="s">
        <v>118</v>
      </c>
      <c r="D30" s="46">
        <v>3111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3111</v>
      </c>
      <c r="O30" s="47">
        <f t="shared" si="1"/>
        <v>0.10152068920506462</v>
      </c>
      <c r="P30" s="9"/>
    </row>
    <row r="31" spans="1:16">
      <c r="A31" s="12"/>
      <c r="B31" s="25">
        <v>335.15</v>
      </c>
      <c r="C31" s="20" t="s">
        <v>119</v>
      </c>
      <c r="D31" s="46">
        <v>14940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14940</v>
      </c>
      <c r="O31" s="47">
        <f t="shared" si="1"/>
        <v>0.4875342644563373</v>
      </c>
      <c r="P31" s="9"/>
    </row>
    <row r="32" spans="1:16">
      <c r="A32" s="12"/>
      <c r="B32" s="25">
        <v>335.18</v>
      </c>
      <c r="C32" s="20" t="s">
        <v>120</v>
      </c>
      <c r="D32" s="46">
        <v>1943593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1943593</v>
      </c>
      <c r="O32" s="47">
        <f t="shared" si="1"/>
        <v>63.42491189139799</v>
      </c>
      <c r="P32" s="9"/>
    </row>
    <row r="33" spans="1:16">
      <c r="A33" s="12"/>
      <c r="B33" s="25">
        <v>335.49</v>
      </c>
      <c r="C33" s="20" t="s">
        <v>37</v>
      </c>
      <c r="D33" s="46">
        <v>4228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4228</v>
      </c>
      <c r="O33" s="47">
        <f t="shared" si="1"/>
        <v>0.13797154418483226</v>
      </c>
      <c r="P33" s="9"/>
    </row>
    <row r="34" spans="1:16">
      <c r="A34" s="12"/>
      <c r="B34" s="25">
        <v>335.9</v>
      </c>
      <c r="C34" s="20" t="s">
        <v>94</v>
      </c>
      <c r="D34" s="46">
        <v>229582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229582</v>
      </c>
      <c r="O34" s="47">
        <f t="shared" si="1"/>
        <v>7.4919070617412871</v>
      </c>
      <c r="P34" s="9"/>
    </row>
    <row r="35" spans="1:16">
      <c r="A35" s="12"/>
      <c r="B35" s="25">
        <v>337.5</v>
      </c>
      <c r="C35" s="20" t="s">
        <v>132</v>
      </c>
      <c r="D35" s="46">
        <v>0</v>
      </c>
      <c r="E35" s="46">
        <v>30000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30000</v>
      </c>
      <c r="O35" s="47">
        <f t="shared" si="1"/>
        <v>0.97898446677979378</v>
      </c>
      <c r="P35" s="9"/>
    </row>
    <row r="36" spans="1:16">
      <c r="A36" s="12"/>
      <c r="B36" s="25">
        <v>337.9</v>
      </c>
      <c r="C36" s="20" t="s">
        <v>39</v>
      </c>
      <c r="D36" s="46">
        <v>0</v>
      </c>
      <c r="E36" s="46">
        <v>1176491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1176491</v>
      </c>
      <c r="O36" s="47">
        <f t="shared" si="1"/>
        <v>38.392213810207544</v>
      </c>
      <c r="P36" s="9"/>
    </row>
    <row r="37" spans="1:16">
      <c r="A37" s="12"/>
      <c r="B37" s="25">
        <v>338</v>
      </c>
      <c r="C37" s="20" t="s">
        <v>40</v>
      </c>
      <c r="D37" s="46">
        <v>37825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37825</v>
      </c>
      <c r="O37" s="47">
        <f t="shared" ref="O37:O66" si="7">(N37/O$68)</f>
        <v>1.2343362485315232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SUM(D39:D51)</f>
        <v>3638794</v>
      </c>
      <c r="E38" s="32">
        <f t="shared" si="8"/>
        <v>31100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13497661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17167555</v>
      </c>
      <c r="O38" s="45">
        <f t="shared" si="7"/>
        <v>560.22565591959278</v>
      </c>
      <c r="P38" s="10"/>
    </row>
    <row r="39" spans="1:16">
      <c r="A39" s="12"/>
      <c r="B39" s="25">
        <v>341.9</v>
      </c>
      <c r="C39" s="20" t="s">
        <v>121</v>
      </c>
      <c r="D39" s="46">
        <v>125675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9">SUM(D39:M39)</f>
        <v>125675</v>
      </c>
      <c r="O39" s="47">
        <f t="shared" si="7"/>
        <v>4.1011290954183526</v>
      </c>
      <c r="P39" s="9"/>
    </row>
    <row r="40" spans="1:16">
      <c r="A40" s="12"/>
      <c r="B40" s="25">
        <v>342.2</v>
      </c>
      <c r="C40" s="20" t="s">
        <v>49</v>
      </c>
      <c r="D40" s="46">
        <v>28100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28100</v>
      </c>
      <c r="O40" s="47">
        <f t="shared" si="7"/>
        <v>0.91698211721707346</v>
      </c>
      <c r="P40" s="9"/>
    </row>
    <row r="41" spans="1:16">
      <c r="A41" s="12"/>
      <c r="B41" s="25">
        <v>342.5</v>
      </c>
      <c r="C41" s="20" t="s">
        <v>96</v>
      </c>
      <c r="D41" s="46">
        <v>328764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328764</v>
      </c>
      <c r="O41" s="47">
        <f t="shared" si="7"/>
        <v>10.728494974546404</v>
      </c>
      <c r="P41" s="9"/>
    </row>
    <row r="42" spans="1:16">
      <c r="A42" s="12"/>
      <c r="B42" s="25">
        <v>342.6</v>
      </c>
      <c r="C42" s="20" t="s">
        <v>50</v>
      </c>
      <c r="D42" s="46">
        <v>951424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951424</v>
      </c>
      <c r="O42" s="47">
        <f t="shared" si="7"/>
        <v>31.047643910716616</v>
      </c>
      <c r="P42" s="9"/>
    </row>
    <row r="43" spans="1:16">
      <c r="A43" s="12"/>
      <c r="B43" s="25">
        <v>342.9</v>
      </c>
      <c r="C43" s="20" t="s">
        <v>85</v>
      </c>
      <c r="D43" s="46">
        <v>29548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29548</v>
      </c>
      <c r="O43" s="47">
        <f t="shared" si="7"/>
        <v>0.96423443414697818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5483834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5483834</v>
      </c>
      <c r="O44" s="47">
        <f t="shared" si="7"/>
        <v>178.95294347996344</v>
      </c>
      <c r="P44" s="9"/>
    </row>
    <row r="45" spans="1:16">
      <c r="A45" s="12"/>
      <c r="B45" s="25">
        <v>343.4</v>
      </c>
      <c r="C45" s="20" t="s">
        <v>86</v>
      </c>
      <c r="D45" s="46">
        <v>1975784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1975784</v>
      </c>
      <c r="O45" s="47">
        <f t="shared" si="7"/>
        <v>64.475394857068267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6594752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6594752</v>
      </c>
      <c r="O46" s="47">
        <f t="shared" si="7"/>
        <v>215.2053256754993</v>
      </c>
      <c r="P46" s="9"/>
    </row>
    <row r="47" spans="1:16">
      <c r="A47" s="12"/>
      <c r="B47" s="25">
        <v>343.8</v>
      </c>
      <c r="C47" s="20" t="s">
        <v>53</v>
      </c>
      <c r="D47" s="46">
        <v>49000</v>
      </c>
      <c r="E47" s="46">
        <v>31100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80100</v>
      </c>
      <c r="O47" s="47">
        <f t="shared" si="7"/>
        <v>2.6138885263020493</v>
      </c>
      <c r="P47" s="9"/>
    </row>
    <row r="48" spans="1:16">
      <c r="A48" s="12"/>
      <c r="B48" s="25">
        <v>343.9</v>
      </c>
      <c r="C48" s="20" t="s">
        <v>54</v>
      </c>
      <c r="D48" s="46">
        <v>6030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6030</v>
      </c>
      <c r="O48" s="47">
        <f t="shared" si="7"/>
        <v>0.19677587782273856</v>
      </c>
      <c r="P48" s="9"/>
    </row>
    <row r="49" spans="1:16">
      <c r="A49" s="12"/>
      <c r="B49" s="25">
        <v>344.5</v>
      </c>
      <c r="C49" s="20" t="s">
        <v>122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1419075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1419075</v>
      </c>
      <c r="O49" s="47">
        <f t="shared" si="7"/>
        <v>46.308412739851192</v>
      </c>
      <c r="P49" s="9"/>
    </row>
    <row r="50" spans="1:16">
      <c r="A50" s="12"/>
      <c r="B50" s="25">
        <v>347.2</v>
      </c>
      <c r="C50" s="20" t="s">
        <v>56</v>
      </c>
      <c r="D50" s="46">
        <v>138474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138474</v>
      </c>
      <c r="O50" s="47">
        <f t="shared" si="7"/>
        <v>4.5187965017621723</v>
      </c>
      <c r="P50" s="9"/>
    </row>
    <row r="51" spans="1:16">
      <c r="A51" s="12"/>
      <c r="B51" s="25">
        <v>347.4</v>
      </c>
      <c r="C51" s="20" t="s">
        <v>88</v>
      </c>
      <c r="D51" s="46">
        <v>5995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5995</v>
      </c>
      <c r="O51" s="47">
        <f t="shared" si="7"/>
        <v>0.19563372927816211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SUM(D53:D54)</f>
        <v>513704</v>
      </c>
      <c r="E52" s="32">
        <f t="shared" si="10"/>
        <v>51787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224925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790416</v>
      </c>
      <c r="O52" s="45">
        <f t="shared" si="7"/>
        <v>25.793499543140584</v>
      </c>
      <c r="P52" s="10"/>
    </row>
    <row r="53" spans="1:16">
      <c r="A53" s="13"/>
      <c r="B53" s="39">
        <v>351.1</v>
      </c>
      <c r="C53" s="21" t="s">
        <v>59</v>
      </c>
      <c r="D53" s="46">
        <v>135360</v>
      </c>
      <c r="E53" s="46">
        <v>51787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187147</v>
      </c>
      <c r="O53" s="47">
        <f t="shared" si="7"/>
        <v>6.1071335334812691</v>
      </c>
      <c r="P53" s="9"/>
    </row>
    <row r="54" spans="1:16">
      <c r="A54" s="13"/>
      <c r="B54" s="39">
        <v>354</v>
      </c>
      <c r="C54" s="21" t="s">
        <v>60</v>
      </c>
      <c r="D54" s="46">
        <v>378344</v>
      </c>
      <c r="E54" s="46">
        <v>0</v>
      </c>
      <c r="F54" s="46">
        <v>0</v>
      </c>
      <c r="G54" s="46">
        <v>0</v>
      </c>
      <c r="H54" s="46">
        <v>0</v>
      </c>
      <c r="I54" s="46">
        <v>224925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603269</v>
      </c>
      <c r="O54" s="47">
        <f t="shared" si="7"/>
        <v>19.686366009659313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SUM(D56:D62)</f>
        <v>1833327</v>
      </c>
      <c r="E55" s="32">
        <f t="shared" si="11"/>
        <v>223178</v>
      </c>
      <c r="F55" s="32">
        <f t="shared" si="11"/>
        <v>71</v>
      </c>
      <c r="G55" s="32">
        <f t="shared" si="11"/>
        <v>0</v>
      </c>
      <c r="H55" s="32">
        <f t="shared" si="11"/>
        <v>0</v>
      </c>
      <c r="I55" s="32">
        <f t="shared" si="11"/>
        <v>1344799</v>
      </c>
      <c r="J55" s="32">
        <f t="shared" si="11"/>
        <v>0</v>
      </c>
      <c r="K55" s="32">
        <f t="shared" si="11"/>
        <v>6449511</v>
      </c>
      <c r="L55" s="32">
        <f t="shared" si="11"/>
        <v>-27202</v>
      </c>
      <c r="M55" s="32">
        <f t="shared" si="11"/>
        <v>0</v>
      </c>
      <c r="N55" s="32">
        <f>SUM(D55:M55)</f>
        <v>9823684</v>
      </c>
      <c r="O55" s="45">
        <f t="shared" si="7"/>
        <v>320.57446808510639</v>
      </c>
      <c r="P55" s="10"/>
    </row>
    <row r="56" spans="1:16">
      <c r="A56" s="12"/>
      <c r="B56" s="25">
        <v>361.1</v>
      </c>
      <c r="C56" s="20" t="s">
        <v>61</v>
      </c>
      <c r="D56" s="46">
        <v>102330</v>
      </c>
      <c r="E56" s="46">
        <v>9178</v>
      </c>
      <c r="F56" s="46">
        <v>71</v>
      </c>
      <c r="G56" s="46">
        <v>0</v>
      </c>
      <c r="H56" s="46">
        <v>0</v>
      </c>
      <c r="I56" s="46">
        <v>24821</v>
      </c>
      <c r="J56" s="46">
        <v>0</v>
      </c>
      <c r="K56" s="46">
        <v>1115697</v>
      </c>
      <c r="L56" s="46">
        <v>581545</v>
      </c>
      <c r="M56" s="46">
        <v>0</v>
      </c>
      <c r="N56" s="46">
        <f>SUM(D56:M56)</f>
        <v>1833642</v>
      </c>
      <c r="O56" s="47">
        <f t="shared" si="7"/>
        <v>59.836901187834485</v>
      </c>
      <c r="P56" s="9"/>
    </row>
    <row r="57" spans="1:16">
      <c r="A57" s="12"/>
      <c r="B57" s="25">
        <v>361.4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-1438074</v>
      </c>
      <c r="L57" s="46">
        <v>-608747</v>
      </c>
      <c r="M57" s="46">
        <v>0</v>
      </c>
      <c r="N57" s="46">
        <f t="shared" ref="N57:N62" si="12">SUM(D57:M57)</f>
        <v>-2046821</v>
      </c>
      <c r="O57" s="47">
        <f t="shared" si="7"/>
        <v>-66.793532175956145</v>
      </c>
      <c r="P57" s="9"/>
    </row>
    <row r="58" spans="1:16">
      <c r="A58" s="12"/>
      <c r="B58" s="25">
        <v>362</v>
      </c>
      <c r="C58" s="20" t="s">
        <v>63</v>
      </c>
      <c r="D58" s="46">
        <v>993758</v>
      </c>
      <c r="E58" s="46">
        <v>0</v>
      </c>
      <c r="F58" s="46">
        <v>0</v>
      </c>
      <c r="G58" s="46">
        <v>0</v>
      </c>
      <c r="H58" s="46">
        <v>0</v>
      </c>
      <c r="I58" s="46">
        <v>771706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1765464</v>
      </c>
      <c r="O58" s="47">
        <f t="shared" si="7"/>
        <v>57.612061088630725</v>
      </c>
      <c r="P58" s="9"/>
    </row>
    <row r="59" spans="1:16">
      <c r="A59" s="12"/>
      <c r="B59" s="25">
        <v>364</v>
      </c>
      <c r="C59" s="20" t="s">
        <v>124</v>
      </c>
      <c r="D59" s="46">
        <v>50650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50650</v>
      </c>
      <c r="O59" s="47">
        <f t="shared" si="7"/>
        <v>1.652852108079885</v>
      </c>
      <c r="P59" s="9"/>
    </row>
    <row r="60" spans="1:16">
      <c r="A60" s="12"/>
      <c r="B60" s="25">
        <v>366</v>
      </c>
      <c r="C60" s="20" t="s">
        <v>65</v>
      </c>
      <c r="D60" s="46">
        <v>352727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352727</v>
      </c>
      <c r="O60" s="47">
        <f t="shared" si="7"/>
        <v>11.510475133794543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6740103</v>
      </c>
      <c r="L61" s="46">
        <v>0</v>
      </c>
      <c r="M61" s="46">
        <v>0</v>
      </c>
      <c r="N61" s="46">
        <f t="shared" si="12"/>
        <v>6740103</v>
      </c>
      <c r="O61" s="47">
        <f t="shared" si="7"/>
        <v>219.94853804986295</v>
      </c>
      <c r="P61" s="9"/>
    </row>
    <row r="62" spans="1:16">
      <c r="A62" s="12"/>
      <c r="B62" s="25">
        <v>369.9</v>
      </c>
      <c r="C62" s="20" t="s">
        <v>68</v>
      </c>
      <c r="D62" s="46">
        <v>333862</v>
      </c>
      <c r="E62" s="46">
        <v>214000</v>
      </c>
      <c r="F62" s="46">
        <v>0</v>
      </c>
      <c r="G62" s="46">
        <v>0</v>
      </c>
      <c r="H62" s="46">
        <v>0</v>
      </c>
      <c r="I62" s="46">
        <v>548272</v>
      </c>
      <c r="J62" s="46">
        <v>0</v>
      </c>
      <c r="K62" s="46">
        <v>31785</v>
      </c>
      <c r="L62" s="46">
        <v>0</v>
      </c>
      <c r="M62" s="46">
        <v>0</v>
      </c>
      <c r="N62" s="46">
        <f t="shared" si="12"/>
        <v>1127919</v>
      </c>
      <c r="O62" s="47">
        <f t="shared" si="7"/>
        <v>36.807172692859943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SUM(D64:D65)</f>
        <v>4821809</v>
      </c>
      <c r="E63" s="32">
        <f t="shared" si="13"/>
        <v>1352670</v>
      </c>
      <c r="F63" s="32">
        <f t="shared" si="13"/>
        <v>6854793</v>
      </c>
      <c r="G63" s="32">
        <f t="shared" si="13"/>
        <v>960000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13989272</v>
      </c>
      <c r="O63" s="45">
        <f t="shared" si="7"/>
        <v>456.50933298524996</v>
      </c>
      <c r="P63" s="9"/>
    </row>
    <row r="64" spans="1:16">
      <c r="A64" s="12"/>
      <c r="B64" s="25">
        <v>381</v>
      </c>
      <c r="C64" s="20" t="s">
        <v>69</v>
      </c>
      <c r="D64" s="46">
        <v>4821809</v>
      </c>
      <c r="E64" s="46">
        <v>1352670</v>
      </c>
      <c r="F64" s="46">
        <v>1414020</v>
      </c>
      <c r="G64" s="46">
        <v>960000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8548499</v>
      </c>
      <c r="O64" s="47">
        <f t="shared" si="7"/>
        <v>278.9615911760867</v>
      </c>
      <c r="P64" s="9"/>
    </row>
    <row r="65" spans="1:119" ht="15.75" thickBot="1">
      <c r="A65" s="12"/>
      <c r="B65" s="25">
        <v>384</v>
      </c>
      <c r="C65" s="20" t="s">
        <v>70</v>
      </c>
      <c r="D65" s="46">
        <v>0</v>
      </c>
      <c r="E65" s="46">
        <v>0</v>
      </c>
      <c r="F65" s="46">
        <v>5440773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5440773</v>
      </c>
      <c r="O65" s="47">
        <f t="shared" si="7"/>
        <v>177.54774180916328</v>
      </c>
      <c r="P65" s="9"/>
    </row>
    <row r="66" spans="1:119" ht="16.5" thickBot="1">
      <c r="A66" s="14" t="s">
        <v>57</v>
      </c>
      <c r="B66" s="23"/>
      <c r="C66" s="22"/>
      <c r="D66" s="15">
        <f t="shared" ref="D66:M66" si="14">SUM(D5,D17,D28,D38,D52,D55,D63)</f>
        <v>45635626</v>
      </c>
      <c r="E66" s="15">
        <f t="shared" si="14"/>
        <v>5541619</v>
      </c>
      <c r="F66" s="15">
        <f t="shared" si="14"/>
        <v>6854864</v>
      </c>
      <c r="G66" s="15">
        <f t="shared" si="14"/>
        <v>960000</v>
      </c>
      <c r="H66" s="15">
        <f t="shared" si="14"/>
        <v>0</v>
      </c>
      <c r="I66" s="15">
        <f t="shared" si="14"/>
        <v>17216088</v>
      </c>
      <c r="J66" s="15">
        <f t="shared" si="14"/>
        <v>0</v>
      </c>
      <c r="K66" s="15">
        <f t="shared" si="14"/>
        <v>6449511</v>
      </c>
      <c r="L66" s="15">
        <f t="shared" si="14"/>
        <v>-27202</v>
      </c>
      <c r="M66" s="15">
        <f t="shared" si="14"/>
        <v>0</v>
      </c>
      <c r="N66" s="15">
        <f>SUM(D66:M66)</f>
        <v>82630506</v>
      </c>
      <c r="O66" s="38">
        <f t="shared" si="7"/>
        <v>2696.4660618718185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133</v>
      </c>
      <c r="M68" s="48"/>
      <c r="N68" s="48"/>
      <c r="O68" s="43">
        <v>30644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2024-05-21T21:55:56Z</cp:lastPrinted>
  <dcterms:created xsi:type="dcterms:W3CDTF">2000-08-31T21:26:31Z</dcterms:created>
  <dcterms:modified xsi:type="dcterms:W3CDTF">2024-07-02T17:57:06Z</dcterms:modified>
</cp:coreProperties>
</file>